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7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8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9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0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Ex11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2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3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4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5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7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8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Documents\2. ΔΙΔΑΚΤΟΡΙΚΟ\1. ΔΙΔΑΚΤΟΡΙΚΟ ΝΕΟ\5. ΔΗΜΟΣΙΕΥΣΕΙΣ\ΒΙΒΛΙΟΓΡΑΦΙΑ (MILITARY EVALUATION SYSTEM)\ΕΡΕΥΝΑ\"/>
    </mc:Choice>
  </mc:AlternateContent>
  <xr:revisionPtr revIDLastSave="0" documentId="13_ncr:1_{23D9D788-D9D4-41A7-88CF-39B0A238EAA2}" xr6:coauthVersionLast="47" xr6:coauthVersionMax="47" xr10:uidLastSave="{00000000-0000-0000-0000-000000000000}"/>
  <bookViews>
    <workbookView xWindow="6060" yWindow="225" windowWidth="22500" windowHeight="15300" activeTab="3" xr2:uid="{97669537-0FE9-4ECC-86C0-620B032687EE}"/>
  </bookViews>
  <sheets>
    <sheet name="1. DATA" sheetId="1" r:id="rId1"/>
    <sheet name="2. INITIAL CS" sheetId="2" r:id="rId2"/>
    <sheet name="3. EQUAL SBJ CR WEIGHTS" sheetId="4" r:id="rId3"/>
    <sheet name="4. SENSITIVITY ANALYSIS" sheetId="5" r:id="rId4"/>
  </sheets>
  <definedNames>
    <definedName name="_xlchart.v1.0" hidden="1">'2. INITIAL CS'!$BU$41:$CX$41</definedName>
    <definedName name="_xlchart.v1.1" hidden="1">'2. INITIAL CS'!$BU$6:$CX$6</definedName>
    <definedName name="_xlchart.v1.10" hidden="1">'3. EQUAL SBJ CR WEIGHTS'!$BU$41:$CX$41</definedName>
    <definedName name="_xlchart.v1.11" hidden="1">'3. EQUAL SBJ CR WEIGHTS'!$BU$6:$CX$6</definedName>
    <definedName name="_xlchart.v1.12" hidden="1">'3. EQUAL SBJ CR WEIGHTS'!$C$7:$C$40</definedName>
    <definedName name="_xlchart.v1.13" hidden="1">'3. EQUAL SBJ CR WEIGHTS'!$CY$7:$CY$40</definedName>
    <definedName name="_xlchart.v1.14" hidden="1">'3. EQUAL SBJ CR WEIGHTS'!$D$7:$D$40</definedName>
    <definedName name="_xlchart.v1.15" hidden="1">'3. EQUAL SBJ CR WEIGHTS'!$F$7:$F$40</definedName>
    <definedName name="_xlchart.v1.16" hidden="1">'3. EQUAL SBJ CR WEIGHTS'!$BU$41:$CX$41</definedName>
    <definedName name="_xlchart.v1.17" hidden="1">'3. EQUAL SBJ CR WEIGHTS'!$BU$6:$CX$6</definedName>
    <definedName name="_xlchart.v1.18" hidden="1">'3. EQUAL SBJ CR WEIGHTS'!$G$41:$AJ$41</definedName>
    <definedName name="_xlchart.v1.19" hidden="1">'3. EQUAL SBJ CR WEIGHTS'!$G$6:$AJ$6</definedName>
    <definedName name="_xlchart.v1.2" hidden="1">'2. INITIAL CS'!$G$41:$AJ$41</definedName>
    <definedName name="_xlchart.v1.20" hidden="1">'4. SENSITIVITY ANALYSIS'!$BU$41:$CX$41</definedName>
    <definedName name="_xlchart.v1.21" hidden="1">'4. SENSITIVITY ANALYSIS'!$BU$6:$CX$6</definedName>
    <definedName name="_xlchart.v1.22" hidden="1">'4. SENSITIVITY ANALYSIS'!$G$41:$AJ$41</definedName>
    <definedName name="_xlchart.v1.23" hidden="1">'4. SENSITIVITY ANALYSIS'!$G$6:$AJ$6</definedName>
    <definedName name="_xlchart.v1.24" hidden="1">'4. SENSITIVITY ANALYSIS'!$C$7:$C$40</definedName>
    <definedName name="_xlchart.v1.25" hidden="1">'4. SENSITIVITY ANALYSIS'!$CY$7:$CY$40</definedName>
    <definedName name="_xlchart.v1.26" hidden="1">'4. SENSITIVITY ANALYSIS'!$BU$41:$CX$41</definedName>
    <definedName name="_xlchart.v1.27" hidden="1">'4. SENSITIVITY ANALYSIS'!$BU$6:$CX$6</definedName>
    <definedName name="_xlchart.v1.28" hidden="1">'4. SENSITIVITY ANALYSIS'!$C$7:$C$40</definedName>
    <definedName name="_xlchart.v1.29" hidden="1">'4. SENSITIVITY ANALYSIS'!$F$7:$F$40</definedName>
    <definedName name="_xlchart.v1.3" hidden="1">'2. INITIAL CS'!$G$6:$AJ$6</definedName>
    <definedName name="_xlchart.v1.4" hidden="1">'2. INITIAL CS'!$BU$41:$CX$41</definedName>
    <definedName name="_xlchart.v1.5" hidden="1">'2. INITIAL CS'!$BU$6:$CX$6</definedName>
    <definedName name="_xlchart.v1.6" hidden="1">'2. INITIAL CS'!$C$7:$C$40</definedName>
    <definedName name="_xlchart.v1.7" hidden="1">'2. INITIAL CS'!$F$7:$F$40</definedName>
    <definedName name="_xlchart.v1.8" hidden="1">'2. INITIAL CS'!$C$7:$C$40</definedName>
    <definedName name="_xlchart.v1.9" hidden="1">'2. INITIAL CS'!$CY$7:$CY$40</definedName>
    <definedName name="solver_adj" localSheetId="1" hidden="1">'2. INITIAL CS'!$V$10</definedName>
    <definedName name="solver_adj" localSheetId="2" hidden="1">'3. EQUAL SBJ CR WEIGHTS'!$V$10</definedName>
    <definedName name="solver_adj" localSheetId="3" hidden="1">'4. SENSITIVITY ANALYSIS'!$G$29:$AJ$29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'2. INITIAL CS'!$V$10</definedName>
    <definedName name="solver_lhs1" localSheetId="2" hidden="1">'3. EQUAL SBJ CR WEIGHTS'!$V$10</definedName>
    <definedName name="solver_lhs1" localSheetId="3" hidden="1">'4. SENSITIVITY ANALYSIS'!$G$29:$AJ$29</definedName>
    <definedName name="solver_lhs2" localSheetId="1" hidden="1">'2. INITIAL CS'!$V$48</definedName>
    <definedName name="solver_lhs2" localSheetId="2" hidden="1">'3. EQUAL SBJ CR WEIGHTS'!$V$48</definedName>
    <definedName name="solver_lhs2" localSheetId="3" hidden="1">'4. SENSITIVITY ANALYSIS'!$G$29:$AJ$29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'2. INITIAL CS'!$CS$41</definedName>
    <definedName name="solver_opt" localSheetId="2" hidden="1">'3. EQUAL SBJ CR WEIGHTS'!$CS$41</definedName>
    <definedName name="solver_opt" localSheetId="3" hidden="1">'4. SENSITIVITY ANALYSIS'!$CW$41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hs1" localSheetId="1" hidden="1">'2. INITIAL CS'!$N$10</definedName>
    <definedName name="solver_rhs1" localSheetId="2" hidden="1">'3. EQUAL SBJ CR WEIGHTS'!$N$10</definedName>
    <definedName name="solver_rhs1" localSheetId="3" hidden="1">10</definedName>
    <definedName name="solver_rhs2" localSheetId="1" hidden="1">'2. INITIAL CS'!$AA$48</definedName>
    <definedName name="solver_rhs2" localSheetId="2" hidden="1">'3. EQUAL SBJ CR WEIGHTS'!$AA$48</definedName>
    <definedName name="solver_rhs2" localSheetId="3" hidden="1">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3</definedName>
    <definedName name="solver_val" localSheetId="1" hidden="1">0</definedName>
    <definedName name="solver_val" localSheetId="2" hidden="1">0</definedName>
    <definedName name="solver_val" localSheetId="3" hidden="1">0.037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E6" i="5" l="1"/>
  <c r="DE7" i="5"/>
  <c r="DE8" i="5"/>
  <c r="DE9" i="5"/>
  <c r="DE10" i="5"/>
  <c r="DE11" i="5"/>
  <c r="DE12" i="5"/>
  <c r="DE13" i="5"/>
  <c r="DE14" i="5"/>
  <c r="DE15" i="5"/>
  <c r="DE16" i="5"/>
  <c r="DE17" i="5"/>
  <c r="DE18" i="5"/>
  <c r="DE19" i="5"/>
  <c r="DE20" i="5"/>
  <c r="DE21" i="5"/>
  <c r="DE22" i="5"/>
  <c r="DE23" i="5"/>
  <c r="DE24" i="5"/>
  <c r="DE25" i="5"/>
  <c r="DE26" i="5"/>
  <c r="DE27" i="5"/>
  <c r="DE28" i="5"/>
  <c r="DE29" i="5"/>
  <c r="DE30" i="5"/>
  <c r="DE31" i="5"/>
  <c r="DE32" i="5"/>
  <c r="DE33" i="5"/>
  <c r="DE34" i="5"/>
  <c r="DE5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BN40" i="5"/>
  <c r="BM40" i="5"/>
  <c r="BL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BN39" i="5"/>
  <c r="BM39" i="5"/>
  <c r="BL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BN38" i="5"/>
  <c r="BM38" i="5"/>
  <c r="BL38" i="5"/>
  <c r="BK38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BN36" i="5"/>
  <c r="BM36" i="5"/>
  <c r="BL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BS47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F8" i="4"/>
  <c r="F9" i="4"/>
  <c r="F10" i="4"/>
  <c r="F11" i="4"/>
  <c r="F12" i="4"/>
  <c r="F13" i="4"/>
  <c r="AD41" i="4" s="1"/>
  <c r="F14" i="4"/>
  <c r="H41" i="4" s="1"/>
  <c r="F15" i="4"/>
  <c r="W41" i="4" s="1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V41" i="4" s="1"/>
  <c r="F40" i="4"/>
  <c r="F7" i="4"/>
  <c r="E41" i="4"/>
  <c r="N41" i="4"/>
  <c r="F41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BS38" i="4" s="1" a="1"/>
  <c r="BS38" i="4" s="1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BS32" i="4" s="1" a="1"/>
  <c r="BS32" i="4" s="1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BO30" i="4" s="1" a="1"/>
  <c r="BO30" i="4" s="1"/>
  <c r="BP30" i="4" s="1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BS28" i="4" s="1" a="1"/>
  <c r="BS28" i="4" s="1"/>
  <c r="AK28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BT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BS18" i="4" s="1" a="1"/>
  <c r="BS18" i="4" s="1"/>
  <c r="AM18" i="4"/>
  <c r="AL18" i="4"/>
  <c r="AK18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BS11" i="4" s="1" a="1"/>
  <c r="BS11" i="4" s="1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BO10" i="4" s="1" a="1"/>
  <c r="BO10" i="4" s="1"/>
  <c r="BP10" i="4" s="1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BS8" i="4" s="1" a="1"/>
  <c r="BS8" i="4" s="1"/>
  <c r="AM8" i="4"/>
  <c r="AL8" i="4"/>
  <c r="AK8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G41" i="2"/>
  <c r="BS9" i="5" l="1" a="1"/>
  <c r="BS9" i="5" s="1"/>
  <c r="BT9" i="5" s="1"/>
  <c r="BS39" i="5" a="1"/>
  <c r="BS39" i="5" s="1"/>
  <c r="BT39" i="5" s="1"/>
  <c r="BS7" i="5" a="1"/>
  <c r="BS7" i="5" s="1"/>
  <c r="BT7" i="5" s="1"/>
  <c r="BS35" i="5" a="1"/>
  <c r="BS35" i="5" s="1"/>
  <c r="BT35" i="5" s="1"/>
  <c r="BS21" i="5" a="1"/>
  <c r="BS21" i="5" s="1"/>
  <c r="BT21" i="5" s="1"/>
  <c r="BS11" i="5" a="1"/>
  <c r="BS11" i="5" s="1"/>
  <c r="BT11" i="5" s="1"/>
  <c r="BS15" i="5" a="1"/>
  <c r="BS15" i="5" s="1"/>
  <c r="BT15" i="5" s="1"/>
  <c r="BS38" i="5" a="1"/>
  <c r="BS38" i="5" s="1"/>
  <c r="BT38" i="5" s="1"/>
  <c r="BS22" i="5" a="1"/>
  <c r="BS22" i="5" s="1"/>
  <c r="BT22" i="5" s="1"/>
  <c r="BS34" i="5" a="1"/>
  <c r="BS34" i="5" s="1"/>
  <c r="BT34" i="5" s="1"/>
  <c r="BO11" i="5" a="1"/>
  <c r="BO11" i="5" s="1"/>
  <c r="BP11" i="5" s="1"/>
  <c r="BO17" i="5" a="1"/>
  <c r="BO17" i="5" s="1"/>
  <c r="BP17" i="5" s="1"/>
  <c r="BO18" i="5" a="1"/>
  <c r="BO18" i="5" s="1"/>
  <c r="BP18" i="5" s="1"/>
  <c r="BO8" i="5" a="1"/>
  <c r="BO8" i="5" s="1"/>
  <c r="BP8" i="5" s="1"/>
  <c r="BS8" i="5" a="1"/>
  <c r="BS8" i="5" s="1"/>
  <c r="BS10" i="5" a="1"/>
  <c r="BS10" i="5" s="1"/>
  <c r="BO10" i="5" a="1"/>
  <c r="BO10" i="5" s="1"/>
  <c r="BP10" i="5" s="1"/>
  <c r="BO7" i="5" a="1"/>
  <c r="BO7" i="5" s="1"/>
  <c r="BS13" i="5" a="1"/>
  <c r="BS13" i="5" s="1"/>
  <c r="BO13" i="5" a="1"/>
  <c r="BO13" i="5" s="1"/>
  <c r="BP13" i="5" s="1"/>
  <c r="BO32" i="5" a="1"/>
  <c r="BO32" i="5" s="1"/>
  <c r="BP32" i="5" s="1"/>
  <c r="AK41" i="5"/>
  <c r="BO9" i="5" a="1"/>
  <c r="BO9" i="5" s="1"/>
  <c r="BP9" i="5" s="1"/>
  <c r="BO12" i="5" a="1"/>
  <c r="BO12" i="5" s="1"/>
  <c r="BP12" i="5" s="1"/>
  <c r="BO16" i="5" a="1"/>
  <c r="BO16" i="5" s="1"/>
  <c r="BP16" i="5" s="1"/>
  <c r="BS24" i="5" a="1"/>
  <c r="BS24" i="5" s="1"/>
  <c r="BO24" i="5" a="1"/>
  <c r="BO24" i="5" s="1"/>
  <c r="BP24" i="5" s="1"/>
  <c r="BO14" i="5" a="1"/>
  <c r="BO14" i="5" s="1"/>
  <c r="BP14" i="5" s="1"/>
  <c r="BS14" i="5" a="1"/>
  <c r="BS14" i="5" s="1"/>
  <c r="BS26" i="5" a="1"/>
  <c r="BS26" i="5" s="1"/>
  <c r="BS27" i="5" a="1"/>
  <c r="BS27" i="5" s="1"/>
  <c r="BS12" i="5" a="1"/>
  <c r="BS12" i="5" s="1"/>
  <c r="BS16" i="5" a="1"/>
  <c r="BS16" i="5" s="1"/>
  <c r="BO23" i="5" a="1"/>
  <c r="BO23" i="5" s="1"/>
  <c r="BP23" i="5" s="1"/>
  <c r="BS36" i="5" a="1"/>
  <c r="BS36" i="5" s="1"/>
  <c r="BS18" i="5" a="1"/>
  <c r="BS18" i="5" s="1"/>
  <c r="BS31" i="5" a="1"/>
  <c r="BS31" i="5" s="1"/>
  <c r="BO15" i="5" a="1"/>
  <c r="BO15" i="5" s="1"/>
  <c r="BP15" i="5" s="1"/>
  <c r="BS17" i="5" a="1"/>
  <c r="BS17" i="5" s="1"/>
  <c r="BS19" i="5" a="1"/>
  <c r="BS19" i="5" s="1"/>
  <c r="BO25" i="5" a="1"/>
  <c r="BO25" i="5" s="1"/>
  <c r="BP25" i="5" s="1"/>
  <c r="BS25" i="5" a="1"/>
  <c r="BS25" i="5" s="1"/>
  <c r="BO20" i="5" a="1"/>
  <c r="BO20" i="5" s="1"/>
  <c r="BP20" i="5" s="1"/>
  <c r="BS20" i="5" a="1"/>
  <c r="BS20" i="5" s="1"/>
  <c r="BS28" i="5" a="1"/>
  <c r="BS28" i="5" s="1"/>
  <c r="BO22" i="5" a="1"/>
  <c r="BO22" i="5" s="1"/>
  <c r="BP22" i="5" s="1"/>
  <c r="BO21" i="5" a="1"/>
  <c r="BO21" i="5" s="1"/>
  <c r="BP21" i="5" s="1"/>
  <c r="BO19" i="5" a="1"/>
  <c r="BO19" i="5" s="1"/>
  <c r="BP19" i="5" s="1"/>
  <c r="BO31" i="5" a="1"/>
  <c r="BO31" i="5" s="1"/>
  <c r="BP31" i="5" s="1"/>
  <c r="BO27" i="5" a="1"/>
  <c r="BO27" i="5" s="1"/>
  <c r="BP27" i="5" s="1"/>
  <c r="BS40" i="5" a="1"/>
  <c r="BS40" i="5" s="1"/>
  <c r="BO39" i="5" a="1"/>
  <c r="BO39" i="5" s="1"/>
  <c r="BP39" i="5" s="1"/>
  <c r="BS23" i="5" a="1"/>
  <c r="BS23" i="5" s="1"/>
  <c r="BS29" i="5" a="1"/>
  <c r="BS29" i="5" s="1"/>
  <c r="BS30" i="5" a="1"/>
  <c r="BS30" i="5" s="1"/>
  <c r="BO33" i="5" a="1"/>
  <c r="BO33" i="5" s="1"/>
  <c r="BP33" i="5" s="1"/>
  <c r="BO36" i="5" a="1"/>
  <c r="BO36" i="5" s="1"/>
  <c r="BP36" i="5" s="1"/>
  <c r="BO28" i="5" a="1"/>
  <c r="BO28" i="5" s="1"/>
  <c r="BP28" i="5" s="1"/>
  <c r="BO29" i="5" a="1"/>
  <c r="BO29" i="5" s="1"/>
  <c r="BP29" i="5" s="1"/>
  <c r="BO30" i="5" a="1"/>
  <c r="BO30" i="5" s="1"/>
  <c r="BP30" i="5" s="1"/>
  <c r="BO26" i="5" a="1"/>
  <c r="BO26" i="5" s="1"/>
  <c r="BP26" i="5" s="1"/>
  <c r="BS33" i="5" a="1"/>
  <c r="BS33" i="5" s="1"/>
  <c r="BO34" i="5" a="1"/>
  <c r="BO34" i="5" s="1"/>
  <c r="BP34" i="5" s="1"/>
  <c r="BO35" i="5" a="1"/>
  <c r="BO35" i="5" s="1"/>
  <c r="BP35" i="5" s="1"/>
  <c r="BO38" i="5" a="1"/>
  <c r="BO38" i="5" s="1"/>
  <c r="BP38" i="5" s="1"/>
  <c r="BO37" i="5" a="1"/>
  <c r="BO37" i="5" s="1"/>
  <c r="BP37" i="5" s="1"/>
  <c r="BS37" i="5" a="1"/>
  <c r="BS37" i="5" s="1"/>
  <c r="BS32" i="5" a="1"/>
  <c r="BS32" i="5" s="1"/>
  <c r="BO40" i="5" a="1"/>
  <c r="BO40" i="5" s="1"/>
  <c r="BP40" i="5" s="1"/>
  <c r="G41" i="4"/>
  <c r="I41" i="4"/>
  <c r="Q41" i="4"/>
  <c r="Y41" i="4"/>
  <c r="AH41" i="4"/>
  <c r="AE41" i="4"/>
  <c r="O41" i="4"/>
  <c r="X41" i="4"/>
  <c r="J41" i="4"/>
  <c r="R41" i="4"/>
  <c r="Z41" i="4"/>
  <c r="AI41" i="4"/>
  <c r="AF41" i="4"/>
  <c r="K41" i="4"/>
  <c r="S41" i="4"/>
  <c r="AA41" i="4"/>
  <c r="AG41" i="4"/>
  <c r="L41" i="4"/>
  <c r="T41" i="4"/>
  <c r="AB41" i="4"/>
  <c r="AC41" i="4"/>
  <c r="P41" i="4"/>
  <c r="M41" i="4"/>
  <c r="U41" i="4"/>
  <c r="AJ41" i="4"/>
  <c r="BT8" i="4"/>
  <c r="BT11" i="4"/>
  <c r="BO21" i="4" a="1"/>
  <c r="BO21" i="4" s="1"/>
  <c r="BP21" i="4" s="1"/>
  <c r="BS21" i="4" a="1"/>
  <c r="BS21" i="4" s="1"/>
  <c r="BS13" i="4" a="1"/>
  <c r="BS13" i="4" s="1"/>
  <c r="BS9" i="4" a="1"/>
  <c r="BS9" i="4" s="1"/>
  <c r="BS10" i="4" a="1"/>
  <c r="BS10" i="4" s="1"/>
  <c r="BS15" i="4" a="1"/>
  <c r="BS15" i="4" s="1"/>
  <c r="BT28" i="4"/>
  <c r="BO7" i="4" a="1"/>
  <c r="BO7" i="4" s="1"/>
  <c r="BS7" i="4" a="1"/>
  <c r="BS7" i="4" s="1"/>
  <c r="BS12" i="4" a="1"/>
  <c r="BS12" i="4" s="1"/>
  <c r="BO19" i="4" a="1"/>
  <c r="BO19" i="4" s="1"/>
  <c r="BP19" i="4" s="1"/>
  <c r="BS19" i="4" a="1"/>
  <c r="BS19" i="4" s="1"/>
  <c r="BO29" i="4" a="1"/>
  <c r="BO29" i="4" s="1"/>
  <c r="BP29" i="4" s="1"/>
  <c r="BO9" i="4" a="1"/>
  <c r="BO9" i="4" s="1"/>
  <c r="BP9" i="4" s="1"/>
  <c r="BO8" i="4" a="1"/>
  <c r="BO8" i="4" s="1"/>
  <c r="BP8" i="4" s="1"/>
  <c r="AK41" i="4"/>
  <c r="BO11" i="4" a="1"/>
  <c r="BO11" i="4" s="1"/>
  <c r="BP11" i="4" s="1"/>
  <c r="BO20" i="4" a="1"/>
  <c r="BO20" i="4" s="1"/>
  <c r="BP20" i="4" s="1"/>
  <c r="BS20" i="4" a="1"/>
  <c r="BS20" i="4" s="1"/>
  <c r="BO13" i="4" a="1"/>
  <c r="BO13" i="4" s="1"/>
  <c r="BP13" i="4" s="1"/>
  <c r="BS14" i="4" a="1"/>
  <c r="BS14" i="4" s="1"/>
  <c r="BS17" i="4" a="1"/>
  <c r="BS17" i="4" s="1"/>
  <c r="BO18" i="4" a="1"/>
  <c r="BO18" i="4" s="1"/>
  <c r="BP18" i="4" s="1"/>
  <c r="BO15" i="4" a="1"/>
  <c r="BO15" i="4" s="1"/>
  <c r="BP15" i="4" s="1"/>
  <c r="BO22" i="4" a="1"/>
  <c r="BO22" i="4" s="1"/>
  <c r="BP22" i="4" s="1"/>
  <c r="BS24" i="4" a="1"/>
  <c r="BS24" i="4" s="1"/>
  <c r="BO24" i="4" a="1"/>
  <c r="BO24" i="4" s="1"/>
  <c r="BP24" i="4" s="1"/>
  <c r="BS29" i="4" a="1"/>
  <c r="BS29" i="4" s="1"/>
  <c r="BS37" i="4" a="1"/>
  <c r="BS37" i="4" s="1"/>
  <c r="BO12" i="4" a="1"/>
  <c r="BO12" i="4" s="1"/>
  <c r="BP12" i="4" s="1"/>
  <c r="BS16" i="4" a="1"/>
  <c r="BS16" i="4" s="1"/>
  <c r="BO17" i="4" a="1"/>
  <c r="BO17" i="4" s="1"/>
  <c r="BP17" i="4" s="1"/>
  <c r="BS22" i="4" a="1"/>
  <c r="BS22" i="4" s="1"/>
  <c r="BO14" i="4" a="1"/>
  <c r="BO14" i="4" s="1"/>
  <c r="BP14" i="4" s="1"/>
  <c r="BS31" i="4" a="1"/>
  <c r="BS31" i="4" s="1"/>
  <c r="BT38" i="4"/>
  <c r="BO27" i="4" a="1"/>
  <c r="BO27" i="4" s="1"/>
  <c r="BP27" i="4" s="1"/>
  <c r="BO16" i="4" a="1"/>
  <c r="BO16" i="4" s="1"/>
  <c r="BP16" i="4" s="1"/>
  <c r="BS23" i="4" a="1"/>
  <c r="BS23" i="4" s="1"/>
  <c r="BO26" i="4" a="1"/>
  <c r="BO26" i="4" s="1"/>
  <c r="BP26" i="4" s="1"/>
  <c r="BT32" i="4"/>
  <c r="BS36" i="4" a="1"/>
  <c r="BS36" i="4" s="1"/>
  <c r="BO36" i="4" a="1"/>
  <c r="BO36" i="4" s="1"/>
  <c r="BP36" i="4" s="1"/>
  <c r="BS27" i="4" a="1"/>
  <c r="BS27" i="4" s="1"/>
  <c r="BO40" i="4" a="1"/>
  <c r="BO40" i="4" s="1"/>
  <c r="BP40" i="4" s="1"/>
  <c r="BS30" i="4" a="1"/>
  <c r="BS30" i="4" s="1"/>
  <c r="BO31" i="4" a="1"/>
  <c r="BO31" i="4" s="1"/>
  <c r="BP31" i="4" s="1"/>
  <c r="BS34" i="4" a="1"/>
  <c r="BS34" i="4" s="1"/>
  <c r="BS25" i="4" a="1"/>
  <c r="BS25" i="4" s="1"/>
  <c r="BS26" i="4" a="1"/>
  <c r="BS26" i="4" s="1"/>
  <c r="BO32" i="4" a="1"/>
  <c r="BO32" i="4" s="1"/>
  <c r="BP32" i="4" s="1"/>
  <c r="BS39" i="4" a="1"/>
  <c r="BS39" i="4" s="1"/>
  <c r="BO23" i="4" a="1"/>
  <c r="BO23" i="4" s="1"/>
  <c r="BP23" i="4" s="1"/>
  <c r="BO28" i="4" a="1"/>
  <c r="BO28" i="4" s="1"/>
  <c r="BP28" i="4" s="1"/>
  <c r="BO35" i="4" a="1"/>
  <c r="BO35" i="4" s="1"/>
  <c r="BP35" i="4" s="1"/>
  <c r="BS35" i="4" a="1"/>
  <c r="BS35" i="4" s="1"/>
  <c r="BO38" i="4" a="1"/>
  <c r="BO38" i="4" s="1"/>
  <c r="BP38" i="4" s="1"/>
  <c r="BS40" i="4" a="1"/>
  <c r="BS40" i="4" s="1"/>
  <c r="BO25" i="4" a="1"/>
  <c r="BO25" i="4" s="1"/>
  <c r="BP25" i="4" s="1"/>
  <c r="BS33" i="4" a="1"/>
  <c r="BS33" i="4" s="1"/>
  <c r="BO33" i="4" a="1"/>
  <c r="BO33" i="4" s="1"/>
  <c r="BP33" i="4" s="1"/>
  <c r="BO37" i="4" a="1"/>
  <c r="BO37" i="4" s="1"/>
  <c r="BP37" i="4" s="1"/>
  <c r="BO34" i="4" a="1"/>
  <c r="BO34" i="4" s="1"/>
  <c r="BP34" i="4" s="1"/>
  <c r="BO39" i="4" a="1"/>
  <c r="BO39" i="4" s="1"/>
  <c r="BP39" i="4" s="1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AK7" i="2"/>
  <c r="BO36" i="2" l="1" a="1"/>
  <c r="BO36" i="2" s="1"/>
  <c r="BP36" i="2" s="1"/>
  <c r="BS32" i="2" a="1"/>
  <c r="BS32" i="2" s="1"/>
  <c r="BS27" i="2" a="1"/>
  <c r="BS27" i="2" s="1"/>
  <c r="BO20" i="2" a="1"/>
  <c r="BO20" i="2" s="1"/>
  <c r="BP20" i="2" s="1"/>
  <c r="BS11" i="2" a="1"/>
  <c r="BS11" i="2" s="1"/>
  <c r="BS38" i="2" a="1"/>
  <c r="BS38" i="2" s="1"/>
  <c r="AK41" i="2"/>
  <c r="BT16" i="5"/>
  <c r="BT33" i="5"/>
  <c r="BT13" i="5"/>
  <c r="BT28" i="5"/>
  <c r="BT30" i="5"/>
  <c r="BT40" i="5"/>
  <c r="BT26" i="5"/>
  <c r="BT10" i="5"/>
  <c r="BT25" i="5"/>
  <c r="BT19" i="5"/>
  <c r="BT18" i="5"/>
  <c r="BT14" i="5"/>
  <c r="BT37" i="5"/>
  <c r="BT29" i="5"/>
  <c r="BT20" i="5"/>
  <c r="BT31" i="5"/>
  <c r="BT27" i="5"/>
  <c r="BT12" i="5"/>
  <c r="BO41" i="5"/>
  <c r="BP7" i="5"/>
  <c r="BQ31" i="5" s="1"/>
  <c r="BT17" i="5"/>
  <c r="BT36" i="5"/>
  <c r="BT24" i="5"/>
  <c r="BT32" i="5"/>
  <c r="BT23" i="5"/>
  <c r="BT8" i="5"/>
  <c r="BT15" i="4"/>
  <c r="BQ39" i="4"/>
  <c r="BT39" i="4"/>
  <c r="BT29" i="4"/>
  <c r="BT40" i="4"/>
  <c r="BT30" i="4"/>
  <c r="BQ11" i="4"/>
  <c r="BT10" i="4"/>
  <c r="BT26" i="4"/>
  <c r="BQ40" i="4"/>
  <c r="BT27" i="4"/>
  <c r="BT9" i="4"/>
  <c r="BT33" i="4"/>
  <c r="BT25" i="4"/>
  <c r="BT36" i="4"/>
  <c r="BT23" i="4"/>
  <c r="BQ14" i="4"/>
  <c r="BT24" i="4"/>
  <c r="BT17" i="4"/>
  <c r="BT20" i="4"/>
  <c r="BT7" i="4"/>
  <c r="BO41" i="4"/>
  <c r="BP7" i="4"/>
  <c r="BQ8" i="4" s="1"/>
  <c r="BT31" i="4"/>
  <c r="BT16" i="4"/>
  <c r="BT19" i="4"/>
  <c r="BT13" i="4"/>
  <c r="BT21" i="4"/>
  <c r="BT22" i="4"/>
  <c r="BT35" i="4"/>
  <c r="BT34" i="4"/>
  <c r="BT37" i="4"/>
  <c r="BT14" i="4"/>
  <c r="BQ19" i="4"/>
  <c r="BT12" i="4"/>
  <c r="BO31" i="2" a="1"/>
  <c r="BO31" i="2" s="1"/>
  <c r="BP31" i="2" s="1"/>
  <c r="BS16" i="2" a="1"/>
  <c r="BS16" i="2" s="1"/>
  <c r="BO10" i="2" a="1"/>
  <c r="BO10" i="2" s="1"/>
  <c r="BP10" i="2" s="1"/>
  <c r="BO37" i="2" a="1"/>
  <c r="BO37" i="2" s="1"/>
  <c r="BP37" i="2" s="1"/>
  <c r="BS29" i="2" a="1"/>
  <c r="BS29" i="2" s="1"/>
  <c r="BO21" i="2" a="1"/>
  <c r="BO21" i="2" s="1"/>
  <c r="BP21" i="2" s="1"/>
  <c r="BS13" i="2" a="1"/>
  <c r="BS13" i="2" s="1"/>
  <c r="BO17" i="2" a="1"/>
  <c r="BO17" i="2" s="1"/>
  <c r="BP17" i="2" s="1"/>
  <c r="BO15" i="2" a="1"/>
  <c r="BO15" i="2" s="1"/>
  <c r="BP15" i="2" s="1"/>
  <c r="BS30" i="2" a="1"/>
  <c r="BS30" i="2" s="1"/>
  <c r="BO22" i="2" a="1"/>
  <c r="BO22" i="2" s="1"/>
  <c r="BP22" i="2" s="1"/>
  <c r="BS14" i="2" a="1"/>
  <c r="BS14" i="2" s="1"/>
  <c r="BO26" i="2" a="1"/>
  <c r="BO26" i="2" s="1"/>
  <c r="BP26" i="2" s="1"/>
  <c r="BO38" i="2" a="1"/>
  <c r="BO38" i="2" s="1"/>
  <c r="BP38" i="2" s="1"/>
  <c r="BS22" i="2" a="1"/>
  <c r="BS22" i="2" s="1"/>
  <c r="BS39" i="2" a="1"/>
  <c r="BS39" i="2" s="1"/>
  <c r="BO27" i="2" a="1"/>
  <c r="BO27" i="2" s="1"/>
  <c r="BP27" i="2" s="1"/>
  <c r="BS23" i="2" a="1"/>
  <c r="BS23" i="2" s="1"/>
  <c r="BS15" i="2" a="1"/>
  <c r="BS15" i="2" s="1"/>
  <c r="BO11" i="2" a="1"/>
  <c r="BO11" i="2" s="1"/>
  <c r="BP11" i="2" s="1"/>
  <c r="BS31" i="2" a="1"/>
  <c r="BS31" i="2" s="1"/>
  <c r="BS40" i="2" a="1"/>
  <c r="BS40" i="2" s="1"/>
  <c r="BO32" i="2" a="1"/>
  <c r="BO32" i="2" s="1"/>
  <c r="BP32" i="2" s="1"/>
  <c r="BS28" i="2" a="1"/>
  <c r="BS28" i="2" s="1"/>
  <c r="BS24" i="2" a="1"/>
  <c r="BS24" i="2" s="1"/>
  <c r="BO16" i="2" a="1"/>
  <c r="BO16" i="2" s="1"/>
  <c r="BP16" i="2" s="1"/>
  <c r="BS12" i="2" a="1"/>
  <c r="BS12" i="2" s="1"/>
  <c r="BS8" i="2" a="1"/>
  <c r="BS8" i="2" s="1"/>
  <c r="BO7" i="2" a="1"/>
  <c r="BO7" i="2" s="1"/>
  <c r="BO25" i="2" a="1"/>
  <c r="BO25" i="2" s="1"/>
  <c r="BP25" i="2" s="1"/>
  <c r="BO9" i="2" a="1"/>
  <c r="BO9" i="2" s="1"/>
  <c r="BP9" i="2" s="1"/>
  <c r="BS37" i="2" a="1"/>
  <c r="BS37" i="2" s="1"/>
  <c r="BS21" i="2" a="1"/>
  <c r="BS21" i="2" s="1"/>
  <c r="BO40" i="2" a="1"/>
  <c r="BO40" i="2" s="1"/>
  <c r="BP40" i="2" s="1"/>
  <c r="BO35" i="2" a="1"/>
  <c r="BO35" i="2" s="1"/>
  <c r="BP35" i="2" s="1"/>
  <c r="BO30" i="2" a="1"/>
  <c r="BO30" i="2" s="1"/>
  <c r="BP30" i="2" s="1"/>
  <c r="BO24" i="2" a="1"/>
  <c r="BO24" i="2" s="1"/>
  <c r="BP24" i="2" s="1"/>
  <c r="BO19" i="2" a="1"/>
  <c r="BO19" i="2" s="1"/>
  <c r="BP19" i="2" s="1"/>
  <c r="BO14" i="2" a="1"/>
  <c r="BO14" i="2" s="1"/>
  <c r="BP14" i="2" s="1"/>
  <c r="BO8" i="2" a="1"/>
  <c r="BO8" i="2" s="1"/>
  <c r="BP8" i="2" s="1"/>
  <c r="BS36" i="2" a="1"/>
  <c r="BS36" i="2" s="1"/>
  <c r="BS26" i="2" a="1"/>
  <c r="BS26" i="2" s="1"/>
  <c r="BS20" i="2" a="1"/>
  <c r="BS20" i="2" s="1"/>
  <c r="BS10" i="2" a="1"/>
  <c r="BS10" i="2" s="1"/>
  <c r="BO29" i="2" a="1"/>
  <c r="BO29" i="2" s="1"/>
  <c r="BP29" i="2" s="1"/>
  <c r="BO13" i="2" a="1"/>
  <c r="BO13" i="2" s="1"/>
  <c r="BP13" i="2" s="1"/>
  <c r="BS7" i="2" a="1"/>
  <c r="BS7" i="2" s="1"/>
  <c r="BT7" i="2" s="1"/>
  <c r="BS25" i="2" a="1"/>
  <c r="BS25" i="2" s="1"/>
  <c r="BS9" i="2" a="1"/>
  <c r="BS9" i="2" s="1"/>
  <c r="BO39" i="2" a="1"/>
  <c r="BO39" i="2" s="1"/>
  <c r="BP39" i="2" s="1"/>
  <c r="BO34" i="2" a="1"/>
  <c r="BO34" i="2" s="1"/>
  <c r="BP34" i="2" s="1"/>
  <c r="BO28" i="2" a="1"/>
  <c r="BO28" i="2" s="1"/>
  <c r="BP28" i="2" s="1"/>
  <c r="BO23" i="2" a="1"/>
  <c r="BO23" i="2" s="1"/>
  <c r="BP23" i="2" s="1"/>
  <c r="BO18" i="2" a="1"/>
  <c r="BO18" i="2" s="1"/>
  <c r="BP18" i="2" s="1"/>
  <c r="BO12" i="2" a="1"/>
  <c r="BO12" i="2" s="1"/>
  <c r="BP12" i="2" s="1"/>
  <c r="BS35" i="2" a="1"/>
  <c r="BS35" i="2" s="1"/>
  <c r="BS19" i="2" a="1"/>
  <c r="BS19" i="2" s="1"/>
  <c r="BO33" i="2" a="1"/>
  <c r="BO33" i="2" s="1"/>
  <c r="BP33" i="2" s="1"/>
  <c r="BS34" i="2" a="1"/>
  <c r="BS34" i="2" s="1"/>
  <c r="BS18" i="2" a="1"/>
  <c r="BS18" i="2" s="1"/>
  <c r="BS33" i="2" a="1"/>
  <c r="BS33" i="2" s="1"/>
  <c r="BS17" i="2" a="1"/>
  <c r="BS17" i="2" s="1"/>
  <c r="BT30" i="2" l="1"/>
  <c r="BT36" i="2"/>
  <c r="BT35" i="2"/>
  <c r="BT25" i="2"/>
  <c r="BT37" i="2"/>
  <c r="BT28" i="2"/>
  <c r="BT39" i="2"/>
  <c r="BT22" i="2"/>
  <c r="BT13" i="2"/>
  <c r="BT9" i="2"/>
  <c r="BT17" i="2"/>
  <c r="BT40" i="2"/>
  <c r="BT26" i="2"/>
  <c r="BT31" i="2"/>
  <c r="BT29" i="2"/>
  <c r="BT23" i="2"/>
  <c r="BT19" i="2"/>
  <c r="BT24" i="2"/>
  <c r="BT33" i="2"/>
  <c r="BT18" i="2"/>
  <c r="BT10" i="2"/>
  <c r="BT8" i="2"/>
  <c r="BT14" i="2"/>
  <c r="BT16" i="2"/>
  <c r="BT21" i="2"/>
  <c r="BT34" i="2"/>
  <c r="BT20" i="2"/>
  <c r="BT12" i="2"/>
  <c r="BT27" i="2"/>
  <c r="BT11" i="2"/>
  <c r="BT32" i="2"/>
  <c r="BT38" i="2"/>
  <c r="BT15" i="2"/>
  <c r="BQ15" i="5"/>
  <c r="BQ27" i="5"/>
  <c r="BQ28" i="5"/>
  <c r="BQ29" i="5"/>
  <c r="BQ33" i="5"/>
  <c r="BQ19" i="5"/>
  <c r="BQ17" i="5"/>
  <c r="BQ38" i="5"/>
  <c r="BQ34" i="5"/>
  <c r="BQ32" i="5"/>
  <c r="BQ40" i="5"/>
  <c r="BQ13" i="5"/>
  <c r="BQ37" i="5"/>
  <c r="BQ9" i="5"/>
  <c r="BQ39" i="5"/>
  <c r="BQ12" i="5"/>
  <c r="BQ16" i="5"/>
  <c r="BQ30" i="5"/>
  <c r="BQ22" i="5"/>
  <c r="BQ26" i="5"/>
  <c r="BQ8" i="5"/>
  <c r="BQ11" i="5"/>
  <c r="BQ24" i="5"/>
  <c r="BQ21" i="5"/>
  <c r="BQ10" i="5"/>
  <c r="BQ35" i="5"/>
  <c r="BP41" i="5"/>
  <c r="BQ7" i="5"/>
  <c r="BQ18" i="5"/>
  <c r="BQ25" i="5"/>
  <c r="BQ20" i="5"/>
  <c r="BQ14" i="5"/>
  <c r="BQ36" i="5"/>
  <c r="BQ23" i="5"/>
  <c r="BQ28" i="4"/>
  <c r="BQ13" i="4"/>
  <c r="BQ25" i="4"/>
  <c r="BQ22" i="4"/>
  <c r="BR14" i="4"/>
  <c r="BQ38" i="4"/>
  <c r="BQ24" i="4"/>
  <c r="BQ34" i="4"/>
  <c r="BQ35" i="4"/>
  <c r="BQ15" i="4"/>
  <c r="BQ16" i="4"/>
  <c r="BQ20" i="4"/>
  <c r="BR20" i="4" s="1"/>
  <c r="BQ18" i="4"/>
  <c r="BQ29" i="4"/>
  <c r="BQ37" i="4"/>
  <c r="BQ36" i="4"/>
  <c r="BQ17" i="4"/>
  <c r="BQ33" i="4"/>
  <c r="BR33" i="4" s="1"/>
  <c r="BQ27" i="4"/>
  <c r="BR40" i="4"/>
  <c r="BP41" i="4"/>
  <c r="BQ7" i="4"/>
  <c r="BR39" i="4" s="1"/>
  <c r="BQ30" i="4"/>
  <c r="BQ10" i="4"/>
  <c r="BQ21" i="4"/>
  <c r="BQ26" i="4"/>
  <c r="BR26" i="4" s="1"/>
  <c r="BQ12" i="4"/>
  <c r="BQ23" i="4"/>
  <c r="BR23" i="4" s="1"/>
  <c r="BQ9" i="4"/>
  <c r="BQ32" i="4"/>
  <c r="BQ31" i="4"/>
  <c r="E41" i="2"/>
  <c r="BR10" i="5" l="1"/>
  <c r="CL10" i="5" s="1"/>
  <c r="BR20" i="5"/>
  <c r="CQ20" i="5" s="1"/>
  <c r="BR25" i="5"/>
  <c r="CT25" i="5" s="1"/>
  <c r="BR15" i="5"/>
  <c r="CG15" i="5" s="1"/>
  <c r="BR17" i="5"/>
  <c r="BU17" i="5" s="1"/>
  <c r="BR39" i="5"/>
  <c r="BR18" i="5"/>
  <c r="BR27" i="5"/>
  <c r="BR9" i="5"/>
  <c r="BR33" i="5"/>
  <c r="BR37" i="5"/>
  <c r="BR24" i="5"/>
  <c r="BR30" i="5"/>
  <c r="BR13" i="5"/>
  <c r="BR29" i="5"/>
  <c r="BR38" i="5"/>
  <c r="BQ41" i="5"/>
  <c r="BR7" i="5"/>
  <c r="BR23" i="5"/>
  <c r="BR28" i="5"/>
  <c r="BR11" i="5"/>
  <c r="BR16" i="5"/>
  <c r="BR34" i="5"/>
  <c r="BR21" i="5"/>
  <c r="BR36" i="5"/>
  <c r="BR19" i="5"/>
  <c r="BR8" i="5"/>
  <c r="BR12" i="5"/>
  <c r="BR32" i="5"/>
  <c r="BR22" i="5"/>
  <c r="BR14" i="5"/>
  <c r="BR35" i="5"/>
  <c r="BR26" i="5"/>
  <c r="BR40" i="5"/>
  <c r="BR31" i="5"/>
  <c r="CR39" i="4"/>
  <c r="CJ39" i="4"/>
  <c r="CB39" i="4"/>
  <c r="CX39" i="4"/>
  <c r="CP39" i="4"/>
  <c r="CH39" i="4"/>
  <c r="BZ39" i="4"/>
  <c r="CV39" i="4"/>
  <c r="CN39" i="4"/>
  <c r="CF39" i="4"/>
  <c r="BX39" i="4"/>
  <c r="CQ39" i="4"/>
  <c r="BV39" i="4"/>
  <c r="BW39" i="4"/>
  <c r="BY39" i="4"/>
  <c r="CD39" i="4"/>
  <c r="CE39" i="4"/>
  <c r="CG39" i="4"/>
  <c r="CL39" i="4"/>
  <c r="CM39" i="4"/>
  <c r="CO39" i="4"/>
  <c r="CT39" i="4"/>
  <c r="CU39" i="4"/>
  <c r="CW39" i="4"/>
  <c r="BU39" i="4"/>
  <c r="CC39" i="4"/>
  <c r="CA39" i="4"/>
  <c r="CK39" i="4"/>
  <c r="CI39" i="4"/>
  <c r="CS39" i="4"/>
  <c r="CY39" i="4"/>
  <c r="BR12" i="4"/>
  <c r="BR27" i="4"/>
  <c r="BR16" i="4"/>
  <c r="BR22" i="4"/>
  <c r="CX14" i="4"/>
  <c r="CP14" i="4"/>
  <c r="CH14" i="4"/>
  <c r="BZ14" i="4"/>
  <c r="CW14" i="4"/>
  <c r="CO14" i="4"/>
  <c r="CG14" i="4"/>
  <c r="BY14" i="4"/>
  <c r="CN14" i="4"/>
  <c r="CV14" i="4"/>
  <c r="CF14" i="4"/>
  <c r="BX14" i="4"/>
  <c r="CM14" i="4"/>
  <c r="CC14" i="4"/>
  <c r="CK14" i="4"/>
  <c r="CD14" i="4"/>
  <c r="CS14" i="4"/>
  <c r="BW14" i="4"/>
  <c r="CL14" i="4"/>
  <c r="CU14" i="4"/>
  <c r="CT14" i="4"/>
  <c r="CB14" i="4"/>
  <c r="CA14" i="4"/>
  <c r="CJ14" i="4"/>
  <c r="CE14" i="4"/>
  <c r="CI14" i="4"/>
  <c r="CR14" i="4"/>
  <c r="CQ14" i="4"/>
  <c r="BU14" i="4"/>
  <c r="BV14" i="4"/>
  <c r="CY14" i="4"/>
  <c r="BR15" i="4"/>
  <c r="BR19" i="4"/>
  <c r="CM40" i="4"/>
  <c r="CT40" i="4"/>
  <c r="CL40" i="4"/>
  <c r="CD40" i="4"/>
  <c r="CS40" i="4"/>
  <c r="CK40" i="4"/>
  <c r="CC40" i="4"/>
  <c r="BU40" i="4"/>
  <c r="CQ40" i="4"/>
  <c r="CI40" i="4"/>
  <c r="CA40" i="4"/>
  <c r="CO40" i="4"/>
  <c r="BZ40" i="4"/>
  <c r="BW40" i="4"/>
  <c r="BX40" i="4"/>
  <c r="CW40" i="4"/>
  <c r="CH40" i="4"/>
  <c r="CE40" i="4"/>
  <c r="CF40" i="4"/>
  <c r="CP40" i="4"/>
  <c r="CU40" i="4"/>
  <c r="CN40" i="4"/>
  <c r="CX40" i="4"/>
  <c r="CV40" i="4"/>
  <c r="CB40" i="4"/>
  <c r="BV40" i="4"/>
  <c r="CJ40" i="4"/>
  <c r="BY40" i="4"/>
  <c r="CR40" i="4"/>
  <c r="CG40" i="4"/>
  <c r="CY40" i="4"/>
  <c r="BR21" i="4"/>
  <c r="BR17" i="4"/>
  <c r="BR11" i="4"/>
  <c r="BR25" i="4"/>
  <c r="CQ33" i="4"/>
  <c r="CI33" i="4"/>
  <c r="CA33" i="4"/>
  <c r="CX33" i="4"/>
  <c r="CP33" i="4"/>
  <c r="CH33" i="4"/>
  <c r="BZ33" i="4"/>
  <c r="CV33" i="4"/>
  <c r="CF33" i="4"/>
  <c r="CU33" i="4"/>
  <c r="CE33" i="4"/>
  <c r="CO33" i="4"/>
  <c r="BY33" i="4"/>
  <c r="CN33" i="4"/>
  <c r="BX33" i="4"/>
  <c r="CM33" i="4"/>
  <c r="BW33" i="4"/>
  <c r="CW33" i="4"/>
  <c r="CG33" i="4"/>
  <c r="CJ33" i="4"/>
  <c r="CK33" i="4"/>
  <c r="BV33" i="4"/>
  <c r="CR33" i="4"/>
  <c r="CS33" i="4"/>
  <c r="CD33" i="4"/>
  <c r="CL33" i="4"/>
  <c r="CT33" i="4"/>
  <c r="BU33" i="4"/>
  <c r="CB33" i="4"/>
  <c r="CC33" i="4"/>
  <c r="CY33" i="4"/>
  <c r="BR10" i="4"/>
  <c r="BR36" i="4"/>
  <c r="BR35" i="4"/>
  <c r="BR13" i="4"/>
  <c r="CD26" i="4"/>
  <c r="CT26" i="4"/>
  <c r="CJ26" i="4"/>
  <c r="CR26" i="4"/>
  <c r="BZ26" i="4"/>
  <c r="CH26" i="4"/>
  <c r="CP26" i="4"/>
  <c r="CX26" i="4"/>
  <c r="CU26" i="4"/>
  <c r="CL26" i="4"/>
  <c r="CE26" i="4"/>
  <c r="CC26" i="4"/>
  <c r="BV26" i="4"/>
  <c r="CK26" i="4"/>
  <c r="BW26" i="4"/>
  <c r="CG26" i="4"/>
  <c r="CV26" i="4"/>
  <c r="CS26" i="4"/>
  <c r="CM26" i="4"/>
  <c r="CW26" i="4"/>
  <c r="CO26" i="4"/>
  <c r="CB26" i="4"/>
  <c r="CA26" i="4"/>
  <c r="BX26" i="4"/>
  <c r="CI26" i="4"/>
  <c r="CF26" i="4"/>
  <c r="CQ26" i="4"/>
  <c r="BU26" i="4"/>
  <c r="CN26" i="4"/>
  <c r="BY26" i="4"/>
  <c r="CY26" i="4"/>
  <c r="BR30" i="4"/>
  <c r="BR37" i="4"/>
  <c r="BR34" i="4"/>
  <c r="BR28" i="4"/>
  <c r="CQ23" i="4"/>
  <c r="CI23" i="4"/>
  <c r="CA23" i="4"/>
  <c r="CN23" i="4"/>
  <c r="CL23" i="4"/>
  <c r="CD23" i="4"/>
  <c r="BX23" i="4"/>
  <c r="CT23" i="4"/>
  <c r="CE23" i="4"/>
  <c r="CF23" i="4"/>
  <c r="BY23" i="4"/>
  <c r="CS23" i="4"/>
  <c r="CM23" i="4"/>
  <c r="CV23" i="4"/>
  <c r="CR23" i="4"/>
  <c r="CG23" i="4"/>
  <c r="BZ23" i="4"/>
  <c r="CU23" i="4"/>
  <c r="CO23" i="4"/>
  <c r="CH23" i="4"/>
  <c r="CB23" i="4"/>
  <c r="CW23" i="4"/>
  <c r="CP23" i="4"/>
  <c r="CJ23" i="4"/>
  <c r="CX23" i="4"/>
  <c r="BU23" i="4"/>
  <c r="BV23" i="4"/>
  <c r="CC23" i="4"/>
  <c r="CK23" i="4"/>
  <c r="BW23" i="4"/>
  <c r="CY23" i="4"/>
  <c r="BR32" i="4"/>
  <c r="BR29" i="4"/>
  <c r="BR24" i="4"/>
  <c r="CG20" i="4"/>
  <c r="BX20" i="4"/>
  <c r="CX20" i="4"/>
  <c r="CO20" i="4"/>
  <c r="CF20" i="4"/>
  <c r="CW20" i="4"/>
  <c r="CN20" i="4"/>
  <c r="CB20" i="4"/>
  <c r="CJ20" i="4"/>
  <c r="CR20" i="4"/>
  <c r="CQ20" i="4"/>
  <c r="CH20" i="4"/>
  <c r="BY20" i="4"/>
  <c r="CT20" i="4"/>
  <c r="BZ20" i="4"/>
  <c r="CE20" i="4"/>
  <c r="CP20" i="4"/>
  <c r="BU20" i="4"/>
  <c r="CM20" i="4"/>
  <c r="CC20" i="4"/>
  <c r="CV20" i="4"/>
  <c r="BW20" i="4"/>
  <c r="CK20" i="4"/>
  <c r="BV20" i="4"/>
  <c r="CU20" i="4"/>
  <c r="CA20" i="4"/>
  <c r="CS20" i="4"/>
  <c r="CD20" i="4"/>
  <c r="CL20" i="4"/>
  <c r="CI20" i="4"/>
  <c r="CY20" i="4"/>
  <c r="BR31" i="4"/>
  <c r="BQ41" i="4"/>
  <c r="BR7" i="4"/>
  <c r="BR9" i="4"/>
  <c r="BR18" i="4"/>
  <c r="BR38" i="4"/>
  <c r="BR8" i="4"/>
  <c r="F41" i="2"/>
  <c r="BP7" i="2"/>
  <c r="CQ10" i="5" l="1"/>
  <c r="CK10" i="5"/>
  <c r="CA10" i="5"/>
  <c r="CU10" i="5"/>
  <c r="CM10" i="5"/>
  <c r="CV10" i="5"/>
  <c r="BZ10" i="5"/>
  <c r="BU10" i="5"/>
  <c r="CD10" i="5"/>
  <c r="CJ10" i="5"/>
  <c r="CI20" i="5"/>
  <c r="CK20" i="5"/>
  <c r="CC20" i="5"/>
  <c r="CF20" i="5"/>
  <c r="CN10" i="5"/>
  <c r="BY10" i="5"/>
  <c r="BZ20" i="5"/>
  <c r="CD20" i="5"/>
  <c r="CP20" i="5"/>
  <c r="BU20" i="5"/>
  <c r="CW20" i="5"/>
  <c r="CB20" i="5"/>
  <c r="CV20" i="5"/>
  <c r="CO20" i="5"/>
  <c r="CH20" i="5"/>
  <c r="CT20" i="5"/>
  <c r="CY20" i="5"/>
  <c r="CR20" i="5"/>
  <c r="BW20" i="5"/>
  <c r="CX20" i="5"/>
  <c r="BY20" i="5"/>
  <c r="CA20" i="5"/>
  <c r="CY10" i="5"/>
  <c r="CS10" i="5"/>
  <c r="CR10" i="5"/>
  <c r="CI10" i="5"/>
  <c r="CP10" i="5"/>
  <c r="BV10" i="5"/>
  <c r="CL25" i="5"/>
  <c r="CF10" i="5"/>
  <c r="CE10" i="5"/>
  <c r="CT10" i="5"/>
  <c r="CG10" i="5"/>
  <c r="CQ25" i="5"/>
  <c r="CX10" i="5"/>
  <c r="BX10" i="5"/>
  <c r="CB10" i="5"/>
  <c r="CO10" i="5"/>
  <c r="CI15" i="5"/>
  <c r="CH10" i="5"/>
  <c r="CC10" i="5"/>
  <c r="BW10" i="5"/>
  <c r="CW10" i="5"/>
  <c r="CS20" i="5"/>
  <c r="CG20" i="5"/>
  <c r="CU20" i="5"/>
  <c r="BV20" i="5"/>
  <c r="CN20" i="5"/>
  <c r="CM20" i="5"/>
  <c r="CL20" i="5"/>
  <c r="CR25" i="5"/>
  <c r="BV25" i="5"/>
  <c r="CJ25" i="5"/>
  <c r="BU25" i="5"/>
  <c r="CH15" i="5"/>
  <c r="CB25" i="5"/>
  <c r="CH25" i="5"/>
  <c r="CW15" i="5"/>
  <c r="BY25" i="5"/>
  <c r="BW25" i="5"/>
  <c r="CY25" i="5"/>
  <c r="CS25" i="5"/>
  <c r="CV25" i="5"/>
  <c r="CM25" i="5"/>
  <c r="BZ25" i="5"/>
  <c r="CE25" i="5"/>
  <c r="CC25" i="5"/>
  <c r="CI25" i="5"/>
  <c r="CQ17" i="5"/>
  <c r="BX17" i="5"/>
  <c r="CA25" i="5"/>
  <c r="CU25" i="5"/>
  <c r="CX25" i="5"/>
  <c r="CW25" i="5"/>
  <c r="CH17" i="5"/>
  <c r="CN25" i="5"/>
  <c r="CO25" i="5"/>
  <c r="CF25" i="5"/>
  <c r="CD25" i="5"/>
  <c r="BX25" i="5"/>
  <c r="CP25" i="5"/>
  <c r="CJ20" i="5"/>
  <c r="CE20" i="5"/>
  <c r="BX20" i="5"/>
  <c r="CK25" i="5"/>
  <c r="CG25" i="5"/>
  <c r="BW15" i="5"/>
  <c r="CF17" i="5"/>
  <c r="BU15" i="5"/>
  <c r="BZ17" i="5"/>
  <c r="BX15" i="5"/>
  <c r="CD15" i="5"/>
  <c r="CM15" i="5"/>
  <c r="CX15" i="5"/>
  <c r="CQ15" i="5"/>
  <c r="CK15" i="5"/>
  <c r="CP15" i="5"/>
  <c r="BV15" i="5"/>
  <c r="CJ15" i="5"/>
  <c r="CD17" i="5"/>
  <c r="CC17" i="5"/>
  <c r="CN15" i="5"/>
  <c r="CU15" i="5"/>
  <c r="CL15" i="5"/>
  <c r="BW17" i="5"/>
  <c r="CT17" i="5"/>
  <c r="CU17" i="5"/>
  <c r="CO15" i="5"/>
  <c r="CJ17" i="5"/>
  <c r="CR15" i="5"/>
  <c r="CY17" i="5"/>
  <c r="CG17" i="5"/>
  <c r="CO17" i="5"/>
  <c r="CK17" i="5"/>
  <c r="CE15" i="5"/>
  <c r="CA15" i="5"/>
  <c r="BY15" i="5"/>
  <c r="CT15" i="5"/>
  <c r="BY17" i="5"/>
  <c r="CA17" i="5"/>
  <c r="CB17" i="5"/>
  <c r="CP17" i="5"/>
  <c r="CV17" i="5"/>
  <c r="BV17" i="5"/>
  <c r="CM17" i="5"/>
  <c r="CL17" i="5"/>
  <c r="CE17" i="5"/>
  <c r="CR17" i="5"/>
  <c r="CI17" i="5"/>
  <c r="CS17" i="5"/>
  <c r="CS15" i="5"/>
  <c r="CF15" i="5"/>
  <c r="CY15" i="5"/>
  <c r="CB15" i="5"/>
  <c r="CN17" i="5"/>
  <c r="CW17" i="5"/>
  <c r="CX17" i="5"/>
  <c r="CV15" i="5"/>
  <c r="CC15" i="5"/>
  <c r="BZ15" i="5"/>
  <c r="CN18" i="5"/>
  <c r="BX18" i="5"/>
  <c r="CK18" i="5"/>
  <c r="BU18" i="5"/>
  <c r="CV18" i="5"/>
  <c r="CS18" i="5"/>
  <c r="CC18" i="5"/>
  <c r="CF18" i="5"/>
  <c r="CQ18" i="5"/>
  <c r="CJ18" i="5"/>
  <c r="CG18" i="5"/>
  <c r="CR18" i="5"/>
  <c r="CO18" i="5"/>
  <c r="CW18" i="5"/>
  <c r="BW18" i="5"/>
  <c r="BZ18" i="5"/>
  <c r="CM18" i="5"/>
  <c r="CP18" i="5"/>
  <c r="CD18" i="5"/>
  <c r="CU18" i="5"/>
  <c r="CL18" i="5"/>
  <c r="CH18" i="5"/>
  <c r="CX18" i="5"/>
  <c r="CA18" i="5"/>
  <c r="CB18" i="5"/>
  <c r="CT18" i="5"/>
  <c r="BY18" i="5"/>
  <c r="CE18" i="5"/>
  <c r="CI18" i="5"/>
  <c r="BV18" i="5"/>
  <c r="CY18" i="5"/>
  <c r="CT34" i="5"/>
  <c r="CJ34" i="5"/>
  <c r="CA34" i="5"/>
  <c r="CR34" i="5"/>
  <c r="CI34" i="5"/>
  <c r="BZ34" i="5"/>
  <c r="CQ34" i="5"/>
  <c r="CH34" i="5"/>
  <c r="CD34" i="5"/>
  <c r="CX34" i="5"/>
  <c r="CB34" i="5"/>
  <c r="CV34" i="5"/>
  <c r="BW34" i="5"/>
  <c r="CO34" i="5"/>
  <c r="CU34" i="5"/>
  <c r="CM34" i="5"/>
  <c r="CL34" i="5"/>
  <c r="CF34" i="5"/>
  <c r="BX34" i="5"/>
  <c r="CC34" i="5"/>
  <c r="CN34" i="5"/>
  <c r="CK34" i="5"/>
  <c r="CP34" i="5"/>
  <c r="CE34" i="5"/>
  <c r="BY34" i="5"/>
  <c r="CS34" i="5"/>
  <c r="CW34" i="5"/>
  <c r="BU34" i="5"/>
  <c r="BV34" i="5"/>
  <c r="CG34" i="5"/>
  <c r="CY34" i="5"/>
  <c r="CW39" i="5"/>
  <c r="CO39" i="5"/>
  <c r="CG39" i="5"/>
  <c r="BY39" i="5"/>
  <c r="CM39" i="5"/>
  <c r="CH39" i="5"/>
  <c r="CX39" i="5"/>
  <c r="CE39" i="5"/>
  <c r="CU39" i="5"/>
  <c r="CP39" i="5"/>
  <c r="BZ39" i="5"/>
  <c r="BW39" i="5"/>
  <c r="CV39" i="5"/>
  <c r="CN39" i="5"/>
  <c r="CD39" i="5"/>
  <c r="CL39" i="5"/>
  <c r="CY39" i="5"/>
  <c r="CT39" i="5"/>
  <c r="CF39" i="5"/>
  <c r="BV39" i="5"/>
  <c r="CI39" i="5"/>
  <c r="CB39" i="5"/>
  <c r="CK39" i="5"/>
  <c r="CQ39" i="5"/>
  <c r="CR39" i="5"/>
  <c r="BU39" i="5"/>
  <c r="CA39" i="5"/>
  <c r="CJ39" i="5"/>
  <c r="BX39" i="5"/>
  <c r="CS39" i="5"/>
  <c r="CC39" i="5"/>
  <c r="CD35" i="5"/>
  <c r="CX35" i="5"/>
  <c r="CB35" i="5"/>
  <c r="CL35" i="5"/>
  <c r="BV35" i="5"/>
  <c r="CT35" i="5"/>
  <c r="CP35" i="5"/>
  <c r="CG35" i="5"/>
  <c r="CE35" i="5"/>
  <c r="BZ35" i="5"/>
  <c r="CY35" i="5"/>
  <c r="CH35" i="5"/>
  <c r="CO35" i="5"/>
  <c r="CF35" i="5"/>
  <c r="CQ35" i="5"/>
  <c r="CA35" i="5"/>
  <c r="CR35" i="5"/>
  <c r="BW35" i="5"/>
  <c r="CM35" i="5"/>
  <c r="BU35" i="5"/>
  <c r="CW35" i="5"/>
  <c r="CU35" i="5"/>
  <c r="BX35" i="5"/>
  <c r="CN35" i="5"/>
  <c r="CC35" i="5"/>
  <c r="BY35" i="5"/>
  <c r="CJ35" i="5"/>
  <c r="CV35" i="5"/>
  <c r="CK35" i="5"/>
  <c r="CS35" i="5"/>
  <c r="CI35" i="5"/>
  <c r="CT16" i="5"/>
  <c r="BY16" i="5"/>
  <c r="CG16" i="5"/>
  <c r="CE16" i="5"/>
  <c r="BV16" i="5"/>
  <c r="CP16" i="5"/>
  <c r="CM16" i="5"/>
  <c r="CL16" i="5"/>
  <c r="CD16" i="5"/>
  <c r="CF16" i="5"/>
  <c r="CC16" i="5"/>
  <c r="BU16" i="5"/>
  <c r="CX16" i="5"/>
  <c r="CV16" i="5"/>
  <c r="BW16" i="5"/>
  <c r="CK16" i="5"/>
  <c r="BX16" i="5"/>
  <c r="CA16" i="5"/>
  <c r="CS16" i="5"/>
  <c r="CN16" i="5"/>
  <c r="CI16" i="5"/>
  <c r="BZ16" i="5"/>
  <c r="CO16" i="5"/>
  <c r="CH16" i="5"/>
  <c r="CQ16" i="5"/>
  <c r="CJ16" i="5"/>
  <c r="CU16" i="5"/>
  <c r="CW16" i="5"/>
  <c r="CR16" i="5"/>
  <c r="CB16" i="5"/>
  <c r="CY16" i="5"/>
  <c r="CD13" i="5"/>
  <c r="BV13" i="5"/>
  <c r="CT13" i="5"/>
  <c r="CL13" i="5"/>
  <c r="CS13" i="5"/>
  <c r="CU13" i="5"/>
  <c r="CN13" i="5"/>
  <c r="CI13" i="5"/>
  <c r="CQ13" i="5"/>
  <c r="CV13" i="5"/>
  <c r="BY13" i="5"/>
  <c r="CB13" i="5"/>
  <c r="CG13" i="5"/>
  <c r="CR13" i="5"/>
  <c r="CA13" i="5"/>
  <c r="BU13" i="5"/>
  <c r="CW13" i="5"/>
  <c r="CH13" i="5"/>
  <c r="CJ13" i="5"/>
  <c r="CC13" i="5"/>
  <c r="CE13" i="5"/>
  <c r="CM13" i="5"/>
  <c r="CF13" i="5"/>
  <c r="BX13" i="5"/>
  <c r="BZ13" i="5"/>
  <c r="CP13" i="5"/>
  <c r="CK13" i="5"/>
  <c r="BW13" i="5"/>
  <c r="CO13" i="5"/>
  <c r="CX13" i="5"/>
  <c r="CY13" i="5"/>
  <c r="CS40" i="5"/>
  <c r="CK40" i="5"/>
  <c r="CC40" i="5"/>
  <c r="BU40" i="5"/>
  <c r="CR40" i="5"/>
  <c r="CJ40" i="5"/>
  <c r="CB40" i="5"/>
  <c r="CX40" i="5"/>
  <c r="CP40" i="5"/>
  <c r="CH40" i="5"/>
  <c r="BZ40" i="5"/>
  <c r="CN40" i="5"/>
  <c r="BY40" i="5"/>
  <c r="CI40" i="5"/>
  <c r="BV40" i="5"/>
  <c r="BW40" i="5"/>
  <c r="CV40" i="5"/>
  <c r="CG40" i="5"/>
  <c r="CQ40" i="5"/>
  <c r="CD40" i="5"/>
  <c r="CE40" i="5"/>
  <c r="CO40" i="5"/>
  <c r="CL40" i="5"/>
  <c r="CM40" i="5"/>
  <c r="CW40" i="5"/>
  <c r="CU40" i="5"/>
  <c r="CT40" i="5"/>
  <c r="CA40" i="5"/>
  <c r="CF40" i="5"/>
  <c r="BX40" i="5"/>
  <c r="CY40" i="5"/>
  <c r="CV26" i="5"/>
  <c r="CT26" i="5"/>
  <c r="CN26" i="5"/>
  <c r="CL26" i="5"/>
  <c r="CJ26" i="5"/>
  <c r="CA26" i="5"/>
  <c r="CW26" i="5"/>
  <c r="BV26" i="5"/>
  <c r="CD26" i="5"/>
  <c r="CU26" i="5"/>
  <c r="CG26" i="5"/>
  <c r="CH26" i="5"/>
  <c r="CO26" i="5"/>
  <c r="CX26" i="5"/>
  <c r="CR26" i="5"/>
  <c r="BU26" i="5"/>
  <c r="BW26" i="5"/>
  <c r="CK26" i="5"/>
  <c r="BY26" i="5"/>
  <c r="CQ26" i="5"/>
  <c r="CF26" i="5"/>
  <c r="CC26" i="5"/>
  <c r="CS26" i="5"/>
  <c r="CM26" i="5"/>
  <c r="BX26" i="5"/>
  <c r="CP26" i="5"/>
  <c r="CI26" i="5"/>
  <c r="CE26" i="5"/>
  <c r="CB26" i="5"/>
  <c r="BZ26" i="5"/>
  <c r="CY26" i="5"/>
  <c r="CS30" i="5"/>
  <c r="CA30" i="5"/>
  <c r="CE30" i="5"/>
  <c r="CU30" i="5"/>
  <c r="CC30" i="5"/>
  <c r="CT30" i="5"/>
  <c r="CB30" i="5"/>
  <c r="CM30" i="5"/>
  <c r="BU30" i="5"/>
  <c r="CK30" i="5"/>
  <c r="CV30" i="5"/>
  <c r="CF30" i="5"/>
  <c r="CL30" i="5"/>
  <c r="BW30" i="5"/>
  <c r="CD30" i="5"/>
  <c r="CH30" i="5"/>
  <c r="CO30" i="5"/>
  <c r="CX30" i="5"/>
  <c r="CW30" i="5"/>
  <c r="CJ30" i="5"/>
  <c r="BX30" i="5"/>
  <c r="BV30" i="5"/>
  <c r="CN30" i="5"/>
  <c r="BY30" i="5"/>
  <c r="CG30" i="5"/>
  <c r="BZ30" i="5"/>
  <c r="CP30" i="5"/>
  <c r="CI30" i="5"/>
  <c r="CR30" i="5"/>
  <c r="CQ30" i="5"/>
  <c r="CY30" i="5"/>
  <c r="BY22" i="5"/>
  <c r="CG22" i="5"/>
  <c r="BV22" i="5"/>
  <c r="BU22" i="5"/>
  <c r="CK22" i="5"/>
  <c r="CD22" i="5"/>
  <c r="BZ22" i="5"/>
  <c r="CW22" i="5"/>
  <c r="CT22" i="5"/>
  <c r="CO22" i="5"/>
  <c r="CY22" i="5"/>
  <c r="CP22" i="5"/>
  <c r="BW22" i="5"/>
  <c r="CJ22" i="5"/>
  <c r="CS22" i="5"/>
  <c r="CL22" i="5"/>
  <c r="CA22" i="5"/>
  <c r="BX22" i="5"/>
  <c r="CX22" i="5"/>
  <c r="CR22" i="5"/>
  <c r="CI22" i="5"/>
  <c r="CF22" i="5"/>
  <c r="CQ22" i="5"/>
  <c r="CN22" i="5"/>
  <c r="CE22" i="5"/>
  <c r="CV22" i="5"/>
  <c r="CM22" i="5"/>
  <c r="CB22" i="5"/>
  <c r="CU22" i="5"/>
  <c r="CC22" i="5"/>
  <c r="CH22" i="5"/>
  <c r="CS32" i="5"/>
  <c r="CJ32" i="5"/>
  <c r="CR32" i="5"/>
  <c r="BZ32" i="5"/>
  <c r="CH32" i="5"/>
  <c r="BU32" i="5"/>
  <c r="CX32" i="5"/>
  <c r="CB32" i="5"/>
  <c r="BV32" i="5"/>
  <c r="CK32" i="5"/>
  <c r="CT32" i="5"/>
  <c r="CL32" i="5"/>
  <c r="CF32" i="5"/>
  <c r="CC32" i="5"/>
  <c r="BY32" i="5"/>
  <c r="CO32" i="5"/>
  <c r="CG32" i="5"/>
  <c r="CA32" i="5"/>
  <c r="CI32" i="5"/>
  <c r="CW32" i="5"/>
  <c r="CQ32" i="5"/>
  <c r="BW32" i="5"/>
  <c r="CE32" i="5"/>
  <c r="CM32" i="5"/>
  <c r="BX32" i="5"/>
  <c r="CD32" i="5"/>
  <c r="CU32" i="5"/>
  <c r="CV32" i="5"/>
  <c r="CN32" i="5"/>
  <c r="CP32" i="5"/>
  <c r="CY32" i="5"/>
  <c r="CS28" i="5"/>
  <c r="BY28" i="5"/>
  <c r="CG28" i="5"/>
  <c r="CW28" i="5"/>
  <c r="BV28" i="5"/>
  <c r="CO28" i="5"/>
  <c r="CM28" i="5"/>
  <c r="BU28" i="5"/>
  <c r="CK28" i="5"/>
  <c r="CD28" i="5"/>
  <c r="CT28" i="5"/>
  <c r="CL28" i="5"/>
  <c r="CC28" i="5"/>
  <c r="CX28" i="5"/>
  <c r="CU28" i="5"/>
  <c r="CB28" i="5"/>
  <c r="BX28" i="5"/>
  <c r="CH28" i="5"/>
  <c r="CN28" i="5"/>
  <c r="CP28" i="5"/>
  <c r="CF28" i="5"/>
  <c r="CV28" i="5"/>
  <c r="CA28" i="5"/>
  <c r="CJ28" i="5"/>
  <c r="BW28" i="5"/>
  <c r="CQ28" i="5"/>
  <c r="CR28" i="5"/>
  <c r="BZ28" i="5"/>
  <c r="CE28" i="5"/>
  <c r="CI28" i="5"/>
  <c r="CY28" i="5"/>
  <c r="BX24" i="5"/>
  <c r="BW24" i="5"/>
  <c r="CE24" i="5"/>
  <c r="CM24" i="5"/>
  <c r="CF24" i="5"/>
  <c r="CU24" i="5"/>
  <c r="CA24" i="5"/>
  <c r="CR24" i="5"/>
  <c r="CN24" i="5"/>
  <c r="CB24" i="5"/>
  <c r="CV24" i="5"/>
  <c r="CD24" i="5"/>
  <c r="CI24" i="5"/>
  <c r="BV24" i="5"/>
  <c r="CL24" i="5"/>
  <c r="BZ24" i="5"/>
  <c r="CQ24" i="5"/>
  <c r="CC24" i="5"/>
  <c r="CP24" i="5"/>
  <c r="CJ24" i="5"/>
  <c r="CG24" i="5"/>
  <c r="CT24" i="5"/>
  <c r="BY24" i="5"/>
  <c r="CO24" i="5"/>
  <c r="CW24" i="5"/>
  <c r="CK24" i="5"/>
  <c r="CX24" i="5"/>
  <c r="CS24" i="5"/>
  <c r="BU24" i="5"/>
  <c r="CH24" i="5"/>
  <c r="CY24" i="5"/>
  <c r="CT38" i="5"/>
  <c r="CL38" i="5"/>
  <c r="CD38" i="5"/>
  <c r="BV38" i="5"/>
  <c r="CX38" i="5"/>
  <c r="CH38" i="5"/>
  <c r="CU38" i="5"/>
  <c r="CE38" i="5"/>
  <c r="CR38" i="5"/>
  <c r="CB38" i="5"/>
  <c r="CM38" i="5"/>
  <c r="BW38" i="5"/>
  <c r="CP38" i="5"/>
  <c r="CJ38" i="5"/>
  <c r="BU38" i="5"/>
  <c r="CK38" i="5"/>
  <c r="BZ38" i="5"/>
  <c r="CG38" i="5"/>
  <c r="CV38" i="5"/>
  <c r="CA38" i="5"/>
  <c r="CC38" i="5"/>
  <c r="CO38" i="5"/>
  <c r="CI38" i="5"/>
  <c r="CS38" i="5"/>
  <c r="CW38" i="5"/>
  <c r="CQ38" i="5"/>
  <c r="BY38" i="5"/>
  <c r="CF38" i="5"/>
  <c r="BX38" i="5"/>
  <c r="CN38" i="5"/>
  <c r="CY38" i="5"/>
  <c r="CO14" i="5"/>
  <c r="BV14" i="5"/>
  <c r="CL14" i="5"/>
  <c r="CG14" i="5"/>
  <c r="CW14" i="5"/>
  <c r="CD14" i="5"/>
  <c r="CT14" i="5"/>
  <c r="BY14" i="5"/>
  <c r="CU14" i="5"/>
  <c r="CC14" i="5"/>
  <c r="CA14" i="5"/>
  <c r="CK14" i="5"/>
  <c r="BX14" i="5"/>
  <c r="CI14" i="5"/>
  <c r="CB14" i="5"/>
  <c r="CS14" i="5"/>
  <c r="CP14" i="5"/>
  <c r="CF14" i="5"/>
  <c r="CX14" i="5"/>
  <c r="CR14" i="5"/>
  <c r="CH14" i="5"/>
  <c r="CE14" i="5"/>
  <c r="CN14" i="5"/>
  <c r="CM14" i="5"/>
  <c r="CQ14" i="5"/>
  <c r="BW14" i="5"/>
  <c r="BZ14" i="5"/>
  <c r="CV14" i="5"/>
  <c r="CJ14" i="5"/>
  <c r="BU14" i="5"/>
  <c r="CY14" i="5"/>
  <c r="CJ12" i="5"/>
  <c r="BZ12" i="5"/>
  <c r="CT12" i="5"/>
  <c r="BW12" i="5"/>
  <c r="CD12" i="5"/>
  <c r="CB12" i="5"/>
  <c r="CX12" i="5"/>
  <c r="CG12" i="5"/>
  <c r="CN12" i="5"/>
  <c r="CH12" i="5"/>
  <c r="CA12" i="5"/>
  <c r="CL12" i="5"/>
  <c r="CM12" i="5"/>
  <c r="BY12" i="5"/>
  <c r="CI12" i="5"/>
  <c r="BU12" i="5"/>
  <c r="CU12" i="5"/>
  <c r="CF12" i="5"/>
  <c r="CO12" i="5"/>
  <c r="BX12" i="5"/>
  <c r="CW12" i="5"/>
  <c r="CQ12" i="5"/>
  <c r="CP12" i="5"/>
  <c r="CV12" i="5"/>
  <c r="CK12" i="5"/>
  <c r="CC12" i="5"/>
  <c r="CE12" i="5"/>
  <c r="BV12" i="5"/>
  <c r="CS12" i="5"/>
  <c r="CR12" i="5"/>
  <c r="CY12" i="5"/>
  <c r="CC23" i="5"/>
  <c r="CX23" i="5"/>
  <c r="CB23" i="5"/>
  <c r="CJ23" i="5"/>
  <c r="BZ23" i="5"/>
  <c r="CR23" i="5"/>
  <c r="CS23" i="5"/>
  <c r="BU23" i="5"/>
  <c r="CP23" i="5"/>
  <c r="CK23" i="5"/>
  <c r="CG23" i="5"/>
  <c r="CF23" i="5"/>
  <c r="CI23" i="5"/>
  <c r="CQ23" i="5"/>
  <c r="BX23" i="5"/>
  <c r="BY23" i="5"/>
  <c r="CN23" i="5"/>
  <c r="CO23" i="5"/>
  <c r="BV23" i="5"/>
  <c r="CE23" i="5"/>
  <c r="CW23" i="5"/>
  <c r="CD23" i="5"/>
  <c r="CA23" i="5"/>
  <c r="CL23" i="5"/>
  <c r="BW23" i="5"/>
  <c r="CH23" i="5"/>
  <c r="CT23" i="5"/>
  <c r="CM23" i="5"/>
  <c r="CU23" i="5"/>
  <c r="CV23" i="5"/>
  <c r="CY23" i="5"/>
  <c r="CJ37" i="5"/>
  <c r="CW37" i="5"/>
  <c r="CG37" i="5"/>
  <c r="CO37" i="5"/>
  <c r="CB37" i="5"/>
  <c r="BY37" i="5"/>
  <c r="BW37" i="5"/>
  <c r="CR37" i="5"/>
  <c r="CQ37" i="5"/>
  <c r="CC37" i="5"/>
  <c r="BV37" i="5"/>
  <c r="BX37" i="5"/>
  <c r="CK37" i="5"/>
  <c r="CD37" i="5"/>
  <c r="CN37" i="5"/>
  <c r="BZ37" i="5"/>
  <c r="CT37" i="5"/>
  <c r="CP37" i="5"/>
  <c r="BU37" i="5"/>
  <c r="CM37" i="5"/>
  <c r="CX37" i="5"/>
  <c r="CF37" i="5"/>
  <c r="CU37" i="5"/>
  <c r="CA37" i="5"/>
  <c r="CS37" i="5"/>
  <c r="CH37" i="5"/>
  <c r="CI37" i="5"/>
  <c r="CE37" i="5"/>
  <c r="CL37" i="5"/>
  <c r="CV37" i="5"/>
  <c r="CY37" i="5"/>
  <c r="CS29" i="5"/>
  <c r="CJ29" i="5"/>
  <c r="CA29" i="5"/>
  <c r="CR29" i="5"/>
  <c r="CU29" i="5"/>
  <c r="CB29" i="5"/>
  <c r="BX29" i="5"/>
  <c r="CM29" i="5"/>
  <c r="CV29" i="5"/>
  <c r="CN29" i="5"/>
  <c r="CK29" i="5"/>
  <c r="CC29" i="5"/>
  <c r="CE29" i="5"/>
  <c r="BU29" i="5"/>
  <c r="BZ29" i="5"/>
  <c r="BV29" i="5"/>
  <c r="CW29" i="5"/>
  <c r="CH29" i="5"/>
  <c r="CI29" i="5"/>
  <c r="CD29" i="5"/>
  <c r="CG29" i="5"/>
  <c r="CX29" i="5"/>
  <c r="CT29" i="5"/>
  <c r="CF29" i="5"/>
  <c r="BY29" i="5"/>
  <c r="CP29" i="5"/>
  <c r="BW29" i="5"/>
  <c r="CO29" i="5"/>
  <c r="CQ29" i="5"/>
  <c r="CL29" i="5"/>
  <c r="CY29" i="5"/>
  <c r="CR11" i="5"/>
  <c r="CJ11" i="5"/>
  <c r="CB11" i="5"/>
  <c r="CW11" i="5"/>
  <c r="CO11" i="5"/>
  <c r="CG11" i="5"/>
  <c r="BY11" i="5"/>
  <c r="CH11" i="5"/>
  <c r="CM11" i="5"/>
  <c r="BX11" i="5"/>
  <c r="CX11" i="5"/>
  <c r="CE11" i="5"/>
  <c r="CU11" i="5"/>
  <c r="CN11" i="5"/>
  <c r="BZ11" i="5"/>
  <c r="CP11" i="5"/>
  <c r="BW11" i="5"/>
  <c r="CT11" i="5"/>
  <c r="CF11" i="5"/>
  <c r="CK11" i="5"/>
  <c r="CS11" i="5"/>
  <c r="CV11" i="5"/>
  <c r="CA11" i="5"/>
  <c r="BV11" i="5"/>
  <c r="BU11" i="5"/>
  <c r="CQ11" i="5"/>
  <c r="CY11" i="5"/>
  <c r="CL11" i="5"/>
  <c r="CC11" i="5"/>
  <c r="CD11" i="5"/>
  <c r="CI11" i="5"/>
  <c r="CQ8" i="5"/>
  <c r="CI8" i="5"/>
  <c r="CA8" i="5"/>
  <c r="CV8" i="5"/>
  <c r="CN8" i="5"/>
  <c r="CF8" i="5"/>
  <c r="BX8" i="5"/>
  <c r="BY8" i="5"/>
  <c r="CW8" i="5"/>
  <c r="CD8" i="5"/>
  <c r="CT8" i="5"/>
  <c r="CO8" i="5"/>
  <c r="BV8" i="5"/>
  <c r="CM8" i="5"/>
  <c r="CL8" i="5"/>
  <c r="CG8" i="5"/>
  <c r="CE8" i="5"/>
  <c r="BW8" i="5"/>
  <c r="CH8" i="5"/>
  <c r="CS8" i="5"/>
  <c r="CU8" i="5"/>
  <c r="CP8" i="5"/>
  <c r="CB8" i="5"/>
  <c r="CK8" i="5"/>
  <c r="CX8" i="5"/>
  <c r="CJ8" i="5"/>
  <c r="BU8" i="5"/>
  <c r="CR8" i="5"/>
  <c r="BZ8" i="5"/>
  <c r="CC8" i="5"/>
  <c r="CY8" i="5"/>
  <c r="BR41" i="5"/>
  <c r="CS7" i="5"/>
  <c r="CK7" i="5"/>
  <c r="CC7" i="5"/>
  <c r="BU7" i="5"/>
  <c r="CL7" i="5"/>
  <c r="CJ7" i="5"/>
  <c r="CQ7" i="5"/>
  <c r="CB7" i="5"/>
  <c r="CI7" i="5"/>
  <c r="BV7" i="5"/>
  <c r="CD7" i="5"/>
  <c r="CT7" i="5"/>
  <c r="CA7" i="5"/>
  <c r="CR7" i="5"/>
  <c r="CU7" i="5"/>
  <c r="BZ7" i="5"/>
  <c r="CN7" i="5"/>
  <c r="CP7" i="5"/>
  <c r="CO7" i="5"/>
  <c r="BX7" i="5"/>
  <c r="CH7" i="5"/>
  <c r="CF7" i="5"/>
  <c r="CW7" i="5"/>
  <c r="CY7" i="5"/>
  <c r="CV7" i="5"/>
  <c r="CX7" i="5"/>
  <c r="BW7" i="5"/>
  <c r="BY7" i="5"/>
  <c r="CG7" i="5"/>
  <c r="CM7" i="5"/>
  <c r="CE7" i="5"/>
  <c r="CS33" i="5"/>
  <c r="CJ33" i="5"/>
  <c r="CR33" i="5"/>
  <c r="BX33" i="5"/>
  <c r="CF33" i="5"/>
  <c r="CV33" i="5"/>
  <c r="CN33" i="5"/>
  <c r="CL33" i="5"/>
  <c r="CE33" i="5"/>
  <c r="CW33" i="5"/>
  <c r="CB33" i="5"/>
  <c r="BV33" i="5"/>
  <c r="CT33" i="5"/>
  <c r="CU33" i="5"/>
  <c r="CK33" i="5"/>
  <c r="CC33" i="5"/>
  <c r="BW33" i="5"/>
  <c r="BY33" i="5"/>
  <c r="BZ33" i="5"/>
  <c r="CM33" i="5"/>
  <c r="CG33" i="5"/>
  <c r="CH33" i="5"/>
  <c r="CO33" i="5"/>
  <c r="CP33" i="5"/>
  <c r="CA33" i="5"/>
  <c r="CD33" i="5"/>
  <c r="CI33" i="5"/>
  <c r="CX33" i="5"/>
  <c r="CQ33" i="5"/>
  <c r="BU33" i="5"/>
  <c r="CY33" i="5"/>
  <c r="CT9" i="5"/>
  <c r="CL9" i="5"/>
  <c r="CD9" i="5"/>
  <c r="BV9" i="5"/>
  <c r="CQ9" i="5"/>
  <c r="CI9" i="5"/>
  <c r="CA9" i="5"/>
  <c r="CJ9" i="5"/>
  <c r="CO9" i="5"/>
  <c r="CB9" i="5"/>
  <c r="CG9" i="5"/>
  <c r="CX9" i="5"/>
  <c r="CW9" i="5"/>
  <c r="BZ9" i="5"/>
  <c r="CR9" i="5"/>
  <c r="BY9" i="5"/>
  <c r="CP9" i="5"/>
  <c r="BU9" i="5"/>
  <c r="CC9" i="5"/>
  <c r="BX9" i="5"/>
  <c r="CH9" i="5"/>
  <c r="CK9" i="5"/>
  <c r="CF9" i="5"/>
  <c r="CN9" i="5"/>
  <c r="CV9" i="5"/>
  <c r="CY9" i="5"/>
  <c r="BW9" i="5"/>
  <c r="CS9" i="5"/>
  <c r="CE9" i="5"/>
  <c r="CM9" i="5"/>
  <c r="CU9" i="5"/>
  <c r="CO36" i="5"/>
  <c r="CM36" i="5"/>
  <c r="BZ36" i="5"/>
  <c r="CL36" i="5"/>
  <c r="BY36" i="5"/>
  <c r="CW36" i="5"/>
  <c r="CT36" i="5"/>
  <c r="CG36" i="5"/>
  <c r="CD36" i="5"/>
  <c r="BV36" i="5"/>
  <c r="CU36" i="5"/>
  <c r="CP36" i="5"/>
  <c r="CH36" i="5"/>
  <c r="CE36" i="5"/>
  <c r="CR36" i="5"/>
  <c r="BX36" i="5"/>
  <c r="CF36" i="5"/>
  <c r="BU36" i="5"/>
  <c r="CV36" i="5"/>
  <c r="CC36" i="5"/>
  <c r="CA36" i="5"/>
  <c r="CB36" i="5"/>
  <c r="CS36" i="5"/>
  <c r="CQ36" i="5"/>
  <c r="CJ36" i="5"/>
  <c r="CX36" i="5"/>
  <c r="CN36" i="5"/>
  <c r="BW36" i="5"/>
  <c r="CI36" i="5"/>
  <c r="CK36" i="5"/>
  <c r="CY36" i="5"/>
  <c r="CQ21" i="5"/>
  <c r="BY21" i="5"/>
  <c r="CO21" i="5"/>
  <c r="BV21" i="5"/>
  <c r="CK21" i="5"/>
  <c r="CG21" i="5"/>
  <c r="CW21" i="5"/>
  <c r="CD21" i="5"/>
  <c r="CS21" i="5"/>
  <c r="CA21" i="5"/>
  <c r="CT21" i="5"/>
  <c r="CP21" i="5"/>
  <c r="CB21" i="5"/>
  <c r="BW21" i="5"/>
  <c r="BU21" i="5"/>
  <c r="CJ21" i="5"/>
  <c r="BX21" i="5"/>
  <c r="CI21" i="5"/>
  <c r="CM21" i="5"/>
  <c r="CF21" i="5"/>
  <c r="CN21" i="5"/>
  <c r="CY21" i="5"/>
  <c r="CE21" i="5"/>
  <c r="CV21" i="5"/>
  <c r="CC21" i="5"/>
  <c r="CL21" i="5"/>
  <c r="CU21" i="5"/>
  <c r="CR21" i="5"/>
  <c r="BZ21" i="5"/>
  <c r="CX21" i="5"/>
  <c r="CH21" i="5"/>
  <c r="CT31" i="5"/>
  <c r="CK31" i="5"/>
  <c r="CA31" i="5"/>
  <c r="CS31" i="5"/>
  <c r="CI31" i="5"/>
  <c r="BZ31" i="5"/>
  <c r="CH31" i="5"/>
  <c r="CP31" i="5"/>
  <c r="CL31" i="5"/>
  <c r="CX31" i="5"/>
  <c r="CC31" i="5"/>
  <c r="CU31" i="5"/>
  <c r="BU31" i="5"/>
  <c r="BW31" i="5"/>
  <c r="CO31" i="5"/>
  <c r="CV31" i="5"/>
  <c r="CM31" i="5"/>
  <c r="CD31" i="5"/>
  <c r="CB31" i="5"/>
  <c r="BY31" i="5"/>
  <c r="CJ31" i="5"/>
  <c r="CG31" i="5"/>
  <c r="CQ31" i="5"/>
  <c r="CR31" i="5"/>
  <c r="CW31" i="5"/>
  <c r="CN31" i="5"/>
  <c r="BV31" i="5"/>
  <c r="CE31" i="5"/>
  <c r="BX31" i="5"/>
  <c r="CF31" i="5"/>
  <c r="CY31" i="5"/>
  <c r="CN19" i="5"/>
  <c r="BX19" i="5"/>
  <c r="CL19" i="5"/>
  <c r="CI19" i="5"/>
  <c r="CQ19" i="5"/>
  <c r="CV19" i="5"/>
  <c r="CF19" i="5"/>
  <c r="CA19" i="5"/>
  <c r="BY19" i="5"/>
  <c r="CK19" i="5"/>
  <c r="CG19" i="5"/>
  <c r="CS19" i="5"/>
  <c r="BW19" i="5"/>
  <c r="CJ19" i="5"/>
  <c r="CB19" i="5"/>
  <c r="CO19" i="5"/>
  <c r="CE19" i="5"/>
  <c r="BU19" i="5"/>
  <c r="BV19" i="5"/>
  <c r="CR19" i="5"/>
  <c r="CD19" i="5"/>
  <c r="CH19" i="5"/>
  <c r="CU19" i="5"/>
  <c r="CT19" i="5"/>
  <c r="CM19" i="5"/>
  <c r="CW19" i="5"/>
  <c r="CP19" i="5"/>
  <c r="CC19" i="5"/>
  <c r="CX19" i="5"/>
  <c r="BZ19" i="5"/>
  <c r="CY19" i="5"/>
  <c r="BV27" i="5"/>
  <c r="CM27" i="5"/>
  <c r="CA27" i="5"/>
  <c r="CK27" i="5"/>
  <c r="BU27" i="5"/>
  <c r="CL27" i="5"/>
  <c r="CD27" i="5"/>
  <c r="CC27" i="5"/>
  <c r="CW27" i="5"/>
  <c r="BW27" i="5"/>
  <c r="CT27" i="5"/>
  <c r="CS27" i="5"/>
  <c r="CI27" i="5"/>
  <c r="CP27" i="5"/>
  <c r="CH27" i="5"/>
  <c r="CQ27" i="5"/>
  <c r="CB27" i="5"/>
  <c r="CX27" i="5"/>
  <c r="CJ27" i="5"/>
  <c r="BX27" i="5"/>
  <c r="BY27" i="5"/>
  <c r="CN27" i="5"/>
  <c r="CG27" i="5"/>
  <c r="CF27" i="5"/>
  <c r="CV27" i="5"/>
  <c r="CU27" i="5"/>
  <c r="CO27" i="5"/>
  <c r="CE27" i="5"/>
  <c r="CR27" i="5"/>
  <c r="BZ27" i="5"/>
  <c r="CY27" i="5"/>
  <c r="CR36" i="4"/>
  <c r="CJ36" i="4"/>
  <c r="CB36" i="4"/>
  <c r="CW36" i="4"/>
  <c r="CO36" i="4"/>
  <c r="CG36" i="4"/>
  <c r="BY36" i="4"/>
  <c r="CK36" i="4"/>
  <c r="CP36" i="4"/>
  <c r="CS36" i="4"/>
  <c r="BV36" i="4"/>
  <c r="CX36" i="4"/>
  <c r="CD36" i="4"/>
  <c r="CA36" i="4"/>
  <c r="BW36" i="4"/>
  <c r="CL36" i="4"/>
  <c r="BX36" i="4"/>
  <c r="CI36" i="4"/>
  <c r="CE36" i="4"/>
  <c r="CT36" i="4"/>
  <c r="CF36" i="4"/>
  <c r="CQ36" i="4"/>
  <c r="CM36" i="4"/>
  <c r="BU36" i="4"/>
  <c r="CN36" i="4"/>
  <c r="CU36" i="4"/>
  <c r="CV36" i="4"/>
  <c r="BZ36" i="4"/>
  <c r="CH36" i="4"/>
  <c r="CC36" i="4"/>
  <c r="CY36" i="4"/>
  <c r="CS31" i="4"/>
  <c r="CK31" i="4"/>
  <c r="CC31" i="4"/>
  <c r="BU31" i="4"/>
  <c r="CR31" i="4"/>
  <c r="CJ31" i="4"/>
  <c r="CI31" i="4"/>
  <c r="CX31" i="4"/>
  <c r="CH31" i="4"/>
  <c r="CV31" i="4"/>
  <c r="CF31" i="4"/>
  <c r="CQ31" i="4"/>
  <c r="CB31" i="4"/>
  <c r="CP31" i="4"/>
  <c r="CN31" i="4"/>
  <c r="CA31" i="4"/>
  <c r="CW31" i="4"/>
  <c r="BV31" i="4"/>
  <c r="CD31" i="4"/>
  <c r="CO31" i="4"/>
  <c r="CL31" i="4"/>
  <c r="BW31" i="4"/>
  <c r="CT31" i="4"/>
  <c r="CE31" i="4"/>
  <c r="CM31" i="4"/>
  <c r="BZ31" i="4"/>
  <c r="CU31" i="4"/>
  <c r="BY31" i="4"/>
  <c r="BX31" i="4"/>
  <c r="CG31" i="4"/>
  <c r="CY31" i="4"/>
  <c r="CT24" i="4"/>
  <c r="CL24" i="4"/>
  <c r="CD24" i="4"/>
  <c r="BV24" i="4"/>
  <c r="CQ24" i="4"/>
  <c r="CI24" i="4"/>
  <c r="CA24" i="4"/>
  <c r="CW24" i="4"/>
  <c r="BY24" i="4"/>
  <c r="CK24" i="4"/>
  <c r="CP24" i="4"/>
  <c r="CG24" i="4"/>
  <c r="CB24" i="4"/>
  <c r="CS24" i="4"/>
  <c r="BX24" i="4"/>
  <c r="CX24" i="4"/>
  <c r="CO24" i="4"/>
  <c r="CJ24" i="4"/>
  <c r="BW24" i="4"/>
  <c r="CF24" i="4"/>
  <c r="CR24" i="4"/>
  <c r="CE24" i="4"/>
  <c r="CN24" i="4"/>
  <c r="CM24" i="4"/>
  <c r="CV24" i="4"/>
  <c r="BU24" i="4"/>
  <c r="CU24" i="4"/>
  <c r="BZ24" i="4"/>
  <c r="CC24" i="4"/>
  <c r="CH24" i="4"/>
  <c r="CY24" i="4"/>
  <c r="BV10" i="4"/>
  <c r="CQ10" i="4"/>
  <c r="CW10" i="4"/>
  <c r="CM10" i="4"/>
  <c r="CD10" i="4"/>
  <c r="CH10" i="4"/>
  <c r="CL10" i="4"/>
  <c r="BY10" i="4"/>
  <c r="CT10" i="4"/>
  <c r="CR10" i="4"/>
  <c r="CX10" i="4"/>
  <c r="CS10" i="4"/>
  <c r="CV10" i="4"/>
  <c r="CK10" i="4"/>
  <c r="CA10" i="4"/>
  <c r="BZ10" i="4"/>
  <c r="CI10" i="4"/>
  <c r="CP10" i="4"/>
  <c r="CG10" i="4"/>
  <c r="BW10" i="4"/>
  <c r="CO10" i="4"/>
  <c r="CB10" i="4"/>
  <c r="CE10" i="4"/>
  <c r="BX10" i="4"/>
  <c r="CJ10" i="4"/>
  <c r="CC10" i="4"/>
  <c r="CU10" i="4"/>
  <c r="CF10" i="4"/>
  <c r="BU10" i="4"/>
  <c r="CN10" i="4"/>
  <c r="CY10" i="4"/>
  <c r="CA25" i="4"/>
  <c r="CI25" i="4"/>
  <c r="CQ25" i="4"/>
  <c r="BY25" i="4"/>
  <c r="CG25" i="4"/>
  <c r="CV25" i="4"/>
  <c r="CO25" i="4"/>
  <c r="CM25" i="4"/>
  <c r="CF25" i="4"/>
  <c r="CD25" i="4"/>
  <c r="BW25" i="4"/>
  <c r="CX25" i="4"/>
  <c r="CW25" i="4"/>
  <c r="BU25" i="4"/>
  <c r="BZ25" i="4"/>
  <c r="CC25" i="4"/>
  <c r="CH25" i="4"/>
  <c r="CK25" i="4"/>
  <c r="CB25" i="4"/>
  <c r="CP25" i="4"/>
  <c r="CS25" i="4"/>
  <c r="CJ25" i="4"/>
  <c r="BV25" i="4"/>
  <c r="BX25" i="4"/>
  <c r="CR25" i="4"/>
  <c r="CL25" i="4"/>
  <c r="CE25" i="4"/>
  <c r="CN25" i="4"/>
  <c r="CU25" i="4"/>
  <c r="CT25" i="4"/>
  <c r="CY25" i="4"/>
  <c r="BZ12" i="4"/>
  <c r="CX12" i="4"/>
  <c r="CR12" i="4"/>
  <c r="CP12" i="4"/>
  <c r="CB12" i="4"/>
  <c r="CJ12" i="4"/>
  <c r="CF12" i="4"/>
  <c r="CO12" i="4"/>
  <c r="CD12" i="4"/>
  <c r="CN12" i="4"/>
  <c r="CW12" i="4"/>
  <c r="CL12" i="4"/>
  <c r="CV12" i="4"/>
  <c r="CT12" i="4"/>
  <c r="BW12" i="4"/>
  <c r="CE12" i="4"/>
  <c r="BU12" i="4"/>
  <c r="CM12" i="4"/>
  <c r="BX12" i="4"/>
  <c r="CH12" i="4"/>
  <c r="CA12" i="4"/>
  <c r="CC12" i="4"/>
  <c r="CU12" i="4"/>
  <c r="BY12" i="4"/>
  <c r="CI12" i="4"/>
  <c r="CK12" i="4"/>
  <c r="BV12" i="4"/>
  <c r="CS12" i="4"/>
  <c r="CQ12" i="4"/>
  <c r="CG12" i="4"/>
  <c r="CY12" i="4"/>
  <c r="CG11" i="4"/>
  <c r="CE11" i="4"/>
  <c r="CW11" i="4"/>
  <c r="CM11" i="4"/>
  <c r="BY11" i="4"/>
  <c r="CO11" i="4"/>
  <c r="BZ11" i="4"/>
  <c r="CJ11" i="4"/>
  <c r="BW11" i="4"/>
  <c r="CY11" i="4"/>
  <c r="BV11" i="4"/>
  <c r="BX11" i="4"/>
  <c r="CH11" i="4"/>
  <c r="CR11" i="4"/>
  <c r="CU11" i="4"/>
  <c r="CD11" i="4"/>
  <c r="CF11" i="4"/>
  <c r="CP11" i="4"/>
  <c r="CC11" i="4"/>
  <c r="CL11" i="4"/>
  <c r="CN11" i="4"/>
  <c r="CX11" i="4"/>
  <c r="CA11" i="4"/>
  <c r="CK11" i="4"/>
  <c r="CT11" i="4"/>
  <c r="CV11" i="4"/>
  <c r="CI11" i="4"/>
  <c r="CS11" i="4"/>
  <c r="BU11" i="4"/>
  <c r="CQ11" i="4"/>
  <c r="CB11" i="4"/>
  <c r="CT29" i="4"/>
  <c r="CR29" i="4"/>
  <c r="BV29" i="4"/>
  <c r="CE29" i="4"/>
  <c r="CP29" i="4"/>
  <c r="CD29" i="4"/>
  <c r="CM29" i="4"/>
  <c r="CX29" i="4"/>
  <c r="CL29" i="4"/>
  <c r="CB29" i="4"/>
  <c r="CU29" i="4"/>
  <c r="BW29" i="4"/>
  <c r="CS29" i="4"/>
  <c r="CC29" i="4"/>
  <c r="CO29" i="4"/>
  <c r="CJ29" i="4"/>
  <c r="CW29" i="4"/>
  <c r="CA29" i="4"/>
  <c r="BX29" i="4"/>
  <c r="CI29" i="4"/>
  <c r="CF29" i="4"/>
  <c r="CQ29" i="4"/>
  <c r="BZ29" i="4"/>
  <c r="CN29" i="4"/>
  <c r="CH29" i="4"/>
  <c r="CV29" i="4"/>
  <c r="BU29" i="4"/>
  <c r="BY29" i="4"/>
  <c r="CK29" i="4"/>
  <c r="CG29" i="4"/>
  <c r="CY29" i="4"/>
  <c r="CV32" i="4"/>
  <c r="CN32" i="4"/>
  <c r="CF32" i="4"/>
  <c r="BX32" i="4"/>
  <c r="CU32" i="4"/>
  <c r="CM32" i="4"/>
  <c r="CE32" i="4"/>
  <c r="BW32" i="4"/>
  <c r="CI32" i="4"/>
  <c r="CT32" i="4"/>
  <c r="CD32" i="4"/>
  <c r="CS32" i="4"/>
  <c r="CC32" i="4"/>
  <c r="CR32" i="4"/>
  <c r="CB32" i="4"/>
  <c r="CL32" i="4"/>
  <c r="BV32" i="4"/>
  <c r="CK32" i="4"/>
  <c r="BU32" i="4"/>
  <c r="CY32" i="4"/>
  <c r="BY32" i="4"/>
  <c r="CJ32" i="4"/>
  <c r="CG32" i="4"/>
  <c r="CA32" i="4"/>
  <c r="CO32" i="4"/>
  <c r="CQ32" i="4"/>
  <c r="CW32" i="4"/>
  <c r="BZ32" i="4"/>
  <c r="CH32" i="4"/>
  <c r="CP32" i="4"/>
  <c r="CX32" i="4"/>
  <c r="CM28" i="4"/>
  <c r="CA28" i="4"/>
  <c r="CJ28" i="4"/>
  <c r="CU28" i="4"/>
  <c r="CI28" i="4"/>
  <c r="BY28" i="4"/>
  <c r="CR28" i="4"/>
  <c r="CQ28" i="4"/>
  <c r="BW28" i="4"/>
  <c r="CB28" i="4"/>
  <c r="CX28" i="4"/>
  <c r="CP28" i="4"/>
  <c r="CW28" i="4"/>
  <c r="CL28" i="4"/>
  <c r="CT28" i="4"/>
  <c r="BU28" i="4"/>
  <c r="BX28" i="4"/>
  <c r="CE28" i="4"/>
  <c r="CC28" i="4"/>
  <c r="CF28" i="4"/>
  <c r="BZ28" i="4"/>
  <c r="CK28" i="4"/>
  <c r="CN28" i="4"/>
  <c r="CH28" i="4"/>
  <c r="CS28" i="4"/>
  <c r="CV28" i="4"/>
  <c r="CG28" i="4"/>
  <c r="BV28" i="4"/>
  <c r="CO28" i="4"/>
  <c r="CD28" i="4"/>
  <c r="CY28" i="4"/>
  <c r="CT17" i="4"/>
  <c r="CQ17" i="4"/>
  <c r="CI17" i="4"/>
  <c r="CA17" i="4"/>
  <c r="CG17" i="4"/>
  <c r="BY17" i="4"/>
  <c r="CO17" i="4"/>
  <c r="CW17" i="4"/>
  <c r="CE17" i="4"/>
  <c r="CD17" i="4"/>
  <c r="BZ17" i="4"/>
  <c r="CJ17" i="4"/>
  <c r="CM17" i="4"/>
  <c r="CH17" i="4"/>
  <c r="CR17" i="4"/>
  <c r="CU17" i="4"/>
  <c r="CP17" i="4"/>
  <c r="BX17" i="4"/>
  <c r="CX17" i="4"/>
  <c r="CF17" i="4"/>
  <c r="BU17" i="4"/>
  <c r="CL17" i="4"/>
  <c r="CN17" i="4"/>
  <c r="CC17" i="4"/>
  <c r="CV17" i="4"/>
  <c r="CK17" i="4"/>
  <c r="BW17" i="4"/>
  <c r="BV17" i="4"/>
  <c r="CB17" i="4"/>
  <c r="CS17" i="4"/>
  <c r="CY17" i="4"/>
  <c r="CS8" i="4"/>
  <c r="CC8" i="4"/>
  <c r="CX8" i="4"/>
  <c r="CP8" i="4"/>
  <c r="CH8" i="4"/>
  <c r="BZ8" i="4"/>
  <c r="BU8" i="4"/>
  <c r="CK8" i="4"/>
  <c r="CT8" i="4"/>
  <c r="CL8" i="4"/>
  <c r="CD8" i="4"/>
  <c r="BV8" i="4"/>
  <c r="CU8" i="4"/>
  <c r="CF8" i="4"/>
  <c r="BY8" i="4"/>
  <c r="CN8" i="4"/>
  <c r="CO8" i="4"/>
  <c r="CG8" i="4"/>
  <c r="CA8" i="4"/>
  <c r="CV8" i="4"/>
  <c r="CW8" i="4"/>
  <c r="CI8" i="4"/>
  <c r="CB8" i="4"/>
  <c r="CQ8" i="4"/>
  <c r="CM8" i="4"/>
  <c r="BX8" i="4"/>
  <c r="BW8" i="4"/>
  <c r="CR8" i="4"/>
  <c r="CE8" i="4"/>
  <c r="CJ8" i="4"/>
  <c r="CY8" i="4"/>
  <c r="CX38" i="4"/>
  <c r="CP38" i="4"/>
  <c r="CH38" i="4"/>
  <c r="BZ38" i="4"/>
  <c r="CW38" i="4"/>
  <c r="CO38" i="4"/>
  <c r="CG38" i="4"/>
  <c r="BY38" i="4"/>
  <c r="CU38" i="4"/>
  <c r="CM38" i="4"/>
  <c r="CE38" i="4"/>
  <c r="BW38" i="4"/>
  <c r="CT38" i="4"/>
  <c r="CL38" i="4"/>
  <c r="CD38" i="4"/>
  <c r="BV38" i="4"/>
  <c r="BU38" i="4"/>
  <c r="CS38" i="4"/>
  <c r="CK38" i="4"/>
  <c r="CC38" i="4"/>
  <c r="BX38" i="4"/>
  <c r="CF38" i="4"/>
  <c r="CN38" i="4"/>
  <c r="CA38" i="4"/>
  <c r="CV38" i="4"/>
  <c r="CI38" i="4"/>
  <c r="CQ38" i="4"/>
  <c r="CB38" i="4"/>
  <c r="CY38" i="4"/>
  <c r="CJ38" i="4"/>
  <c r="CR38" i="4"/>
  <c r="CT34" i="4"/>
  <c r="CL34" i="4"/>
  <c r="CD34" i="4"/>
  <c r="BV34" i="4"/>
  <c r="CJ34" i="4"/>
  <c r="CI34" i="4"/>
  <c r="CB34" i="4"/>
  <c r="CW34" i="4"/>
  <c r="CA34" i="4"/>
  <c r="CR34" i="4"/>
  <c r="BY34" i="4"/>
  <c r="CQ34" i="4"/>
  <c r="CO34" i="4"/>
  <c r="CG34" i="4"/>
  <c r="BU34" i="4"/>
  <c r="CF34" i="4"/>
  <c r="CC34" i="4"/>
  <c r="BW34" i="4"/>
  <c r="CN34" i="4"/>
  <c r="CK34" i="4"/>
  <c r="CE34" i="4"/>
  <c r="CV34" i="4"/>
  <c r="BZ34" i="4"/>
  <c r="CS34" i="4"/>
  <c r="CM34" i="4"/>
  <c r="CH34" i="4"/>
  <c r="CU34" i="4"/>
  <c r="CP34" i="4"/>
  <c r="CX34" i="4"/>
  <c r="BX34" i="4"/>
  <c r="CY34" i="4"/>
  <c r="CU21" i="4"/>
  <c r="CM21" i="4"/>
  <c r="CE21" i="4"/>
  <c r="BW21" i="4"/>
  <c r="CS21" i="4"/>
  <c r="CK21" i="4"/>
  <c r="CN21" i="4"/>
  <c r="CL21" i="4"/>
  <c r="BX21" i="4"/>
  <c r="CV21" i="4"/>
  <c r="CF21" i="4"/>
  <c r="CC21" i="4"/>
  <c r="CR21" i="4"/>
  <c r="CT21" i="4"/>
  <c r="CW21" i="4"/>
  <c r="BU21" i="4"/>
  <c r="BZ21" i="4"/>
  <c r="CA21" i="4"/>
  <c r="CH21" i="4"/>
  <c r="CI21" i="4"/>
  <c r="CP21" i="4"/>
  <c r="CQ21" i="4"/>
  <c r="CX21" i="4"/>
  <c r="BY21" i="4"/>
  <c r="BV21" i="4"/>
  <c r="CB21" i="4"/>
  <c r="CG21" i="4"/>
  <c r="CD21" i="4"/>
  <c r="CO21" i="4"/>
  <c r="CJ21" i="4"/>
  <c r="CY21" i="4"/>
  <c r="CO19" i="4"/>
  <c r="CW19" i="4"/>
  <c r="CN19" i="4"/>
  <c r="BV19" i="4"/>
  <c r="CJ19" i="4"/>
  <c r="BZ19" i="4"/>
  <c r="BY19" i="4"/>
  <c r="CP19" i="4"/>
  <c r="CG19" i="4"/>
  <c r="BX19" i="4"/>
  <c r="CR19" i="4"/>
  <c r="CL19" i="4"/>
  <c r="CU19" i="4"/>
  <c r="CI19" i="4"/>
  <c r="BU19" i="4"/>
  <c r="CT19" i="4"/>
  <c r="CQ19" i="4"/>
  <c r="CH19" i="4"/>
  <c r="CC19" i="4"/>
  <c r="CX19" i="4"/>
  <c r="CK19" i="4"/>
  <c r="CF19" i="4"/>
  <c r="CS19" i="4"/>
  <c r="BW19" i="4"/>
  <c r="CV19" i="4"/>
  <c r="CE19" i="4"/>
  <c r="CA19" i="4"/>
  <c r="CB19" i="4"/>
  <c r="CD19" i="4"/>
  <c r="CM19" i="4"/>
  <c r="CY19" i="4"/>
  <c r="CW18" i="4"/>
  <c r="CT18" i="4"/>
  <c r="CL18" i="4"/>
  <c r="CD18" i="4"/>
  <c r="BV18" i="4"/>
  <c r="CR18" i="4"/>
  <c r="CJ18" i="4"/>
  <c r="CB18" i="4"/>
  <c r="CC18" i="4"/>
  <c r="BZ18" i="4"/>
  <c r="CI18" i="4"/>
  <c r="CK18" i="4"/>
  <c r="CH18" i="4"/>
  <c r="CS18" i="4"/>
  <c r="BY18" i="4"/>
  <c r="CP18" i="4"/>
  <c r="CY18" i="4"/>
  <c r="CG18" i="4"/>
  <c r="CX18" i="4"/>
  <c r="BW18" i="4"/>
  <c r="CF18" i="4"/>
  <c r="CO18" i="4"/>
  <c r="BX18" i="4"/>
  <c r="CQ18" i="4"/>
  <c r="CE18" i="4"/>
  <c r="CN18" i="4"/>
  <c r="CA18" i="4"/>
  <c r="CM18" i="4"/>
  <c r="CV18" i="4"/>
  <c r="CU18" i="4"/>
  <c r="BU18" i="4"/>
  <c r="CU37" i="4"/>
  <c r="CM37" i="4"/>
  <c r="CE37" i="4"/>
  <c r="BW37" i="4"/>
  <c r="CT37" i="4"/>
  <c r="CL37" i="4"/>
  <c r="CD37" i="4"/>
  <c r="BV37" i="4"/>
  <c r="CR37" i="4"/>
  <c r="CJ37" i="4"/>
  <c r="CB37" i="4"/>
  <c r="CQ37" i="4"/>
  <c r="CI37" i="4"/>
  <c r="CA37" i="4"/>
  <c r="CX37" i="4"/>
  <c r="CP37" i="4"/>
  <c r="CH37" i="4"/>
  <c r="BZ37" i="4"/>
  <c r="CF37" i="4"/>
  <c r="CN37" i="4"/>
  <c r="BY37" i="4"/>
  <c r="CV37" i="4"/>
  <c r="CG37" i="4"/>
  <c r="CO37" i="4"/>
  <c r="BU37" i="4"/>
  <c r="CW37" i="4"/>
  <c r="CC37" i="4"/>
  <c r="CK37" i="4"/>
  <c r="BX37" i="4"/>
  <c r="CS37" i="4"/>
  <c r="CY37" i="4"/>
  <c r="CT15" i="4"/>
  <c r="CL15" i="4"/>
  <c r="CD15" i="4"/>
  <c r="CS15" i="4"/>
  <c r="CK15" i="4"/>
  <c r="CC15" i="4"/>
  <c r="BU15" i="4"/>
  <c r="CR15" i="4"/>
  <c r="CJ15" i="4"/>
  <c r="CB15" i="4"/>
  <c r="CQ15" i="4"/>
  <c r="CA15" i="4"/>
  <c r="CI15" i="4"/>
  <c r="BW15" i="4"/>
  <c r="BX15" i="4"/>
  <c r="CG15" i="4"/>
  <c r="CE15" i="4"/>
  <c r="CF15" i="4"/>
  <c r="CO15" i="4"/>
  <c r="CM15" i="4"/>
  <c r="CN15" i="4"/>
  <c r="CW15" i="4"/>
  <c r="CU15" i="4"/>
  <c r="CV15" i="4"/>
  <c r="BZ15" i="4"/>
  <c r="CH15" i="4"/>
  <c r="CP15" i="4"/>
  <c r="BV15" i="4"/>
  <c r="CX15" i="4"/>
  <c r="BY15" i="4"/>
  <c r="CY15" i="4"/>
  <c r="CX22" i="4"/>
  <c r="CP22" i="4"/>
  <c r="CH22" i="4"/>
  <c r="BZ22" i="4"/>
  <c r="CV22" i="4"/>
  <c r="CN22" i="4"/>
  <c r="CF22" i="4"/>
  <c r="BX22" i="4"/>
  <c r="CK22" i="4"/>
  <c r="BU22" i="4"/>
  <c r="CS22" i="4"/>
  <c r="CC22" i="4"/>
  <c r="CO22" i="4"/>
  <c r="CA22" i="4"/>
  <c r="CR22" i="4"/>
  <c r="CT22" i="4"/>
  <c r="CI22" i="4"/>
  <c r="CQ22" i="4"/>
  <c r="BW22" i="4"/>
  <c r="BY22" i="4"/>
  <c r="CE22" i="4"/>
  <c r="CM22" i="4"/>
  <c r="BV22" i="4"/>
  <c r="CU22" i="4"/>
  <c r="CG22" i="4"/>
  <c r="CB22" i="4"/>
  <c r="CD22" i="4"/>
  <c r="CJ22" i="4"/>
  <c r="CW22" i="4"/>
  <c r="CL22" i="4"/>
  <c r="CY22" i="4"/>
  <c r="CX30" i="4"/>
  <c r="CP30" i="4"/>
  <c r="CH30" i="4"/>
  <c r="BZ30" i="4"/>
  <c r="CG30" i="4"/>
  <c r="CO30" i="4"/>
  <c r="CM30" i="4"/>
  <c r="BY30" i="4"/>
  <c r="CW30" i="4"/>
  <c r="BW30" i="4"/>
  <c r="BU30" i="4"/>
  <c r="CT30" i="4"/>
  <c r="CK30" i="4"/>
  <c r="CF30" i="4"/>
  <c r="CR30" i="4"/>
  <c r="CV30" i="4"/>
  <c r="CE30" i="4"/>
  <c r="BV30" i="4"/>
  <c r="CU30" i="4"/>
  <c r="CD30" i="4"/>
  <c r="CL30" i="4"/>
  <c r="BX30" i="4"/>
  <c r="CC30" i="4"/>
  <c r="CN30" i="4"/>
  <c r="CA30" i="4"/>
  <c r="CS30" i="4"/>
  <c r="CI30" i="4"/>
  <c r="CB30" i="4"/>
  <c r="CJ30" i="4"/>
  <c r="CQ30" i="4"/>
  <c r="CY30" i="4"/>
  <c r="CT13" i="4"/>
  <c r="CL13" i="4"/>
  <c r="CD13" i="4"/>
  <c r="BV13" i="4"/>
  <c r="CE13" i="4"/>
  <c r="CC13" i="4"/>
  <c r="CU13" i="4"/>
  <c r="CK13" i="4"/>
  <c r="BW13" i="4"/>
  <c r="BU13" i="4"/>
  <c r="CM13" i="4"/>
  <c r="BY13" i="4"/>
  <c r="CS13" i="4"/>
  <c r="BX13" i="4"/>
  <c r="CG13" i="4"/>
  <c r="CR13" i="4"/>
  <c r="CJ13" i="4"/>
  <c r="CF13" i="4"/>
  <c r="CO13" i="4"/>
  <c r="CA13" i="4"/>
  <c r="CN13" i="4"/>
  <c r="CW13" i="4"/>
  <c r="BZ13" i="4"/>
  <c r="CI13" i="4"/>
  <c r="CV13" i="4"/>
  <c r="CH13" i="4"/>
  <c r="CQ13" i="4"/>
  <c r="CB13" i="4"/>
  <c r="CP13" i="4"/>
  <c r="CX13" i="4"/>
  <c r="CY13" i="4"/>
  <c r="CW16" i="4"/>
  <c r="CO16" i="4"/>
  <c r="CV16" i="4"/>
  <c r="CN16" i="4"/>
  <c r="CF16" i="4"/>
  <c r="BX16" i="4"/>
  <c r="CU16" i="4"/>
  <c r="CM16" i="4"/>
  <c r="CE16" i="4"/>
  <c r="BW16" i="4"/>
  <c r="CT16" i="4"/>
  <c r="CL16" i="4"/>
  <c r="CD16" i="4"/>
  <c r="BV16" i="4"/>
  <c r="CA16" i="4"/>
  <c r="CI16" i="4"/>
  <c r="CQ16" i="4"/>
  <c r="BZ16" i="4"/>
  <c r="CG16" i="4"/>
  <c r="CH16" i="4"/>
  <c r="CB16" i="4"/>
  <c r="BY16" i="4"/>
  <c r="BU16" i="4"/>
  <c r="CP16" i="4"/>
  <c r="CJ16" i="4"/>
  <c r="CC16" i="4"/>
  <c r="CX16" i="4"/>
  <c r="CR16" i="4"/>
  <c r="CK16" i="4"/>
  <c r="CS16" i="4"/>
  <c r="CY16" i="4"/>
  <c r="CG9" i="4"/>
  <c r="CX9" i="4"/>
  <c r="CO9" i="4"/>
  <c r="BW9" i="4"/>
  <c r="CW9" i="4"/>
  <c r="CN9" i="4"/>
  <c r="CE9" i="4"/>
  <c r="CM9" i="4"/>
  <c r="CQ9" i="4"/>
  <c r="BY9" i="4"/>
  <c r="CH9" i="4"/>
  <c r="BV9" i="4"/>
  <c r="BX9" i="4"/>
  <c r="CR9" i="4"/>
  <c r="CD9" i="4"/>
  <c r="CF9" i="4"/>
  <c r="CT9" i="4"/>
  <c r="CI9" i="4"/>
  <c r="CU9" i="4"/>
  <c r="BZ9" i="4"/>
  <c r="CA9" i="4"/>
  <c r="BU9" i="4"/>
  <c r="CP9" i="4"/>
  <c r="CL9" i="4"/>
  <c r="CJ9" i="4"/>
  <c r="CC9" i="4"/>
  <c r="CK9" i="4"/>
  <c r="CV9" i="4"/>
  <c r="CS9" i="4"/>
  <c r="CB9" i="4"/>
  <c r="CY9" i="4"/>
  <c r="BR41" i="4"/>
  <c r="CW7" i="4"/>
  <c r="CO7" i="4"/>
  <c r="CG7" i="4"/>
  <c r="BY7" i="4"/>
  <c r="CM7" i="4"/>
  <c r="BW7" i="4"/>
  <c r="CH7" i="4"/>
  <c r="CU7" i="4"/>
  <c r="CE7" i="4"/>
  <c r="CX7" i="4"/>
  <c r="CP7" i="4"/>
  <c r="BZ7" i="4"/>
  <c r="CQ7" i="4"/>
  <c r="CI7" i="4"/>
  <c r="CA7" i="4"/>
  <c r="CT7" i="4"/>
  <c r="BU7" i="4"/>
  <c r="CJ7" i="4"/>
  <c r="CC7" i="4"/>
  <c r="CK7" i="4"/>
  <c r="CF7" i="4"/>
  <c r="CL7" i="4"/>
  <c r="CS7" i="4"/>
  <c r="BX7" i="4"/>
  <c r="CB7" i="4"/>
  <c r="CN7" i="4"/>
  <c r="CR7" i="4"/>
  <c r="BV7" i="4"/>
  <c r="CV7" i="4"/>
  <c r="CD7" i="4"/>
  <c r="CY7" i="4"/>
  <c r="CY43" i="4" s="1"/>
  <c r="CW35" i="4"/>
  <c r="CO35" i="4"/>
  <c r="CG35" i="4"/>
  <c r="BY35" i="4"/>
  <c r="CT35" i="4"/>
  <c r="BW35" i="4"/>
  <c r="CR35" i="4"/>
  <c r="BV35" i="4"/>
  <c r="CM35" i="4"/>
  <c r="CL35" i="4"/>
  <c r="CJ35" i="4"/>
  <c r="CE35" i="4"/>
  <c r="CD35" i="4"/>
  <c r="CU35" i="4"/>
  <c r="CB35" i="4"/>
  <c r="CN35" i="4"/>
  <c r="CX35" i="4"/>
  <c r="CV35" i="4"/>
  <c r="CC35" i="4"/>
  <c r="CK35" i="4"/>
  <c r="CS35" i="4"/>
  <c r="BZ35" i="4"/>
  <c r="CA35" i="4"/>
  <c r="BX35" i="4"/>
  <c r="CH35" i="4"/>
  <c r="CI35" i="4"/>
  <c r="BU35" i="4"/>
  <c r="CQ35" i="4"/>
  <c r="CP35" i="4"/>
  <c r="CF35" i="4"/>
  <c r="CY35" i="4"/>
  <c r="CW27" i="4"/>
  <c r="CV27" i="4"/>
  <c r="CB27" i="4"/>
  <c r="BY27" i="4"/>
  <c r="BX27" i="4"/>
  <c r="BU27" i="4"/>
  <c r="CS27" i="4"/>
  <c r="CO27" i="4"/>
  <c r="CG27" i="4"/>
  <c r="CE27" i="4"/>
  <c r="BW27" i="4"/>
  <c r="BZ27" i="4"/>
  <c r="CJ27" i="4"/>
  <c r="CH27" i="4"/>
  <c r="BV27" i="4"/>
  <c r="CM27" i="4"/>
  <c r="CF27" i="4"/>
  <c r="CA27" i="4"/>
  <c r="CR27" i="4"/>
  <c r="CP27" i="4"/>
  <c r="CD27" i="4"/>
  <c r="CU27" i="4"/>
  <c r="CN27" i="4"/>
  <c r="CI27" i="4"/>
  <c r="CX27" i="4"/>
  <c r="CL27" i="4"/>
  <c r="CQ27" i="4"/>
  <c r="CK27" i="4"/>
  <c r="CT27" i="4"/>
  <c r="CC27" i="4"/>
  <c r="CY27" i="4"/>
  <c r="BP41" i="2"/>
  <c r="BQ7" i="2"/>
  <c r="BQ31" i="2"/>
  <c r="BQ38" i="2"/>
  <c r="BQ11" i="2"/>
  <c r="BQ17" i="2"/>
  <c r="BQ10" i="2"/>
  <c r="BQ26" i="2"/>
  <c r="BQ22" i="2"/>
  <c r="BQ32" i="2"/>
  <c r="BQ16" i="2"/>
  <c r="BQ36" i="2"/>
  <c r="BQ37" i="2"/>
  <c r="BQ21" i="2"/>
  <c r="BQ20" i="2"/>
  <c r="BQ27" i="2"/>
  <c r="BQ15" i="2"/>
  <c r="BQ13" i="2"/>
  <c r="BQ14" i="2"/>
  <c r="BQ28" i="2"/>
  <c r="BQ40" i="2"/>
  <c r="BQ12" i="2"/>
  <c r="BQ35" i="2"/>
  <c r="BQ9" i="2"/>
  <c r="BQ19" i="2"/>
  <c r="BQ23" i="2"/>
  <c r="BQ39" i="2"/>
  <c r="BQ18" i="2"/>
  <c r="BQ29" i="2"/>
  <c r="BQ24" i="2"/>
  <c r="BQ25" i="2"/>
  <c r="BQ34" i="2"/>
  <c r="BQ30" i="2"/>
  <c r="BQ8" i="2"/>
  <c r="BQ33" i="2"/>
  <c r="BO41" i="2"/>
  <c r="BR21" i="2" l="1"/>
  <c r="BR24" i="2"/>
  <c r="BR12" i="2"/>
  <c r="BY41" i="5"/>
  <c r="BY42" i="5" s="1"/>
  <c r="CT41" i="5"/>
  <c r="CC41" i="5"/>
  <c r="CX41" i="5"/>
  <c r="CP41" i="5"/>
  <c r="BV41" i="5"/>
  <c r="CK41" i="5"/>
  <c r="BU41" i="5"/>
  <c r="CS41" i="5"/>
  <c r="CY43" i="5"/>
  <c r="BZ41" i="5"/>
  <c r="CB41" i="5"/>
  <c r="BW41" i="5"/>
  <c r="CV41" i="5"/>
  <c r="CE41" i="5"/>
  <c r="CW41" i="5"/>
  <c r="CU41" i="5"/>
  <c r="CQ41" i="5"/>
  <c r="CD41" i="5"/>
  <c r="CI41" i="5"/>
  <c r="CM41" i="5"/>
  <c r="CF41" i="5"/>
  <c r="CR41" i="5"/>
  <c r="CJ41" i="5"/>
  <c r="BX41" i="5"/>
  <c r="CO41" i="5"/>
  <c r="CN41" i="5"/>
  <c r="CG41" i="5"/>
  <c r="CH41" i="5"/>
  <c r="CA41" i="5"/>
  <c r="CL41" i="5"/>
  <c r="CS41" i="4"/>
  <c r="CS42" i="4" s="1"/>
  <c r="CA41" i="4"/>
  <c r="CA42" i="4" s="1"/>
  <c r="CH41" i="4"/>
  <c r="CH42" i="4" s="1"/>
  <c r="CD41" i="4"/>
  <c r="CD42" i="4" s="1"/>
  <c r="CL41" i="4"/>
  <c r="CL42" i="4" s="1"/>
  <c r="CI41" i="4"/>
  <c r="CI42" i="4" s="1"/>
  <c r="BW41" i="4"/>
  <c r="BW42" i="4" s="1"/>
  <c r="CV41" i="4"/>
  <c r="CV42" i="4" s="1"/>
  <c r="CF41" i="4"/>
  <c r="CF42" i="4" s="1"/>
  <c r="CQ41" i="4"/>
  <c r="CQ42" i="4" s="1"/>
  <c r="CM41" i="4"/>
  <c r="CM42" i="4" s="1"/>
  <c r="BV41" i="4"/>
  <c r="BV42" i="4" s="1"/>
  <c r="CK41" i="4"/>
  <c r="CK42" i="4" s="1"/>
  <c r="BZ41" i="4"/>
  <c r="BZ42" i="4" s="1"/>
  <c r="BY41" i="4"/>
  <c r="BY42" i="4" s="1"/>
  <c r="CR41" i="4"/>
  <c r="CR42" i="4" s="1"/>
  <c r="CP41" i="4"/>
  <c r="CP42" i="4" s="1"/>
  <c r="CC41" i="4"/>
  <c r="CC42" i="4" s="1"/>
  <c r="CG41" i="4"/>
  <c r="CG42" i="4" s="1"/>
  <c r="CN41" i="4"/>
  <c r="CN42" i="4" s="1"/>
  <c r="CJ41" i="4"/>
  <c r="CJ42" i="4" s="1"/>
  <c r="CX41" i="4"/>
  <c r="CX42" i="4" s="1"/>
  <c r="CO41" i="4"/>
  <c r="CO42" i="4" s="1"/>
  <c r="BU41" i="4"/>
  <c r="BU42" i="4" s="1"/>
  <c r="CW41" i="4"/>
  <c r="CW42" i="4" s="1"/>
  <c r="CB41" i="4"/>
  <c r="CB42" i="4" s="1"/>
  <c r="CE41" i="4"/>
  <c r="CE42" i="4" s="1"/>
  <c r="BX41" i="4"/>
  <c r="BX42" i="4" s="1"/>
  <c r="CT41" i="4"/>
  <c r="CT42" i="4" s="1"/>
  <c r="CU41" i="4"/>
  <c r="CU42" i="4" s="1"/>
  <c r="BR17" i="2"/>
  <c r="BR11" i="2"/>
  <c r="BR23" i="2"/>
  <c r="BR15" i="2"/>
  <c r="BR9" i="2"/>
  <c r="BR27" i="2"/>
  <c r="BR26" i="2"/>
  <c r="BR29" i="2"/>
  <c r="BR30" i="2"/>
  <c r="BR34" i="2"/>
  <c r="BR25" i="2"/>
  <c r="BR35" i="2"/>
  <c r="BR20" i="2"/>
  <c r="BR10" i="2"/>
  <c r="BR28" i="2"/>
  <c r="BR36" i="2"/>
  <c r="BR38" i="2"/>
  <c r="BR40" i="2"/>
  <c r="BR18" i="2"/>
  <c r="BR33" i="2"/>
  <c r="BR39" i="2"/>
  <c r="BR14" i="2"/>
  <c r="BR16" i="2"/>
  <c r="BR31" i="2"/>
  <c r="BR8" i="2"/>
  <c r="BR13" i="2"/>
  <c r="BR32" i="2"/>
  <c r="BQ41" i="2"/>
  <c r="BR7" i="2"/>
  <c r="BR37" i="2"/>
  <c r="BR19" i="2"/>
  <c r="BR22" i="2"/>
  <c r="CR19" i="2" l="1"/>
  <c r="CJ19" i="2"/>
  <c r="CB19" i="2"/>
  <c r="CW19" i="2"/>
  <c r="CM19" i="2"/>
  <c r="CX19" i="2"/>
  <c r="CO19" i="2"/>
  <c r="CV19" i="2"/>
  <c r="CE19" i="2"/>
  <c r="CP19" i="2"/>
  <c r="CG19" i="2"/>
  <c r="CA19" i="2"/>
  <c r="CN19" i="2"/>
  <c r="CH19" i="2"/>
  <c r="BY19" i="2"/>
  <c r="CF19" i="2"/>
  <c r="CD19" i="2"/>
  <c r="CC19" i="2"/>
  <c r="BZ19" i="2"/>
  <c r="BX19" i="2"/>
  <c r="CQ19" i="2"/>
  <c r="CU19" i="2"/>
  <c r="CL19" i="2"/>
  <c r="BW19" i="2"/>
  <c r="BV19" i="2"/>
  <c r="CI19" i="2"/>
  <c r="CS19" i="2"/>
  <c r="CT19" i="2"/>
  <c r="CK19" i="2"/>
  <c r="BU19" i="2"/>
  <c r="CY19" i="2"/>
  <c r="BZ26" i="2"/>
  <c r="CG26" i="2"/>
  <c r="CS26" i="2"/>
  <c r="CP26" i="2"/>
  <c r="CV26" i="2"/>
  <c r="CN26" i="2"/>
  <c r="CM26" i="2"/>
  <c r="CT26" i="2"/>
  <c r="CF26" i="2"/>
  <c r="CE26" i="2"/>
  <c r="CL26" i="2"/>
  <c r="BU26" i="2"/>
  <c r="CJ26" i="2"/>
  <c r="CI26" i="2"/>
  <c r="BX26" i="2"/>
  <c r="BW26" i="2"/>
  <c r="CD26" i="2"/>
  <c r="BV26" i="2"/>
  <c r="BY26" i="2"/>
  <c r="CH26" i="2"/>
  <c r="CX26" i="2"/>
  <c r="CB26" i="2"/>
  <c r="CK26" i="2"/>
  <c r="CW26" i="2"/>
  <c r="CU26" i="2"/>
  <c r="CQ26" i="2"/>
  <c r="CC26" i="2"/>
  <c r="CR26" i="2"/>
  <c r="CO26" i="2"/>
  <c r="CA26" i="2"/>
  <c r="CY26" i="2"/>
  <c r="CO22" i="2"/>
  <c r="CV22" i="2"/>
  <c r="CU22" i="2"/>
  <c r="CK22" i="2"/>
  <c r="CN22" i="2"/>
  <c r="CX22" i="2"/>
  <c r="CF22" i="2"/>
  <c r="CE22" i="2"/>
  <c r="CL22" i="2"/>
  <c r="BZ22" i="2"/>
  <c r="BX22" i="2"/>
  <c r="BW22" i="2"/>
  <c r="CG22" i="2"/>
  <c r="CD22" i="2"/>
  <c r="CW22" i="2"/>
  <c r="CB22" i="2"/>
  <c r="CA22" i="2"/>
  <c r="BV22" i="2"/>
  <c r="CH22" i="2"/>
  <c r="CP22" i="2"/>
  <c r="CS22" i="2"/>
  <c r="CR22" i="2"/>
  <c r="CT22" i="2"/>
  <c r="CJ22" i="2"/>
  <c r="BY22" i="2"/>
  <c r="CI22" i="2"/>
  <c r="CC22" i="2"/>
  <c r="CM22" i="2"/>
  <c r="BU22" i="2"/>
  <c r="CQ22" i="2"/>
  <c r="CY22" i="2"/>
  <c r="CL16" i="2"/>
  <c r="CR16" i="2"/>
  <c r="CI16" i="2"/>
  <c r="CP16" i="2"/>
  <c r="BY16" i="2"/>
  <c r="CC16" i="2"/>
  <c r="CN16" i="2"/>
  <c r="CM16" i="2"/>
  <c r="CD16" i="2"/>
  <c r="CJ16" i="2"/>
  <c r="BV16" i="2"/>
  <c r="CB16" i="2"/>
  <c r="BZ16" i="2"/>
  <c r="CO16" i="2"/>
  <c r="CT16" i="2"/>
  <c r="CQ16" i="2"/>
  <c r="BU16" i="2"/>
  <c r="CX16" i="2"/>
  <c r="CS16" i="2"/>
  <c r="CG16" i="2"/>
  <c r="CA16" i="2"/>
  <c r="BX16" i="2"/>
  <c r="CV16" i="2"/>
  <c r="CF16" i="2"/>
  <c r="CK16" i="2"/>
  <c r="CU16" i="2"/>
  <c r="CH16" i="2"/>
  <c r="CW16" i="2"/>
  <c r="CE16" i="2"/>
  <c r="BW16" i="2"/>
  <c r="CY16" i="2"/>
  <c r="BZ27" i="2"/>
  <c r="BY27" i="2"/>
  <c r="CF27" i="2"/>
  <c r="CQ27" i="2"/>
  <c r="CD27" i="2"/>
  <c r="CC27" i="2"/>
  <c r="CV27" i="2"/>
  <c r="CN27" i="2"/>
  <c r="CB27" i="2"/>
  <c r="CA27" i="2"/>
  <c r="CJ27" i="2"/>
  <c r="CX27" i="2"/>
  <c r="CU27" i="2"/>
  <c r="CP27" i="2"/>
  <c r="CI27" i="2"/>
  <c r="CW27" i="2"/>
  <c r="CR27" i="2"/>
  <c r="CH27" i="2"/>
  <c r="CO27" i="2"/>
  <c r="CE27" i="2"/>
  <c r="CT27" i="2"/>
  <c r="CS27" i="2"/>
  <c r="CG27" i="2"/>
  <c r="BW27" i="2"/>
  <c r="BV27" i="2"/>
  <c r="CK27" i="2"/>
  <c r="BX27" i="2"/>
  <c r="BU27" i="2"/>
  <c r="CM27" i="2"/>
  <c r="CL27" i="2"/>
  <c r="CY27" i="2"/>
  <c r="CV39" i="2"/>
  <c r="CX39" i="2"/>
  <c r="CA39" i="2"/>
  <c r="BZ39" i="2"/>
  <c r="CI39" i="2"/>
  <c r="CF39" i="2"/>
  <c r="CN39" i="2"/>
  <c r="BX39" i="2"/>
  <c r="CR39" i="2"/>
  <c r="CJ39" i="2"/>
  <c r="CQ39" i="2"/>
  <c r="CW39" i="2"/>
  <c r="CU39" i="2"/>
  <c r="CD39" i="2"/>
  <c r="CC39" i="2"/>
  <c r="CB39" i="2"/>
  <c r="CG39" i="2"/>
  <c r="CO39" i="2"/>
  <c r="CP39" i="2"/>
  <c r="BY39" i="2"/>
  <c r="CM39" i="2"/>
  <c r="CH39" i="2"/>
  <c r="BW39" i="2"/>
  <c r="CT39" i="2"/>
  <c r="CE39" i="2"/>
  <c r="CL39" i="2"/>
  <c r="BV39" i="2"/>
  <c r="CK39" i="2"/>
  <c r="BU39" i="2"/>
  <c r="CS39" i="2"/>
  <c r="CY39" i="2"/>
  <c r="CD20" i="2"/>
  <c r="BV20" i="2"/>
  <c r="CR20" i="2"/>
  <c r="CQ20" i="2"/>
  <c r="CX20" i="2"/>
  <c r="CG20" i="2"/>
  <c r="CV20" i="2"/>
  <c r="CU20" i="2"/>
  <c r="CJ20" i="2"/>
  <c r="BU20" i="2"/>
  <c r="CA20" i="2"/>
  <c r="CH20" i="2"/>
  <c r="CL20" i="2"/>
  <c r="CB20" i="2"/>
  <c r="BZ20" i="2"/>
  <c r="BX20" i="2"/>
  <c r="BW20" i="2"/>
  <c r="CK20" i="2"/>
  <c r="CW20" i="2"/>
  <c r="CS20" i="2"/>
  <c r="CT20" i="2"/>
  <c r="CO20" i="2"/>
  <c r="CP20" i="2"/>
  <c r="CM20" i="2"/>
  <c r="BY20" i="2"/>
  <c r="CC20" i="2"/>
  <c r="CE20" i="2"/>
  <c r="CN20" i="2"/>
  <c r="CI20" i="2"/>
  <c r="CF20" i="2"/>
  <c r="CY20" i="2"/>
  <c r="CV9" i="2"/>
  <c r="BX9" i="2"/>
  <c r="CQ9" i="2"/>
  <c r="CD9" i="2"/>
  <c r="CS9" i="2"/>
  <c r="CE9" i="2"/>
  <c r="CG9" i="2"/>
  <c r="CX9" i="2"/>
  <c r="BU9" i="2"/>
  <c r="CJ9" i="2"/>
  <c r="CU9" i="2"/>
  <c r="CN9" i="2"/>
  <c r="CF9" i="2"/>
  <c r="BZ9" i="2"/>
  <c r="CT9" i="2"/>
  <c r="CC9" i="2"/>
  <c r="CL9" i="2"/>
  <c r="CP9" i="2"/>
  <c r="BV9" i="2"/>
  <c r="CI9" i="2"/>
  <c r="CB9" i="2"/>
  <c r="CA9" i="2"/>
  <c r="BW9" i="2"/>
  <c r="CK9" i="2"/>
  <c r="CW9" i="2"/>
  <c r="CH9" i="2"/>
  <c r="CO9" i="2"/>
  <c r="BY9" i="2"/>
  <c r="CR9" i="2"/>
  <c r="CM9" i="2"/>
  <c r="CY9" i="2"/>
  <c r="BZ10" i="2"/>
  <c r="CX10" i="2"/>
  <c r="CA10" i="2"/>
  <c r="CD10" i="2"/>
  <c r="CG10" i="2"/>
  <c r="CP10" i="2"/>
  <c r="CW10" i="2"/>
  <c r="CN10" i="2"/>
  <c r="CH10" i="2"/>
  <c r="CS10" i="2"/>
  <c r="CO10" i="2"/>
  <c r="CU10" i="2"/>
  <c r="CT10" i="2"/>
  <c r="CC10" i="2"/>
  <c r="CR10" i="2"/>
  <c r="BY10" i="2"/>
  <c r="CQ10" i="2"/>
  <c r="CE10" i="2"/>
  <c r="CV10" i="2"/>
  <c r="BU10" i="2"/>
  <c r="CJ10" i="2"/>
  <c r="BX10" i="2"/>
  <c r="CB10" i="2"/>
  <c r="BW10" i="2"/>
  <c r="CI10" i="2"/>
  <c r="CL10" i="2"/>
  <c r="BV10" i="2"/>
  <c r="CF10" i="2"/>
  <c r="CK10" i="2"/>
  <c r="CM10" i="2"/>
  <c r="CY10" i="2"/>
  <c r="BW7" i="2"/>
  <c r="CD7" i="2"/>
  <c r="CB7" i="2"/>
  <c r="CG7" i="2"/>
  <c r="CF7" i="2"/>
  <c r="CU7" i="2"/>
  <c r="BY7" i="2"/>
  <c r="CE7" i="2"/>
  <c r="CL7" i="2"/>
  <c r="CM7" i="2"/>
  <c r="BV7" i="2"/>
  <c r="CJ7" i="2"/>
  <c r="CI7" i="2"/>
  <c r="CH7" i="2"/>
  <c r="CW7" i="2"/>
  <c r="CS7" i="2"/>
  <c r="CN7" i="2"/>
  <c r="CV7" i="2"/>
  <c r="CK7" i="2"/>
  <c r="CO7" i="2"/>
  <c r="BX7" i="2"/>
  <c r="CC7" i="2"/>
  <c r="CT7" i="2"/>
  <c r="CR7" i="2"/>
  <c r="CX7" i="2"/>
  <c r="CP7" i="2"/>
  <c r="BZ7" i="2"/>
  <c r="CQ7" i="2"/>
  <c r="CA7" i="2"/>
  <c r="CJ33" i="2"/>
  <c r="CL33" i="2"/>
  <c r="CM33" i="2"/>
  <c r="CE33" i="2"/>
  <c r="CK33" i="2"/>
  <c r="CA33" i="2"/>
  <c r="CP33" i="2"/>
  <c r="CO33" i="2"/>
  <c r="BW33" i="2"/>
  <c r="CF33" i="2"/>
  <c r="CR33" i="2"/>
  <c r="BU33" i="2"/>
  <c r="CB33" i="2"/>
  <c r="CN33" i="2"/>
  <c r="CT33" i="2"/>
  <c r="CD33" i="2"/>
  <c r="CQ33" i="2"/>
  <c r="BX33" i="2"/>
  <c r="CV33" i="2"/>
  <c r="CU33" i="2"/>
  <c r="BV33" i="2"/>
  <c r="CS33" i="2"/>
  <c r="CI33" i="2"/>
  <c r="CC33" i="2"/>
  <c r="BZ33" i="2"/>
  <c r="CX33" i="2"/>
  <c r="CW33" i="2"/>
  <c r="CG33" i="2"/>
  <c r="CH33" i="2"/>
  <c r="BY33" i="2"/>
  <c r="CY33" i="2"/>
  <c r="CN35" i="2"/>
  <c r="CP35" i="2"/>
  <c r="CQ35" i="2"/>
  <c r="CH35" i="2"/>
  <c r="CO35" i="2"/>
  <c r="CE35" i="2"/>
  <c r="CT35" i="2"/>
  <c r="CS35" i="2"/>
  <c r="BZ35" i="2"/>
  <c r="CB35" i="2"/>
  <c r="BY35" i="2"/>
  <c r="BV35" i="2"/>
  <c r="BU35" i="2"/>
  <c r="CA35" i="2"/>
  <c r="CI35" i="2"/>
  <c r="CV35" i="2"/>
  <c r="CJ35" i="2"/>
  <c r="CR35" i="2"/>
  <c r="CU35" i="2"/>
  <c r="BX35" i="2"/>
  <c r="CF35" i="2"/>
  <c r="CX35" i="2"/>
  <c r="CW35" i="2"/>
  <c r="CM35" i="2"/>
  <c r="CC35" i="2"/>
  <c r="CL35" i="2"/>
  <c r="CG35" i="2"/>
  <c r="CK35" i="2"/>
  <c r="CD35" i="2"/>
  <c r="BW35" i="2"/>
  <c r="CY35" i="2"/>
  <c r="CI15" i="2"/>
  <c r="CW15" i="2"/>
  <c r="CR15" i="2"/>
  <c r="CX15" i="2"/>
  <c r="CO15" i="2"/>
  <c r="CV15" i="2"/>
  <c r="CE15" i="2"/>
  <c r="CT15" i="2"/>
  <c r="CS15" i="2"/>
  <c r="CJ15" i="2"/>
  <c r="CP15" i="2"/>
  <c r="CG15" i="2"/>
  <c r="CN15" i="2"/>
  <c r="BW15" i="2"/>
  <c r="CB15" i="2"/>
  <c r="CQ15" i="2"/>
  <c r="CH15" i="2"/>
  <c r="BY15" i="2"/>
  <c r="CF15" i="2"/>
  <c r="BZ15" i="2"/>
  <c r="BX15" i="2"/>
  <c r="BV15" i="2"/>
  <c r="BU15" i="2"/>
  <c r="CM15" i="2"/>
  <c r="CC15" i="2"/>
  <c r="CL15" i="2"/>
  <c r="CK15" i="2"/>
  <c r="CD15" i="2"/>
  <c r="CA15" i="2"/>
  <c r="CU15" i="2"/>
  <c r="CY15" i="2"/>
  <c r="CP36" i="2"/>
  <c r="CR36" i="2"/>
  <c r="BV36" i="2"/>
  <c r="CT36" i="2"/>
  <c r="CS36" i="2"/>
  <c r="CW36" i="2"/>
  <c r="CD36" i="2"/>
  <c r="BU36" i="2"/>
  <c r="CC36" i="2"/>
  <c r="CQ36" i="2"/>
  <c r="CO36" i="2"/>
  <c r="CH36" i="2"/>
  <c r="CL36" i="2"/>
  <c r="CX36" i="2"/>
  <c r="CI36" i="2"/>
  <c r="BZ36" i="2"/>
  <c r="CJ36" i="2"/>
  <c r="CA36" i="2"/>
  <c r="CF36" i="2"/>
  <c r="CE36" i="2"/>
  <c r="CK36" i="2"/>
  <c r="CB36" i="2"/>
  <c r="CN36" i="2"/>
  <c r="BW36" i="2"/>
  <c r="BX36" i="2"/>
  <c r="CV36" i="2"/>
  <c r="CG36" i="2"/>
  <c r="BY36" i="2"/>
  <c r="CU36" i="2"/>
  <c r="CM36" i="2"/>
  <c r="CY36" i="2"/>
  <c r="CR37" i="2"/>
  <c r="CT37" i="2"/>
  <c r="CA37" i="2"/>
  <c r="CX37" i="2"/>
  <c r="CW37" i="2"/>
  <c r="CM37" i="2"/>
  <c r="CU37" i="2"/>
  <c r="CK37" i="2"/>
  <c r="CI37" i="2"/>
  <c r="CL37" i="2"/>
  <c r="BW37" i="2"/>
  <c r="BU37" i="2"/>
  <c r="BZ37" i="2"/>
  <c r="BY37" i="2"/>
  <c r="CB37" i="2"/>
  <c r="CJ37" i="2"/>
  <c r="CV37" i="2"/>
  <c r="CD37" i="2"/>
  <c r="BX37" i="2"/>
  <c r="CF37" i="2"/>
  <c r="BV37" i="2"/>
  <c r="CE37" i="2"/>
  <c r="CN37" i="2"/>
  <c r="CC37" i="2"/>
  <c r="CQ37" i="2"/>
  <c r="CO37" i="2"/>
  <c r="CS37" i="2"/>
  <c r="CH37" i="2"/>
  <c r="CG37" i="2"/>
  <c r="CP37" i="2"/>
  <c r="CY37" i="2"/>
  <c r="CH32" i="2"/>
  <c r="CJ32" i="2"/>
  <c r="BV32" i="2"/>
  <c r="CT32" i="2"/>
  <c r="CR32" i="2"/>
  <c r="CB32" i="2"/>
  <c r="CP32" i="2"/>
  <c r="CK32" i="2"/>
  <c r="CS32" i="2"/>
  <c r="CO32" i="2"/>
  <c r="CD32" i="2"/>
  <c r="CC32" i="2"/>
  <c r="CQ32" i="2"/>
  <c r="CG32" i="2"/>
  <c r="CV32" i="2"/>
  <c r="CU32" i="2"/>
  <c r="CX32" i="2"/>
  <c r="BU32" i="2"/>
  <c r="CI32" i="2"/>
  <c r="BY32" i="2"/>
  <c r="BZ32" i="2"/>
  <c r="CA32" i="2"/>
  <c r="CL32" i="2"/>
  <c r="BX32" i="2"/>
  <c r="BW32" i="2"/>
  <c r="CN32" i="2"/>
  <c r="CM32" i="2"/>
  <c r="CF32" i="2"/>
  <c r="CW32" i="2"/>
  <c r="CE32" i="2"/>
  <c r="CY32" i="2"/>
  <c r="CV18" i="2"/>
  <c r="CM18" i="2"/>
  <c r="CT18" i="2"/>
  <c r="CC18" i="2"/>
  <c r="CR18" i="2"/>
  <c r="CQ18" i="2"/>
  <c r="CN18" i="2"/>
  <c r="CF18" i="2"/>
  <c r="BW18" i="2"/>
  <c r="CD18" i="2"/>
  <c r="CG18" i="2"/>
  <c r="BX18" i="2"/>
  <c r="BV18" i="2"/>
  <c r="CP18" i="2"/>
  <c r="BZ18" i="2"/>
  <c r="CX18" i="2"/>
  <c r="CH18" i="2"/>
  <c r="BY18" i="2"/>
  <c r="CS18" i="2"/>
  <c r="CO18" i="2"/>
  <c r="CW18" i="2"/>
  <c r="CU18" i="2"/>
  <c r="CK18" i="2"/>
  <c r="CA18" i="2"/>
  <c r="BU18" i="2"/>
  <c r="CJ18" i="2"/>
  <c r="CI18" i="2"/>
  <c r="CL18" i="2"/>
  <c r="CB18" i="2"/>
  <c r="CE18" i="2"/>
  <c r="CY18" i="2"/>
  <c r="CN25" i="2"/>
  <c r="BV25" i="2"/>
  <c r="BU25" i="2"/>
  <c r="CB25" i="2"/>
  <c r="BZ25" i="2"/>
  <c r="BY25" i="2"/>
  <c r="BX25" i="2"/>
  <c r="CM25" i="2"/>
  <c r="CV25" i="2"/>
  <c r="BW25" i="2"/>
  <c r="CF25" i="2"/>
  <c r="CE25" i="2"/>
  <c r="CQ25" i="2"/>
  <c r="CT25" i="2"/>
  <c r="CS25" i="2"/>
  <c r="CL25" i="2"/>
  <c r="CK25" i="2"/>
  <c r="CR25" i="2"/>
  <c r="CA25" i="2"/>
  <c r="CP25" i="2"/>
  <c r="CO25" i="2"/>
  <c r="CD25" i="2"/>
  <c r="CC25" i="2"/>
  <c r="CJ25" i="2"/>
  <c r="CI25" i="2"/>
  <c r="CU25" i="2"/>
  <c r="CX25" i="2"/>
  <c r="CH25" i="2"/>
  <c r="CW25" i="2"/>
  <c r="CG25" i="2"/>
  <c r="CY25" i="2"/>
  <c r="BX23" i="2"/>
  <c r="BV23" i="2"/>
  <c r="BU23" i="2"/>
  <c r="CB23" i="2"/>
  <c r="CI23" i="2"/>
  <c r="CU23" i="2"/>
  <c r="CX23" i="2"/>
  <c r="CW23" i="2"/>
  <c r="CM23" i="2"/>
  <c r="CR23" i="2"/>
  <c r="CP23" i="2"/>
  <c r="CA23" i="2"/>
  <c r="CO23" i="2"/>
  <c r="CV23" i="2"/>
  <c r="CJ23" i="2"/>
  <c r="CH23" i="2"/>
  <c r="CG23" i="2"/>
  <c r="CN23" i="2"/>
  <c r="BW23" i="2"/>
  <c r="CL23" i="2"/>
  <c r="CK23" i="2"/>
  <c r="BZ23" i="2"/>
  <c r="BY23" i="2"/>
  <c r="CF23" i="2"/>
  <c r="CQ23" i="2"/>
  <c r="CT23" i="2"/>
  <c r="CD23" i="2"/>
  <c r="CE23" i="2"/>
  <c r="CS23" i="2"/>
  <c r="CC23" i="2"/>
  <c r="CY23" i="2"/>
  <c r="BV12" i="2"/>
  <c r="CJ12" i="2"/>
  <c r="CA12" i="2"/>
  <c r="CH12" i="2"/>
  <c r="CF12" i="2"/>
  <c r="CE12" i="2"/>
  <c r="CB12" i="2"/>
  <c r="BU12" i="2"/>
  <c r="CK12" i="2"/>
  <c r="CW12" i="2"/>
  <c r="CT12" i="2"/>
  <c r="CL12" i="2"/>
  <c r="CQ12" i="2"/>
  <c r="CX12" i="2"/>
  <c r="CG12" i="2"/>
  <c r="CV12" i="2"/>
  <c r="CU12" i="2"/>
  <c r="CD12" i="2"/>
  <c r="CR12" i="2"/>
  <c r="CI12" i="2"/>
  <c r="CP12" i="2"/>
  <c r="BY12" i="2"/>
  <c r="CN12" i="2"/>
  <c r="BW12" i="2"/>
  <c r="CS12" i="2"/>
  <c r="BX12" i="2"/>
  <c r="BZ12" i="2"/>
  <c r="CO12" i="2"/>
  <c r="CC12" i="2"/>
  <c r="CM12" i="2"/>
  <c r="CY12" i="2"/>
  <c r="CB29" i="2"/>
  <c r="CD29" i="2"/>
  <c r="CL29" i="2"/>
  <c r="CC29" i="2"/>
  <c r="CH29" i="2"/>
  <c r="CU29" i="2"/>
  <c r="CG29" i="2"/>
  <c r="CN29" i="2"/>
  <c r="BV29" i="2"/>
  <c r="BX29" i="2"/>
  <c r="CV29" i="2"/>
  <c r="CR29" i="2"/>
  <c r="BW29" i="2"/>
  <c r="CF29" i="2"/>
  <c r="CJ29" i="2"/>
  <c r="CS29" i="2"/>
  <c r="CM29" i="2"/>
  <c r="CI29" i="2"/>
  <c r="CX29" i="2"/>
  <c r="CW29" i="2"/>
  <c r="CT29" i="2"/>
  <c r="CK29" i="2"/>
  <c r="CA29" i="2"/>
  <c r="CE29" i="2"/>
  <c r="CP29" i="2"/>
  <c r="BZ29" i="2"/>
  <c r="BU29" i="2"/>
  <c r="CQ29" i="2"/>
  <c r="CO29" i="2"/>
  <c r="BY29" i="2"/>
  <c r="CY29" i="2"/>
  <c r="CH14" i="2"/>
  <c r="CN14" i="2"/>
  <c r="BY14" i="2"/>
  <c r="CE14" i="2"/>
  <c r="CW14" i="2"/>
  <c r="CL14" i="2"/>
  <c r="BU14" i="2"/>
  <c r="CJ14" i="2"/>
  <c r="CI14" i="2"/>
  <c r="BZ14" i="2"/>
  <c r="CF14" i="2"/>
  <c r="BX14" i="2"/>
  <c r="BV14" i="2"/>
  <c r="CX14" i="2"/>
  <c r="CG14" i="2"/>
  <c r="CU14" i="2"/>
  <c r="CK14" i="2"/>
  <c r="CP14" i="2"/>
  <c r="CV14" i="2"/>
  <c r="CM14" i="2"/>
  <c r="CT14" i="2"/>
  <c r="CC14" i="2"/>
  <c r="CQ14" i="2"/>
  <c r="BW14" i="2"/>
  <c r="CA14" i="2"/>
  <c r="CR14" i="2"/>
  <c r="CB14" i="2"/>
  <c r="CO14" i="2"/>
  <c r="CS14" i="2"/>
  <c r="CD14" i="2"/>
  <c r="CY14" i="2"/>
  <c r="CX40" i="2"/>
  <c r="BZ40" i="2"/>
  <c r="CH40" i="2"/>
  <c r="BX40" i="2"/>
  <c r="BW40" i="2"/>
  <c r="CK40" i="2"/>
  <c r="CA40" i="2"/>
  <c r="CD40" i="2"/>
  <c r="CL40" i="2"/>
  <c r="CJ40" i="2"/>
  <c r="CR40" i="2"/>
  <c r="CI40" i="2"/>
  <c r="CW40" i="2"/>
  <c r="CT40" i="2"/>
  <c r="CB40" i="2"/>
  <c r="CS40" i="2"/>
  <c r="CN40" i="2"/>
  <c r="CM40" i="2"/>
  <c r="CP40" i="2"/>
  <c r="BU40" i="2"/>
  <c r="BV40" i="2"/>
  <c r="CC40" i="2"/>
  <c r="CG40" i="2"/>
  <c r="BY40" i="2"/>
  <c r="CQ40" i="2"/>
  <c r="CO40" i="2"/>
  <c r="CU40" i="2"/>
  <c r="CE40" i="2"/>
  <c r="CV40" i="2"/>
  <c r="CF40" i="2"/>
  <c r="CY40" i="2"/>
  <c r="CL34" i="2"/>
  <c r="CN34" i="2"/>
  <c r="CD34" i="2"/>
  <c r="CT34" i="2"/>
  <c r="CP34" i="2"/>
  <c r="BV34" i="2"/>
  <c r="CO34" i="2"/>
  <c r="CV34" i="2"/>
  <c r="CS34" i="2"/>
  <c r="CF34" i="2"/>
  <c r="CU34" i="2"/>
  <c r="CK34" i="2"/>
  <c r="BX34" i="2"/>
  <c r="CM34" i="2"/>
  <c r="CC34" i="2"/>
  <c r="CH34" i="2"/>
  <c r="CE34" i="2"/>
  <c r="CX34" i="2"/>
  <c r="CG34" i="2"/>
  <c r="CW34" i="2"/>
  <c r="BW34" i="2"/>
  <c r="CB34" i="2"/>
  <c r="CA34" i="2"/>
  <c r="BZ34" i="2"/>
  <c r="BY34" i="2"/>
  <c r="CQ34" i="2"/>
  <c r="CI34" i="2"/>
  <c r="BU34" i="2"/>
  <c r="CR34" i="2"/>
  <c r="CJ34" i="2"/>
  <c r="CY34" i="2"/>
  <c r="CB11" i="2"/>
  <c r="CQ11" i="2"/>
  <c r="CU11" i="2"/>
  <c r="CR11" i="2"/>
  <c r="CJ11" i="2"/>
  <c r="CX11" i="2"/>
  <c r="CO11" i="2"/>
  <c r="CV11" i="2"/>
  <c r="CA11" i="2"/>
  <c r="CP11" i="2"/>
  <c r="CG11" i="2"/>
  <c r="CN11" i="2"/>
  <c r="BW11" i="2"/>
  <c r="CL11" i="2"/>
  <c r="CK11" i="2"/>
  <c r="CH11" i="2"/>
  <c r="BY11" i="2"/>
  <c r="CF11" i="2"/>
  <c r="BX11" i="2"/>
  <c r="BZ11" i="2"/>
  <c r="CC11" i="2"/>
  <c r="BU11" i="2"/>
  <c r="CI11" i="2"/>
  <c r="CW11" i="2"/>
  <c r="CT11" i="2"/>
  <c r="CM11" i="2"/>
  <c r="CD11" i="2"/>
  <c r="CE11" i="2"/>
  <c r="BV11" i="2"/>
  <c r="CS11" i="2"/>
  <c r="CY11" i="2"/>
  <c r="CL24" i="2"/>
  <c r="CO24" i="2"/>
  <c r="CD24" i="2"/>
  <c r="CR24" i="2"/>
  <c r="CJ24" i="2"/>
  <c r="CI24" i="2"/>
  <c r="BU24" i="2"/>
  <c r="CP24" i="2"/>
  <c r="CB24" i="2"/>
  <c r="CA24" i="2"/>
  <c r="CH24" i="2"/>
  <c r="CF24" i="2"/>
  <c r="CE24" i="2"/>
  <c r="BV24" i="2"/>
  <c r="BZ24" i="2"/>
  <c r="CT24" i="2"/>
  <c r="CK24" i="2"/>
  <c r="CW24" i="2"/>
  <c r="CX24" i="2"/>
  <c r="CU24" i="2"/>
  <c r="CG24" i="2"/>
  <c r="CM24" i="2"/>
  <c r="BY24" i="2"/>
  <c r="CC24" i="2"/>
  <c r="BW24" i="2"/>
  <c r="CS24" i="2"/>
  <c r="CV24" i="2"/>
  <c r="CQ24" i="2"/>
  <c r="CN24" i="2"/>
  <c r="BX24" i="2"/>
  <c r="CY24" i="2"/>
  <c r="CF31" i="2"/>
  <c r="CH31" i="2"/>
  <c r="BX31" i="2"/>
  <c r="CB31" i="2"/>
  <c r="CG31" i="2"/>
  <c r="BW31" i="2"/>
  <c r="CL31" i="2"/>
  <c r="CK31" i="2"/>
  <c r="CJ31" i="2"/>
  <c r="CX31" i="2"/>
  <c r="CP31" i="2"/>
  <c r="BZ31" i="2"/>
  <c r="CR31" i="2"/>
  <c r="CQ31" i="2"/>
  <c r="CV31" i="2"/>
  <c r="CI31" i="2"/>
  <c r="CW31" i="2"/>
  <c r="CM31" i="2"/>
  <c r="CN31" i="2"/>
  <c r="CA31" i="2"/>
  <c r="CO31" i="2"/>
  <c r="CE31" i="2"/>
  <c r="CU31" i="2"/>
  <c r="CS31" i="2"/>
  <c r="BY31" i="2"/>
  <c r="CC31" i="2"/>
  <c r="BU31" i="2"/>
  <c r="CT31" i="2"/>
  <c r="CD31" i="2"/>
  <c r="BV31" i="2"/>
  <c r="CY31" i="2"/>
  <c r="BZ28" i="2"/>
  <c r="CB28" i="2"/>
  <c r="CH28" i="2"/>
  <c r="CD28" i="2"/>
  <c r="CK28" i="2"/>
  <c r="CW28" i="2"/>
  <c r="BV28" i="2"/>
  <c r="CR28" i="2"/>
  <c r="CS28" i="2"/>
  <c r="CQ28" i="2"/>
  <c r="CL28" i="2"/>
  <c r="CJ28" i="2"/>
  <c r="CI28" i="2"/>
  <c r="BY28" i="2"/>
  <c r="CN28" i="2"/>
  <c r="CM28" i="2"/>
  <c r="CA28" i="2"/>
  <c r="CX28" i="2"/>
  <c r="CT28" i="2"/>
  <c r="CP28" i="2"/>
  <c r="CC28" i="2"/>
  <c r="CE28" i="2"/>
  <c r="BW28" i="2"/>
  <c r="CU28" i="2"/>
  <c r="CV28" i="2"/>
  <c r="CO28" i="2"/>
  <c r="CF28" i="2"/>
  <c r="CG28" i="2"/>
  <c r="BX28" i="2"/>
  <c r="BU28" i="2"/>
  <c r="CY28" i="2"/>
  <c r="CV13" i="2"/>
  <c r="CS13" i="2"/>
  <c r="CF13" i="2"/>
  <c r="CN13" i="2"/>
  <c r="CT13" i="2"/>
  <c r="CK13" i="2"/>
  <c r="CR13" i="2"/>
  <c r="CA13" i="2"/>
  <c r="CP13" i="2"/>
  <c r="CM13" i="2"/>
  <c r="CO13" i="2"/>
  <c r="BX13" i="2"/>
  <c r="CL13" i="2"/>
  <c r="CC13" i="2"/>
  <c r="CJ13" i="2"/>
  <c r="CD13" i="2"/>
  <c r="BU13" i="2"/>
  <c r="CB13" i="2"/>
  <c r="BV13" i="2"/>
  <c r="BW13" i="2"/>
  <c r="CQ13" i="2"/>
  <c r="CI13" i="2"/>
  <c r="CW13" i="2"/>
  <c r="CH13" i="2"/>
  <c r="CG13" i="2"/>
  <c r="CE13" i="2"/>
  <c r="BY13" i="2"/>
  <c r="BZ13" i="2"/>
  <c r="CU13" i="2"/>
  <c r="CX13" i="2"/>
  <c r="CY13" i="2"/>
  <c r="CT8" i="2"/>
  <c r="BV8" i="2"/>
  <c r="CD8" i="2"/>
  <c r="BU8" i="2"/>
  <c r="BW8" i="2"/>
  <c r="CN8" i="2"/>
  <c r="BZ8" i="2"/>
  <c r="CC8" i="2"/>
  <c r="CW8" i="2"/>
  <c r="CJ8" i="2"/>
  <c r="CO8" i="2"/>
  <c r="CS8" i="2"/>
  <c r="BY8" i="2"/>
  <c r="CK8" i="2"/>
  <c r="CM8" i="2"/>
  <c r="CA8" i="2"/>
  <c r="CP8" i="2"/>
  <c r="CL8" i="2"/>
  <c r="CG8" i="2"/>
  <c r="CH8" i="2"/>
  <c r="CX8" i="2"/>
  <c r="CQ8" i="2"/>
  <c r="CI8" i="2"/>
  <c r="CE8" i="2"/>
  <c r="CR8" i="2"/>
  <c r="BX8" i="2"/>
  <c r="CV8" i="2"/>
  <c r="CB8" i="2"/>
  <c r="CF8" i="2"/>
  <c r="CU8" i="2"/>
  <c r="CY8" i="2"/>
  <c r="CT38" i="2"/>
  <c r="CV38" i="2"/>
  <c r="CP38" i="2"/>
  <c r="CE38" i="2"/>
  <c r="CK38" i="2"/>
  <c r="CG38" i="2"/>
  <c r="CN38" i="2"/>
  <c r="CW38" i="2"/>
  <c r="CL38" i="2"/>
  <c r="CF38" i="2"/>
  <c r="BV38" i="2"/>
  <c r="CD38" i="2"/>
  <c r="BZ38" i="2"/>
  <c r="CH38" i="2"/>
  <c r="CO38" i="2"/>
  <c r="BY38" i="2"/>
  <c r="CU38" i="2"/>
  <c r="CX38" i="2"/>
  <c r="BW38" i="2"/>
  <c r="CC38" i="2"/>
  <c r="CJ38" i="2"/>
  <c r="CI38" i="2"/>
  <c r="CM38" i="2"/>
  <c r="CQ38" i="2"/>
  <c r="CA38" i="2"/>
  <c r="CS38" i="2"/>
  <c r="BU38" i="2"/>
  <c r="CR38" i="2"/>
  <c r="CB38" i="2"/>
  <c r="BX38" i="2"/>
  <c r="CY38" i="2"/>
  <c r="CD30" i="2"/>
  <c r="CF30" i="2"/>
  <c r="CW30" i="2"/>
  <c r="CT30" i="2"/>
  <c r="CP30" i="2"/>
  <c r="CO30" i="2"/>
  <c r="BY30" i="2"/>
  <c r="CL30" i="2"/>
  <c r="CG30" i="2"/>
  <c r="CU30" i="2"/>
  <c r="CK30" i="2"/>
  <c r="BV30" i="2"/>
  <c r="CM30" i="2"/>
  <c r="CC30" i="2"/>
  <c r="CR30" i="2"/>
  <c r="CQ30" i="2"/>
  <c r="CX30" i="2"/>
  <c r="CV30" i="2"/>
  <c r="CE30" i="2"/>
  <c r="BU30" i="2"/>
  <c r="CN30" i="2"/>
  <c r="CH30" i="2"/>
  <c r="BW30" i="2"/>
  <c r="BX30" i="2"/>
  <c r="BZ30" i="2"/>
  <c r="CS30" i="2"/>
  <c r="CB30" i="2"/>
  <c r="CI30" i="2"/>
  <c r="CA30" i="2"/>
  <c r="CJ30" i="2"/>
  <c r="CY30" i="2"/>
  <c r="CU17" i="2"/>
  <c r="CN17" i="2"/>
  <c r="CS17" i="2"/>
  <c r="CI17" i="2"/>
  <c r="CX17" i="2"/>
  <c r="CW17" i="2"/>
  <c r="CV17" i="2"/>
  <c r="BW17" i="2"/>
  <c r="CT17" i="2"/>
  <c r="CK17" i="2"/>
  <c r="CR17" i="2"/>
  <c r="CA17" i="2"/>
  <c r="CF17" i="2"/>
  <c r="CL17" i="2"/>
  <c r="CC17" i="2"/>
  <c r="CJ17" i="2"/>
  <c r="BX17" i="2"/>
  <c r="CD17" i="2"/>
  <c r="BU17" i="2"/>
  <c r="CM17" i="2"/>
  <c r="CB17" i="2"/>
  <c r="BZ17" i="2"/>
  <c r="BY17" i="2"/>
  <c r="BV17" i="2"/>
  <c r="CE17" i="2"/>
  <c r="CO17" i="2"/>
  <c r="CG17" i="2"/>
  <c r="CQ17" i="2"/>
  <c r="CP17" i="2"/>
  <c r="CH17" i="2"/>
  <c r="CY17" i="2"/>
  <c r="CV21" i="2"/>
  <c r="CE21" i="2"/>
  <c r="CN21" i="2"/>
  <c r="BX21" i="2"/>
  <c r="CQ21" i="2"/>
  <c r="CT21" i="2"/>
  <c r="CS21" i="2"/>
  <c r="CM21" i="2"/>
  <c r="CI21" i="2"/>
  <c r="CU21" i="2"/>
  <c r="CL21" i="2"/>
  <c r="CK21" i="2"/>
  <c r="CR21" i="2"/>
  <c r="CD21" i="2"/>
  <c r="BW21" i="2"/>
  <c r="CC21" i="2"/>
  <c r="CJ21" i="2"/>
  <c r="CH21" i="2"/>
  <c r="CG21" i="2"/>
  <c r="CF21" i="2"/>
  <c r="BV21" i="2"/>
  <c r="BU21" i="2"/>
  <c r="CB21" i="2"/>
  <c r="CO21" i="2"/>
  <c r="BY21" i="2"/>
  <c r="CX21" i="2"/>
  <c r="CA21" i="2"/>
  <c r="CP21" i="2"/>
  <c r="CW21" i="2"/>
  <c r="BZ21" i="2"/>
  <c r="CY21" i="2"/>
  <c r="BY44" i="5"/>
  <c r="CL44" i="5"/>
  <c r="CL42" i="5"/>
  <c r="CS44" i="5"/>
  <c r="CS42" i="5"/>
  <c r="CV44" i="5"/>
  <c r="CV42" i="5"/>
  <c r="CH44" i="5"/>
  <c r="CH42" i="5"/>
  <c r="CM44" i="5"/>
  <c r="CM42" i="5"/>
  <c r="BW44" i="5"/>
  <c r="BW42" i="5"/>
  <c r="CK44" i="5"/>
  <c r="CK42" i="5"/>
  <c r="CP44" i="5"/>
  <c r="CP42" i="5"/>
  <c r="CF44" i="5"/>
  <c r="CF42" i="5"/>
  <c r="CG44" i="5"/>
  <c r="CG42" i="5"/>
  <c r="CD44" i="5"/>
  <c r="CD42" i="5"/>
  <c r="CO44" i="5"/>
  <c r="CO42" i="5"/>
  <c r="CQ44" i="5"/>
  <c r="CQ42" i="5"/>
  <c r="CB42" i="5"/>
  <c r="CB44" i="5"/>
  <c r="CX44" i="5"/>
  <c r="CX42" i="5"/>
  <c r="CR42" i="5"/>
  <c r="CR44" i="5"/>
  <c r="CA44" i="5"/>
  <c r="CA42" i="5"/>
  <c r="BU44" i="5"/>
  <c r="BU42" i="5"/>
  <c r="CI44" i="5"/>
  <c r="CI42" i="5"/>
  <c r="BV44" i="5"/>
  <c r="BV42" i="5"/>
  <c r="CN44" i="5"/>
  <c r="CN42" i="5"/>
  <c r="BX44" i="5"/>
  <c r="BX42" i="5"/>
  <c r="CU44" i="5"/>
  <c r="CU42" i="5"/>
  <c r="BZ44" i="5"/>
  <c r="BZ42" i="5"/>
  <c r="CC44" i="5"/>
  <c r="CC42" i="5"/>
  <c r="CE44" i="5"/>
  <c r="CE42" i="5"/>
  <c r="CJ42" i="5"/>
  <c r="CJ44" i="5"/>
  <c r="CW44" i="5"/>
  <c r="CW42" i="5"/>
  <c r="CT44" i="5"/>
  <c r="CT42" i="5"/>
  <c r="BU43" i="4" a="1"/>
  <c r="BU43" i="4" s="1"/>
  <c r="CY45" i="4" s="1"/>
  <c r="BR41" i="2"/>
  <c r="BU7" i="2"/>
  <c r="CY7" i="2"/>
  <c r="CN41" i="2" l="1"/>
  <c r="CL41" i="2"/>
  <c r="BW41" i="2"/>
  <c r="CR41" i="2"/>
  <c r="CS41" i="2"/>
  <c r="CE41" i="2"/>
  <c r="CT41" i="2"/>
  <c r="CW41" i="2"/>
  <c r="BY41" i="2"/>
  <c r="CX41" i="2"/>
  <c r="CC41" i="2"/>
  <c r="CH41" i="2"/>
  <c r="CU41" i="2"/>
  <c r="CA41" i="2"/>
  <c r="CF41" i="2"/>
  <c r="CQ41" i="2"/>
  <c r="CO41" i="2"/>
  <c r="CJ41" i="2"/>
  <c r="CG41" i="2"/>
  <c r="BX41" i="2"/>
  <c r="CI41" i="2"/>
  <c r="CY43" i="2"/>
  <c r="BU41" i="2"/>
  <c r="BZ41" i="2"/>
  <c r="CK41" i="2"/>
  <c r="BV41" i="2"/>
  <c r="CB41" i="2"/>
  <c r="CP41" i="2"/>
  <c r="CV41" i="2"/>
  <c r="CM41" i="2"/>
  <c r="CD41" i="2"/>
  <c r="BU43" i="5" a="1"/>
  <c r="BU43" i="5" s="1"/>
  <c r="CY45" i="5" s="1"/>
  <c r="CD44" i="2" l="1"/>
  <c r="CD42" i="2"/>
  <c r="BU44" i="2"/>
  <c r="CF44" i="2"/>
  <c r="CF42" i="2"/>
  <c r="CT44" i="2"/>
  <c r="CT42" i="2"/>
  <c r="CQ44" i="2"/>
  <c r="CQ42" i="2"/>
  <c r="CA44" i="2"/>
  <c r="CA42" i="2"/>
  <c r="CU44" i="2"/>
  <c r="CU42" i="2"/>
  <c r="CS44" i="2"/>
  <c r="CS42" i="2"/>
  <c r="CM44" i="2"/>
  <c r="CM42" i="2"/>
  <c r="CV44" i="2"/>
  <c r="CV42" i="2"/>
  <c r="CP44" i="2"/>
  <c r="CP42" i="2"/>
  <c r="BX44" i="2"/>
  <c r="BX42" i="2"/>
  <c r="CH44" i="2"/>
  <c r="CH42" i="2"/>
  <c r="CR44" i="2"/>
  <c r="CR42" i="2"/>
  <c r="CW44" i="2"/>
  <c r="CW42" i="2"/>
  <c r="CI44" i="2"/>
  <c r="CI42" i="2"/>
  <c r="CB44" i="2"/>
  <c r="CB42" i="2"/>
  <c r="CG44" i="2"/>
  <c r="CG42" i="2"/>
  <c r="CC44" i="2"/>
  <c r="CC42" i="2"/>
  <c r="BW44" i="2"/>
  <c r="BW42" i="2"/>
  <c r="BZ44" i="2"/>
  <c r="BZ42" i="2"/>
  <c r="CE44" i="2"/>
  <c r="CE42" i="2"/>
  <c r="BV44" i="2"/>
  <c r="BV42" i="2"/>
  <c r="CJ44" i="2"/>
  <c r="CJ42" i="2"/>
  <c r="CX44" i="2"/>
  <c r="CX42" i="2"/>
  <c r="CL44" i="2"/>
  <c r="CL42" i="2"/>
  <c r="BU42" i="2"/>
  <c r="CK44" i="2"/>
  <c r="CK42" i="2"/>
  <c r="CO44" i="2"/>
  <c r="CO42" i="2"/>
  <c r="BY44" i="2"/>
  <c r="BY42" i="2"/>
  <c r="CN44" i="2"/>
  <c r="CN42" i="2"/>
  <c r="BU43" i="2" l="1" a="1"/>
  <c r="BU43" i="2" s="1"/>
  <c r="CY4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<sst xmlns="http://schemas.openxmlformats.org/spreadsheetml/2006/main" count="697" uniqueCount="167">
  <si>
    <t>WORST VALUES</t>
  </si>
  <si>
    <t>I(Y│X)</t>
  </si>
  <si>
    <t>S(Y)</t>
  </si>
  <si>
    <t>MEDIUM VALUES</t>
  </si>
  <si>
    <t>BEST VALUES</t>
  </si>
  <si>
    <t>ABS (ΣP_j^Y)</t>
  </si>
  <si>
    <t>S(Y│X)</t>
  </si>
  <si>
    <t>ΣP_j^Y</t>
  </si>
  <si>
    <t>X13</t>
  </si>
  <si>
    <t>X3</t>
  </si>
  <si>
    <t>X2</t>
  </si>
  <si>
    <t>X1</t>
  </si>
  <si>
    <t>Pi S(Y|X=xi)</t>
  </si>
  <si>
    <t>I(Y│X=x_i )</t>
  </si>
  <si>
    <t>S(Y│X=x_i )</t>
  </si>
  <si>
    <t>Di</t>
  </si>
  <si>
    <t>ENTROPY (Ei)</t>
  </si>
  <si>
    <t>P(Y=j│X=i)</t>
  </si>
  <si>
    <t>LOCAL WEIGHTS</t>
  </si>
  <si>
    <r>
      <t>SWOT FACTORS-CRITERIA</t>
    </r>
    <r>
      <rPr>
        <b/>
        <sz val="14"/>
        <color rgb="FF000000"/>
        <rFont val="Calibri"/>
        <family val="2"/>
        <charset val="161"/>
      </rPr>
      <t xml:space="preserve"> (X)</t>
    </r>
  </si>
  <si>
    <t>COND. ENTROPY</t>
  </si>
  <si>
    <t>COAs PROBABILITIES</t>
  </si>
  <si>
    <t>CENTERS OF GRAVITY</t>
  </si>
  <si>
    <t>MERGED WEIGHTS CALCULUS</t>
  </si>
  <si>
    <t>CONDITIONAL PROPABILTY</t>
  </si>
  <si>
    <t>DATA MATRIX</t>
  </si>
  <si>
    <t>FASE 3</t>
  </si>
  <si>
    <t>FASE 2</t>
  </si>
  <si>
    <t>Fitness for service (P1)</t>
  </si>
  <si>
    <t>Decision Capacity (P2)</t>
  </si>
  <si>
    <t>Availability/Interest for the Service (P3)</t>
  </si>
  <si>
    <t>Perseverance (P4)</t>
  </si>
  <si>
    <t>Weighting (P5)</t>
  </si>
  <si>
    <t>Dynamism (P6)</t>
  </si>
  <si>
    <t>Sagacity (P7)</t>
  </si>
  <si>
    <t>Functional relationship (P8)</t>
  </si>
  <si>
    <t>Autonomy (P9)</t>
  </si>
  <si>
    <t>Sense of discipline (P10)</t>
  </si>
  <si>
    <t>Loyalty (P11)</t>
  </si>
  <si>
    <t>Administrative Capacity (P12)</t>
  </si>
  <si>
    <t>Sense of responsibility (M1)</t>
  </si>
  <si>
    <t>Coherence of attitudes (M2)</t>
  </si>
  <si>
    <t>Spirit of cooperation (M3)</t>
  </si>
  <si>
    <t>Initiative (M4)</t>
  </si>
  <si>
    <t>Leadership (M5)</t>
  </si>
  <si>
    <t>Power of persuasion (M6)</t>
  </si>
  <si>
    <t>Enthusiasm (M7)</t>
  </si>
  <si>
    <t>Sense of justice (M8)</t>
  </si>
  <si>
    <t>Ethics (M9)</t>
  </si>
  <si>
    <t>Moral courage (M10)</t>
  </si>
  <si>
    <t>Character (M11)</t>
  </si>
  <si>
    <t>Professional knowledge (C1)</t>
  </si>
  <si>
    <t>Intellectual flexibility (C2)</t>
  </si>
  <si>
    <t>Ability to improve (C3)</t>
  </si>
  <si>
    <t>Culture (C4)</t>
  </si>
  <si>
    <t>Social behavior (S1)</t>
  </si>
  <si>
    <t>Emotional balance (S2)</t>
  </si>
  <si>
    <t>Personal presentation (S3)</t>
  </si>
  <si>
    <t>Tact (S4)</t>
  </si>
  <si>
    <t>Oral expression (S5)</t>
  </si>
  <si>
    <t>Written expression (S6)</t>
  </si>
  <si>
    <t>Stealth (S7)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</si>
  <si>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</si>
  <si>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</si>
  <si>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</si>
  <si>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</si>
  <si>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</si>
  <si>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</si>
  <si>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</si>
  <si>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</si>
  <si>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</si>
  <si>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</si>
  <si>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</si>
  <si>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</si>
  <si>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</si>
  <si>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</si>
  <si>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</si>
  <si>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</si>
  <si>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</si>
  <si>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</si>
  <si>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</si>
  <si>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</si>
  <si>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</si>
  <si>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</si>
  <si>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</si>
  <si>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</si>
  <si>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</si>
  <si>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</si>
  <si>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</si>
  <si>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</si>
  <si>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</si>
  <si>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</si>
  <si>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OF1</t>
  </si>
  <si>
    <t>OF2</t>
  </si>
  <si>
    <t>OF3</t>
  </si>
  <si>
    <t>OF4</t>
  </si>
  <si>
    <t>OF5</t>
  </si>
  <si>
    <t>OF6</t>
  </si>
  <si>
    <t>OF7</t>
  </si>
  <si>
    <t>OF8</t>
  </si>
  <si>
    <t>OF9</t>
  </si>
  <si>
    <t>OF10</t>
  </si>
  <si>
    <t>OF11</t>
  </si>
  <si>
    <t>OF12</t>
  </si>
  <si>
    <t>OF13</t>
  </si>
  <si>
    <t>OF14</t>
  </si>
  <si>
    <t>OF15</t>
  </si>
  <si>
    <t>OF16</t>
  </si>
  <si>
    <t>OF17</t>
  </si>
  <si>
    <t>OF18</t>
  </si>
  <si>
    <t>OF19</t>
  </si>
  <si>
    <t>OF20</t>
  </si>
  <si>
    <t>OF21</t>
  </si>
  <si>
    <t>OF22</t>
  </si>
  <si>
    <t>OF23</t>
  </si>
  <si>
    <t>OF24</t>
  </si>
  <si>
    <t>OF25</t>
  </si>
  <si>
    <t>OF26</t>
  </si>
  <si>
    <t>OF27</t>
  </si>
  <si>
    <t>OF28</t>
  </si>
  <si>
    <t>OF29</t>
  </si>
  <si>
    <t>OF30</t>
  </si>
  <si>
    <t>OF 1</t>
  </si>
  <si>
    <t>OF 2</t>
  </si>
  <si>
    <t>OF 3</t>
  </si>
  <si>
    <t>OF 4</t>
  </si>
  <si>
    <t>OF 5</t>
  </si>
  <si>
    <t>OF 6</t>
  </si>
  <si>
    <t>OF 7</t>
  </si>
  <si>
    <t>OF 8</t>
  </si>
  <si>
    <t>OF 9</t>
  </si>
  <si>
    <t>OF 10</t>
  </si>
  <si>
    <t>OF 11</t>
  </si>
  <si>
    <t>OF 12</t>
  </si>
  <si>
    <t>OF 13</t>
  </si>
  <si>
    <t>OF 14</t>
  </si>
  <si>
    <t>OF 15</t>
  </si>
  <si>
    <t>OF 16</t>
  </si>
  <si>
    <t>OF 17</t>
  </si>
  <si>
    <t>OF 18</t>
  </si>
  <si>
    <t>OF 19</t>
  </si>
  <si>
    <t>OF 20</t>
  </si>
  <si>
    <t>OF 21</t>
  </si>
  <si>
    <t>OF 22</t>
  </si>
  <si>
    <t>OF 23</t>
  </si>
  <si>
    <t>OF 24</t>
  </si>
  <si>
    <t>OF 25</t>
  </si>
  <si>
    <t>OF 26</t>
  </si>
  <si>
    <t>OF 27</t>
  </si>
  <si>
    <t>OF 28</t>
  </si>
  <si>
    <t>OF 29</t>
  </si>
  <si>
    <t>OF 30</t>
  </si>
  <si>
    <t>X_SBJ</t>
  </si>
  <si>
    <t>X_OBJ</t>
  </si>
  <si>
    <t>X_INT</t>
  </si>
  <si>
    <t>RANK_INT</t>
  </si>
  <si>
    <t>RANK_OBJ</t>
  </si>
  <si>
    <t>RANK</t>
  </si>
  <si>
    <t>CORL</t>
  </si>
  <si>
    <t>criteria</t>
  </si>
  <si>
    <t>weight</t>
  </si>
  <si>
    <t>OBJ</t>
  </si>
  <si>
    <t>INT</t>
  </si>
  <si>
    <t>OFFICERS</t>
  </si>
  <si>
    <t>INITIAL DATA</t>
  </si>
  <si>
    <t>SA DATA</t>
  </si>
  <si>
    <t>PERSENTAGE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</si>
</sst>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2" x14ac:knownFonts="1">
    <font>
      <sz val="11"/>
      <color theme="1"/>
      <name val="Aptos Narrow"/>
      <family val="2"/>
      <charset val="161"/>
      <scheme val="minor"/>
    </font>
    <font>
      <sz val="8"/>
      <color theme="1"/>
      <name val="Aptos Narrow"/>
      <family val="2"/>
      <charset val="161"/>
      <scheme val="minor"/>
    </font>
    <font>
      <sz val="12"/>
      <color theme="1"/>
      <name val="Aptos Narrow"/>
      <family val="2"/>
      <charset val="161"/>
      <scheme val="minor"/>
    </font>
    <font>
      <sz val="16"/>
      <color theme="1"/>
      <name val="Aptos Narrow"/>
      <family val="2"/>
      <charset val="161"/>
      <scheme val="minor"/>
    </font>
    <font>
      <b/>
      <sz val="12"/>
      <color rgb="FF000000"/>
      <name val="Calibri"/>
      <family val="2"/>
      <charset val="161"/>
    </font>
    <font>
      <b/>
      <sz val="14"/>
      <color theme="1"/>
      <name val="Aptos Narrow"/>
      <family val="2"/>
      <charset val="161"/>
      <scheme val="minor"/>
    </font>
    <font>
      <b/>
      <sz val="12"/>
      <color theme="1"/>
      <name val="Aptos Narrow"/>
      <family val="2"/>
      <charset val="161"/>
      <scheme val="minor"/>
    </font>
    <font>
      <b/>
      <sz val="10"/>
      <color theme="1"/>
      <name val="Aptos Narrow"/>
      <family val="2"/>
      <charset val="161"/>
      <scheme val="minor"/>
    </font>
    <font>
      <sz val="12"/>
      <name val="Arial"/>
      <family val="2"/>
      <charset val="161"/>
    </font>
    <font>
      <sz val="12"/>
      <color rgb="FF000000"/>
      <name val="Calibri"/>
      <family val="2"/>
      <charset val="161"/>
    </font>
    <font>
      <b/>
      <sz val="24"/>
      <color theme="1"/>
      <name val="Aptos Narrow"/>
      <family val="2"/>
      <charset val="161"/>
      <scheme val="minor"/>
    </font>
    <font>
      <b/>
      <sz val="20"/>
      <color theme="1"/>
      <name val="Aptos Narrow"/>
      <family val="2"/>
      <charset val="161"/>
      <scheme val="minor"/>
    </font>
    <font>
      <b/>
      <sz val="11"/>
      <name val="Arial"/>
      <family val="2"/>
      <charset val="161"/>
    </font>
    <font>
      <b/>
      <sz val="10"/>
      <color rgb="FF000000"/>
      <name val="Calibri"/>
      <family val="2"/>
      <charset val="161"/>
    </font>
    <font>
      <b/>
      <sz val="8"/>
      <color theme="1"/>
      <name val="Aptos Narrow"/>
      <family val="2"/>
      <charset val="161"/>
      <scheme val="minor"/>
    </font>
    <font>
      <b/>
      <sz val="11"/>
      <color rgb="FF000000"/>
      <name val="Calibri"/>
      <family val="2"/>
      <charset val="161"/>
    </font>
    <font>
      <b/>
      <sz val="14"/>
      <color rgb="FF000000"/>
      <name val="Calibri"/>
      <family val="2"/>
      <charset val="161"/>
    </font>
    <font>
      <b/>
      <sz val="22"/>
      <color theme="1"/>
      <name val="Aptos Narrow"/>
      <family val="2"/>
      <charset val="161"/>
      <scheme val="minor"/>
    </font>
    <font>
      <sz val="10"/>
      <color theme="1"/>
      <name val="Arial"/>
      <family val="2"/>
    </font>
    <font>
      <sz val="8"/>
      <name val="Aptos Narrow"/>
      <family val="2"/>
      <charset val="161"/>
      <scheme val="minor"/>
    </font>
    <font>
      <b/>
      <sz val="14"/>
      <name val="Arial"/>
      <family val="2"/>
      <charset val="161"/>
    </font>
    <font>
      <sz val="10"/>
      <name val="Arial"/>
      <family val="2"/>
      <charset val="16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8" fillId="0" borderId="0"/>
  </cellStyleXfs>
  <cellXfs count="158">
    <xf numFmtId="0" fontId="0" fillId="0" borderId="0" xfId="0"/>
    <xf numFmtId="0" fontId="0" fillId="2" borderId="0" xfId="0" applyFill="1"/>
    <xf numFmtId="0" fontId="1" fillId="2" borderId="0" xfId="0" applyFont="1" applyFill="1"/>
    <xf numFmtId="164" fontId="2" fillId="0" borderId="1" xfId="0" applyNumberFormat="1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 readingOrder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164" fontId="6" fillId="0" borderId="19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164" fontId="2" fillId="0" borderId="26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 readingOrder="1"/>
    </xf>
    <xf numFmtId="164" fontId="2" fillId="0" borderId="23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 readingOrder="1"/>
    </xf>
    <xf numFmtId="0" fontId="6" fillId="5" borderId="3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7" fillId="9" borderId="10" xfId="0" applyFont="1" applyFill="1" applyBorder="1"/>
    <xf numFmtId="0" fontId="17" fillId="9" borderId="9" xfId="0" applyFont="1" applyFill="1" applyBorder="1"/>
    <xf numFmtId="0" fontId="12" fillId="8" borderId="34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2" fillId="8" borderId="50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36" xfId="0" applyBorder="1"/>
    <xf numFmtId="0" fontId="8" fillId="0" borderId="19" xfId="0" applyFont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 readingOrder="1"/>
    </xf>
    <xf numFmtId="0" fontId="4" fillId="5" borderId="44" xfId="0" applyFont="1" applyFill="1" applyBorder="1" applyAlignment="1">
      <alignment horizontal="center" vertical="center" wrapText="1" readingOrder="1"/>
    </xf>
    <xf numFmtId="164" fontId="0" fillId="0" borderId="0" xfId="0" applyNumberFormat="1"/>
    <xf numFmtId="0" fontId="4" fillId="0" borderId="33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1" fontId="2" fillId="0" borderId="40" xfId="0" applyNumberFormat="1" applyFont="1" applyBorder="1" applyAlignment="1">
      <alignment horizontal="center" vertical="center" wrapText="1"/>
    </xf>
    <xf numFmtId="1" fontId="2" fillId="0" borderId="39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 readingOrder="1"/>
    </xf>
    <xf numFmtId="0" fontId="9" fillId="0" borderId="34" xfId="0" applyFont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 wrapText="1" readingOrder="1"/>
    </xf>
    <xf numFmtId="1" fontId="2" fillId="0" borderId="53" xfId="0" applyNumberFormat="1" applyFont="1" applyBorder="1" applyAlignment="1">
      <alignment horizontal="center" vertical="center" wrapText="1"/>
    </xf>
    <xf numFmtId="1" fontId="2" fillId="0" borderId="52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/>
    </xf>
    <xf numFmtId="164" fontId="2" fillId="0" borderId="40" xfId="0" applyNumberFormat="1" applyFont="1" applyBorder="1" applyAlignment="1">
      <alignment horizontal="center" vertical="center" wrapText="1"/>
    </xf>
    <xf numFmtId="164" fontId="2" fillId="0" borderId="38" xfId="0" applyNumberFormat="1" applyFont="1" applyBorder="1" applyAlignment="1">
      <alignment horizontal="center" vertical="center" wrapText="1"/>
    </xf>
    <xf numFmtId="164" fontId="2" fillId="10" borderId="26" xfId="0" applyNumberFormat="1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1" fontId="6" fillId="0" borderId="19" xfId="0" applyNumberFormat="1" applyFont="1" applyBorder="1" applyAlignment="1">
      <alignment horizontal="center" vertical="center"/>
    </xf>
    <xf numFmtId="0" fontId="20" fillId="8" borderId="32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3" fontId="1" fillId="0" borderId="14" xfId="0" applyNumberFormat="1" applyFont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 vertical="center" wrapText="1"/>
    </xf>
    <xf numFmtId="164" fontId="21" fillId="0" borderId="26" xfId="0" applyNumberFormat="1" applyFont="1" applyBorder="1" applyAlignment="1">
      <alignment horizontal="center" vertical="center" wrapText="1"/>
    </xf>
    <xf numFmtId="164" fontId="4" fillId="5" borderId="44" xfId="0" applyNumberFormat="1" applyFont="1" applyFill="1" applyBorder="1" applyAlignment="1">
      <alignment horizontal="center" vertical="center" wrapText="1" readingOrder="1"/>
    </xf>
    <xf numFmtId="1" fontId="8" fillId="10" borderId="17" xfId="0" applyNumberFormat="1" applyFont="1" applyFill="1" applyBorder="1" applyAlignment="1">
      <alignment horizontal="center" vertical="center" wrapText="1"/>
    </xf>
    <xf numFmtId="1" fontId="8" fillId="10" borderId="14" xfId="0" applyNumberFormat="1" applyFont="1" applyFill="1" applyBorder="1" applyAlignment="1">
      <alignment horizontal="center" vertical="center" wrapText="1"/>
    </xf>
    <xf numFmtId="1" fontId="8" fillId="10" borderId="16" xfId="0" applyNumberFormat="1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 readingOrder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3" fillId="8" borderId="23" xfId="0" applyFont="1" applyFill="1" applyBorder="1" applyAlignment="1">
      <alignment horizontal="center" vertical="center" wrapText="1" readingOrder="1"/>
    </xf>
    <xf numFmtId="0" fontId="13" fillId="8" borderId="1" xfId="0" applyFont="1" applyFill="1" applyBorder="1" applyAlignment="1">
      <alignment horizontal="center" vertical="center" wrapText="1" readingOrder="1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/>
    </xf>
    <xf numFmtId="0" fontId="11" fillId="9" borderId="10" xfId="0" applyFont="1" applyFill="1" applyBorder="1" applyAlignment="1">
      <alignment horizontal="center"/>
    </xf>
    <xf numFmtId="0" fontId="11" fillId="9" borderId="9" xfId="0" applyFont="1" applyFill="1" applyBorder="1" applyAlignment="1">
      <alignment horizontal="center"/>
    </xf>
    <xf numFmtId="0" fontId="14" fillId="8" borderId="27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17" fillId="9" borderId="10" xfId="0" applyFont="1" applyFill="1" applyBorder="1" applyAlignment="1">
      <alignment horizontal="center"/>
    </xf>
    <xf numFmtId="0" fontId="13" fillId="8" borderId="26" xfId="0" applyFont="1" applyFill="1" applyBorder="1" applyAlignment="1">
      <alignment horizontal="center" vertical="center" wrapText="1" readingOrder="1"/>
    </xf>
    <xf numFmtId="0" fontId="13" fillId="8" borderId="7" xfId="0" applyFont="1" applyFill="1" applyBorder="1" applyAlignment="1">
      <alignment horizontal="center" vertical="center" wrapText="1" readingOrder="1"/>
    </xf>
    <xf numFmtId="0" fontId="7" fillId="8" borderId="24" xfId="0" applyFont="1" applyFill="1" applyBorder="1" applyAlignment="1">
      <alignment horizontal="center" vertical="center"/>
    </xf>
    <xf numFmtId="0" fontId="7" fillId="8" borderId="51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13" fillId="8" borderId="27" xfId="0" applyFont="1" applyFill="1" applyBorder="1" applyAlignment="1">
      <alignment horizontal="center" vertical="center" wrapText="1" readingOrder="1"/>
    </xf>
    <xf numFmtId="0" fontId="13" fillId="8" borderId="8" xfId="0" applyFont="1" applyFill="1" applyBorder="1" applyAlignment="1">
      <alignment horizontal="center" vertical="center" wrapText="1" readingOrder="1"/>
    </xf>
    <xf numFmtId="0" fontId="15" fillId="8" borderId="42" xfId="0" applyFont="1" applyFill="1" applyBorder="1" applyAlignment="1">
      <alignment horizontal="center" vertical="center" wrapText="1" readingOrder="1"/>
    </xf>
    <xf numFmtId="0" fontId="15" fillId="8" borderId="37" xfId="0" applyFont="1" applyFill="1" applyBorder="1" applyAlignment="1">
      <alignment horizontal="center" vertical="center" wrapText="1" readingOrder="1"/>
    </xf>
    <xf numFmtId="0" fontId="15" fillId="8" borderId="41" xfId="0" applyFont="1" applyFill="1" applyBorder="1" applyAlignment="1">
      <alignment horizontal="center" vertical="center" wrapText="1" readingOrder="1"/>
    </xf>
    <xf numFmtId="0" fontId="15" fillId="8" borderId="39" xfId="0" applyFont="1" applyFill="1" applyBorder="1" applyAlignment="1">
      <alignment horizontal="center" vertical="center" wrapText="1" readingOrder="1"/>
    </xf>
    <xf numFmtId="0" fontId="15" fillId="8" borderId="6" xfId="0" applyFont="1" applyFill="1" applyBorder="1" applyAlignment="1">
      <alignment horizontal="center" vertical="center" wrapText="1" readingOrder="1"/>
    </xf>
    <xf numFmtId="0" fontId="15" fillId="8" borderId="48" xfId="0" applyFont="1" applyFill="1" applyBorder="1" applyAlignment="1">
      <alignment horizontal="center" vertical="center" wrapText="1" readingOrder="1"/>
    </xf>
    <xf numFmtId="0" fontId="13" fillId="8" borderId="25" xfId="0" applyFont="1" applyFill="1" applyBorder="1" applyAlignment="1">
      <alignment horizontal="center" vertical="center" wrapText="1" readingOrder="1"/>
    </xf>
    <xf numFmtId="0" fontId="13" fillId="8" borderId="33" xfId="0" applyFont="1" applyFill="1" applyBorder="1" applyAlignment="1">
      <alignment horizontal="center" vertical="center" wrapText="1" readingOrder="1"/>
    </xf>
    <xf numFmtId="0" fontId="13" fillId="8" borderId="26" xfId="0" applyFont="1" applyFill="1" applyBorder="1" applyAlignment="1">
      <alignment horizontal="center" vertical="center" wrapText="1"/>
    </xf>
    <xf numFmtId="0" fontId="13" fillId="8" borderId="32" xfId="0" applyFont="1" applyFill="1" applyBorder="1" applyAlignment="1">
      <alignment horizontal="center" vertical="center" wrapText="1"/>
    </xf>
    <xf numFmtId="0" fontId="15" fillId="8" borderId="45" xfId="0" applyFont="1" applyFill="1" applyBorder="1" applyAlignment="1">
      <alignment horizontal="center" vertical="center" wrapText="1" readingOrder="1"/>
    </xf>
    <xf numFmtId="0" fontId="15" fillId="8" borderId="18" xfId="0" applyFont="1" applyFill="1" applyBorder="1" applyAlignment="1">
      <alignment horizontal="center" vertical="center" wrapText="1" readingOrder="1"/>
    </xf>
    <xf numFmtId="0" fontId="15" fillId="8" borderId="46" xfId="0" applyFont="1" applyFill="1" applyBorder="1" applyAlignment="1">
      <alignment horizontal="center" vertical="center" wrapText="1" readingOrder="1"/>
    </xf>
    <xf numFmtId="0" fontId="13" fillId="8" borderId="47" xfId="0" applyFont="1" applyFill="1" applyBorder="1" applyAlignment="1">
      <alignment horizontal="center" vertical="center" wrapText="1"/>
    </xf>
    <xf numFmtId="0" fontId="13" fillId="8" borderId="4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 readingOrder="1"/>
    </xf>
    <xf numFmtId="0" fontId="4" fillId="5" borderId="29" xfId="0" applyFont="1" applyFill="1" applyBorder="1" applyAlignment="1">
      <alignment horizontal="center" vertical="center" wrapText="1" readingOrder="1"/>
    </xf>
    <xf numFmtId="0" fontId="4" fillId="5" borderId="28" xfId="0" applyFont="1" applyFill="1" applyBorder="1" applyAlignment="1">
      <alignment horizontal="center" vertical="center" wrapText="1" readingOrder="1"/>
    </xf>
    <xf numFmtId="0" fontId="4" fillId="5" borderId="22" xfId="0" applyFont="1" applyFill="1" applyBorder="1" applyAlignment="1">
      <alignment horizontal="center" vertical="center" wrapText="1" readingOrder="1"/>
    </xf>
    <xf numFmtId="0" fontId="5" fillId="8" borderId="10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 wrapText="1" readingOrder="1"/>
    </xf>
    <xf numFmtId="0" fontId="4" fillId="5" borderId="20" xfId="0" applyFont="1" applyFill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3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 wrapText="1"/>
    </xf>
    <xf numFmtId="1" fontId="2" fillId="0" borderId="25" xfId="0" applyNumberFormat="1" applyFont="1" applyBorder="1" applyAlignment="1">
      <alignment horizontal="center" vertical="center"/>
    </xf>
    <xf numFmtId="1" fontId="8" fillId="10" borderId="25" xfId="0" applyNumberFormat="1" applyFont="1" applyFill="1" applyBorder="1" applyAlignment="1">
      <alignment horizontal="center" vertical="center" wrapText="1"/>
    </xf>
    <xf numFmtId="10" fontId="2" fillId="0" borderId="26" xfId="0" applyNumberFormat="1" applyFont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 wrapText="1"/>
    </xf>
    <xf numFmtId="10" fontId="2" fillId="0" borderId="16" xfId="0" applyNumberFormat="1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1" fontId="8" fillId="10" borderId="3" xfId="0" applyNumberFormat="1" applyFont="1" applyFill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/>
    </xf>
  </cellXfs>
  <cellStyles count="2">
    <cellStyle name="Κανονικό" xfId="0" builtinId="0"/>
    <cellStyle name="Κανονικό 2" xfId="1" xr:uid="{BB8C6D79-F494-4679-8D9D-61718FBE544F}"/>
  </cellStyles>
  <dxfs count="16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CB2A1E50-E46C-40CB-93F1-49E1CE9925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tx1"/>
                </a:solidFill>
              </a:rPr>
              <a:t>CRITERIA WEIGHTS</a:t>
            </a:r>
            <a:r>
              <a:rPr lang="en-US" sz="3200" b="1" baseline="0">
                <a:solidFill>
                  <a:schemeClr val="tx1"/>
                </a:solidFill>
              </a:rPr>
              <a:t> (SBJ-OBJ-INT)</a:t>
            </a:r>
            <a:endParaRPr lang="el-GR" sz="3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837598592405761E-2"/>
          <c:y val="5.9140939597315437E-2"/>
          <c:w val="0.97461734762732033"/>
          <c:h val="0.764410000753316"/>
        </c:manualLayout>
      </c:layout>
      <c:lineChart>
        <c:grouping val="standard"/>
        <c:varyColors val="0"/>
        <c:ser>
          <c:idx val="0"/>
          <c:order val="0"/>
          <c:tx>
            <c:strRef>
              <c:f>'2. INITIAL CS'!$F$5:$F$6</c:f>
              <c:strCache>
                <c:ptCount val="2"/>
                <c:pt idx="0">
                  <c:v>X_SBJ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'2. INITIAL CS'!$C$7:$C$40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'2. INITIAL CS'!$F$7:$F$40</c:f>
              <c:numCache>
                <c:formatCode>General</c:formatCode>
                <c:ptCount val="34"/>
                <c:pt idx="0">
                  <c:v>1.9800000000000002E-2</c:v>
                </c:pt>
                <c:pt idx="1">
                  <c:v>5.8200000000000002E-2</c:v>
                </c:pt>
                <c:pt idx="2">
                  <c:v>1.14E-2</c:v>
                </c:pt>
                <c:pt idx="3">
                  <c:v>8.3999999999999995E-3</c:v>
                </c:pt>
                <c:pt idx="4">
                  <c:v>1.1900000000000001E-2</c:v>
                </c:pt>
                <c:pt idx="5">
                  <c:v>7.1000000000000004E-3</c:v>
                </c:pt>
                <c:pt idx="6">
                  <c:v>4.2700000000000002E-2</c:v>
                </c:pt>
                <c:pt idx="7">
                  <c:v>1.4500000000000001E-2</c:v>
                </c:pt>
                <c:pt idx="8">
                  <c:v>3.3700000000000001E-2</c:v>
                </c:pt>
                <c:pt idx="9">
                  <c:v>4.6800000000000001E-2</c:v>
                </c:pt>
                <c:pt idx="10">
                  <c:v>6.9599999999999995E-2</c:v>
                </c:pt>
                <c:pt idx="11">
                  <c:v>2.8799999999999999E-2</c:v>
                </c:pt>
                <c:pt idx="12">
                  <c:v>1.9699999999999999E-2</c:v>
                </c:pt>
                <c:pt idx="13">
                  <c:v>4.8500000000000001E-2</c:v>
                </c:pt>
                <c:pt idx="14">
                  <c:v>1.3100000000000001E-2</c:v>
                </c:pt>
                <c:pt idx="15">
                  <c:v>1.44E-2</c:v>
                </c:pt>
                <c:pt idx="16">
                  <c:v>0.03</c:v>
                </c:pt>
                <c:pt idx="17">
                  <c:v>6.1000000000000004E-3</c:v>
                </c:pt>
                <c:pt idx="18">
                  <c:v>2.3699999999999999E-2</c:v>
                </c:pt>
                <c:pt idx="19">
                  <c:v>1.9099999999999999E-2</c:v>
                </c:pt>
                <c:pt idx="20">
                  <c:v>3.2899999999999999E-2</c:v>
                </c:pt>
                <c:pt idx="21">
                  <c:v>4.7199999999999999E-2</c:v>
                </c:pt>
                <c:pt idx="22">
                  <c:v>6.8900000000000003E-2</c:v>
                </c:pt>
                <c:pt idx="23">
                  <c:v>5.4800000000000001E-2</c:v>
                </c:pt>
                <c:pt idx="24">
                  <c:v>0.04</c:v>
                </c:pt>
                <c:pt idx="25">
                  <c:v>4.5999999999999999E-3</c:v>
                </c:pt>
                <c:pt idx="26">
                  <c:v>1.83E-2</c:v>
                </c:pt>
                <c:pt idx="27">
                  <c:v>3.6799999999999999E-2</c:v>
                </c:pt>
                <c:pt idx="28">
                  <c:v>2.3900000000000001E-2</c:v>
                </c:pt>
                <c:pt idx="29">
                  <c:v>3.1899999999999998E-2</c:v>
                </c:pt>
                <c:pt idx="30">
                  <c:v>6.1000000000000004E-3</c:v>
                </c:pt>
                <c:pt idx="31">
                  <c:v>4.1700000000000001E-2</c:v>
                </c:pt>
                <c:pt idx="32">
                  <c:v>4.5999999999999999E-2</c:v>
                </c:pt>
                <c:pt idx="33">
                  <c:v>1.9599999999999999E-2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9-40AB-8C72-C56CF74BB5A1}"/>
            </c:ext>
          </c:extLst>
        </c:ser>
        <c:ser>
          <c:idx val="1"/>
          <c:order val="1"/>
          <c:tx>
            <c:strRef>
              <c:f>'2. INITIAL CS'!$BQ$5:$BQ$6</c:f>
              <c:strCache>
                <c:ptCount val="2"/>
                <c:pt idx="0">
                  <c:v>X_OBJ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'2. INITIAL CS'!$C$7:$C$40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'2. INITIAL CS'!$BQ$7:$BQ$40</c:f>
              <c:numCache>
                <c:formatCode>0.000</c:formatCode>
                <c:ptCount val="34"/>
                <c:pt idx="0">
                  <c:v>2.7665088283162356E-2</c:v>
                </c:pt>
                <c:pt idx="1">
                  <c:v>2.5060205029117707E-2</c:v>
                </c:pt>
                <c:pt idx="2">
                  <c:v>2.7423677204068849E-2</c:v>
                </c:pt>
                <c:pt idx="3">
                  <c:v>1.8585134265798015E-2</c:v>
                </c:pt>
                <c:pt idx="4">
                  <c:v>3.4874326259563493E-2</c:v>
                </c:pt>
                <c:pt idx="5">
                  <c:v>3.4231382957852038E-2</c:v>
                </c:pt>
                <c:pt idx="6">
                  <c:v>3.1372843940446399E-2</c:v>
                </c:pt>
                <c:pt idx="7">
                  <c:v>2.2782500772283332E-2</c:v>
                </c:pt>
                <c:pt idx="8">
                  <c:v>2.7594966023707455E-2</c:v>
                </c:pt>
                <c:pt idx="9">
                  <c:v>3.0481536557405594E-2</c:v>
                </c:pt>
                <c:pt idx="10">
                  <c:v>2.3295604292934941E-2</c:v>
                </c:pt>
                <c:pt idx="11">
                  <c:v>4.0094985230720998E-2</c:v>
                </c:pt>
                <c:pt idx="12">
                  <c:v>2.6060700696324109E-2</c:v>
                </c:pt>
                <c:pt idx="13">
                  <c:v>2.6688243438373171E-2</c:v>
                </c:pt>
                <c:pt idx="14">
                  <c:v>3.0663756496120687E-2</c:v>
                </c:pt>
                <c:pt idx="15">
                  <c:v>3.5203008960552618E-2</c:v>
                </c:pt>
                <c:pt idx="16">
                  <c:v>3.0954754108517661E-2</c:v>
                </c:pt>
                <c:pt idx="17">
                  <c:v>3.0521034763427969E-2</c:v>
                </c:pt>
                <c:pt idx="18">
                  <c:v>2.4296328286482243E-2</c:v>
                </c:pt>
                <c:pt idx="19">
                  <c:v>2.4877438969464226E-2</c:v>
                </c:pt>
                <c:pt idx="20">
                  <c:v>2.840855048374849E-2</c:v>
                </c:pt>
                <c:pt idx="21">
                  <c:v>3.1843598525042302E-2</c:v>
                </c:pt>
                <c:pt idx="22">
                  <c:v>3.5575330116685441E-2</c:v>
                </c:pt>
                <c:pt idx="23">
                  <c:v>2.1495977576189373E-2</c:v>
                </c:pt>
                <c:pt idx="24">
                  <c:v>3.1121566770619315E-2</c:v>
                </c:pt>
                <c:pt idx="25">
                  <c:v>3.2548838490344914E-2</c:v>
                </c:pt>
                <c:pt idx="26">
                  <c:v>2.6382271524560599E-2</c:v>
                </c:pt>
                <c:pt idx="27">
                  <c:v>4.3533470553062718E-2</c:v>
                </c:pt>
                <c:pt idx="28">
                  <c:v>2.7794289737664499E-2</c:v>
                </c:pt>
                <c:pt idx="29">
                  <c:v>2.9317265624721808E-2</c:v>
                </c:pt>
                <c:pt idx="30">
                  <c:v>3.1387961110474968E-2</c:v>
                </c:pt>
                <c:pt idx="31">
                  <c:v>2.6877742151831665E-2</c:v>
                </c:pt>
                <c:pt idx="32">
                  <c:v>3.4614594070924397E-2</c:v>
                </c:pt>
                <c:pt idx="33">
                  <c:v>2.6371026727805655E-2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9-40AB-8C72-C56CF74BB5A1}"/>
            </c:ext>
          </c:extLst>
        </c:ser>
        <c:ser>
          <c:idx val="2"/>
          <c:order val="2"/>
          <c:tx>
            <c:strRef>
              <c:f>'2. INITIAL CS'!$BR$5:$BR$6</c:f>
              <c:strCache>
                <c:ptCount val="2"/>
                <c:pt idx="0">
                  <c:v>X_INT</c:v>
                </c:pt>
              </c:strCache>
            </c:strRef>
          </c:tx>
          <c:spPr>
            <a:ln w="571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INITIAL CS'!$C$7:$C$40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'2. INITIAL CS'!$BR$7:$BR$40</c:f>
              <c:numCache>
                <c:formatCode>0.000</c:formatCode>
                <c:ptCount val="34"/>
                <c:pt idx="0">
                  <c:v>1.8641142368498977E-2</c:v>
                </c:pt>
                <c:pt idx="1">
                  <c:v>4.9634411516387415E-2</c:v>
                </c:pt>
                <c:pt idx="2">
                  <c:v>1.063912256939863E-2</c:v>
                </c:pt>
                <c:pt idx="3">
                  <c:v>5.3127607852697309E-3</c:v>
                </c:pt>
                <c:pt idx="4">
                  <c:v>1.4123035806244365E-2</c:v>
                </c:pt>
                <c:pt idx="5">
                  <c:v>8.2710008687454182E-3</c:v>
                </c:pt>
                <c:pt idx="6">
                  <c:v>4.5588682017538233E-2</c:v>
                </c:pt>
                <c:pt idx="7">
                  <c:v>1.1242028152034924E-2</c:v>
                </c:pt>
                <c:pt idx="8">
                  <c:v>3.1647181454320744E-2</c:v>
                </c:pt>
                <c:pt idx="9">
                  <c:v>4.8546506359453762E-2</c:v>
                </c:pt>
                <c:pt idx="10">
                  <c:v>5.517705194473458E-2</c:v>
                </c:pt>
                <c:pt idx="11">
                  <c:v>3.9296857155975612E-2</c:v>
                </c:pt>
                <c:pt idx="12">
                  <c:v>1.7471395188784829E-2</c:v>
                </c:pt>
                <c:pt idx="13">
                  <c:v>4.4049096164304122E-2</c:v>
                </c:pt>
                <c:pt idx="14">
                  <c:v>1.3670107371865834E-2</c:v>
                </c:pt>
                <c:pt idx="15">
                  <c:v>1.7251130117930828E-2</c:v>
                </c:pt>
                <c:pt idx="16">
                  <c:v>3.1602677977812722E-2</c:v>
                </c:pt>
                <c:pt idx="17">
                  <c:v>6.3358423305628067E-3</c:v>
                </c:pt>
                <c:pt idx="18">
                  <c:v>1.9595857185278578E-2</c:v>
                </c:pt>
                <c:pt idx="19">
                  <c:v>1.6170159708212301E-2</c:v>
                </c:pt>
                <c:pt idx="20">
                  <c:v>3.1806819581541197E-2</c:v>
                </c:pt>
                <c:pt idx="21">
                  <c:v>5.1149266608082861E-2</c:v>
                </c:pt>
                <c:pt idx="22">
                  <c:v>8.3414861543706392E-2</c:v>
                </c:pt>
                <c:pt idx="23">
                  <c:v>4.0087874624776317E-2</c:v>
                </c:pt>
                <c:pt idx="24">
                  <c:v>4.2363976332206239E-2</c:v>
                </c:pt>
                <c:pt idx="25">
                  <c:v>5.0952863930349146E-3</c:v>
                </c:pt>
                <c:pt idx="26">
                  <c:v>1.6430037251096683E-2</c:v>
                </c:pt>
                <c:pt idx="27">
                  <c:v>5.4518811838131689E-2</c:v>
                </c:pt>
                <c:pt idx="28">
                  <c:v>2.2606261862522486E-2</c:v>
                </c:pt>
                <c:pt idx="29">
                  <c:v>3.1826539295831117E-2</c:v>
                </c:pt>
                <c:pt idx="30">
                  <c:v>6.5158070234270947E-3</c:v>
                </c:pt>
                <c:pt idx="31">
                  <c:v>3.814205700210023E-2</c:v>
                </c:pt>
                <c:pt idx="32">
                  <c:v>5.4186655607488352E-2</c:v>
                </c:pt>
                <c:pt idx="33">
                  <c:v>1.7589697992699979E-2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39-40AB-8C72-C56CF74BB5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555511744"/>
        <c:axId val="1555512704"/>
      </c:lineChart>
      <c:catAx>
        <c:axId val="15555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2704"/>
        <c:crosses val="autoZero"/>
        <c:auto val="1"/>
        <c:lblAlgn val="ctr"/>
        <c:lblOffset val="100"/>
        <c:noMultiLvlLbl val="0"/>
      </c:catAx>
      <c:valAx>
        <c:axId val="15555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909992420953"/>
          <c:y val="0.90122991872392766"/>
          <c:w val="0.2286772987745552"/>
          <c:h val="5.4587961739681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tx1"/>
                </a:solidFill>
              </a:rPr>
              <a:t>INTEGRATED</a:t>
            </a:r>
            <a:r>
              <a:rPr lang="en-US" sz="3200" b="1" baseline="0">
                <a:solidFill>
                  <a:schemeClr val="tx1"/>
                </a:solidFill>
              </a:rPr>
              <a:t> </a:t>
            </a:r>
            <a:r>
              <a:rPr lang="en-US" sz="3200" b="1">
                <a:solidFill>
                  <a:schemeClr val="tx1"/>
                </a:solidFill>
              </a:rPr>
              <a:t>CRITERIA WEIGHTS</a:t>
            </a:r>
            <a:r>
              <a:rPr lang="en-US" sz="3200" b="1" baseline="0">
                <a:solidFill>
                  <a:schemeClr val="tx1"/>
                </a:solidFill>
              </a:rPr>
              <a:t> (X_INT)</a:t>
            </a:r>
            <a:endParaRPr lang="el-GR" sz="3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837598592405761E-2"/>
          <c:y val="5.9140939597315437E-2"/>
          <c:w val="0.97461734762732033"/>
          <c:h val="0.764410000753316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'2. INITIAL CS'!$BR$5</c:f>
              <c:strCache>
                <c:ptCount val="1"/>
                <c:pt idx="0">
                  <c:v>X_INT</c:v>
                </c:pt>
              </c:strCache>
            </c:strRef>
          </c:tx>
          <c:spPr>
            <a:solidFill>
              <a:schemeClr val="accent3"/>
            </a:solidFill>
            <a:ln w="57150">
              <a:noFill/>
              <a:prstDash val="sysDash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INITIAL CS'!$C$6:$C$40</c:f>
              <c:strCache>
                <c:ptCount val="35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  <c:pt idx="7">
                  <c:v>X7</c:v>
                </c:pt>
                <c:pt idx="8">
                  <c:v>X8</c:v>
                </c:pt>
                <c:pt idx="9">
                  <c:v>X9</c:v>
                </c:pt>
                <c:pt idx="10">
                  <c:v>X10</c:v>
                </c:pt>
                <c:pt idx="11">
                  <c:v>X11</c:v>
                </c:pt>
                <c:pt idx="12">
                  <c:v>X12</c:v>
                </c:pt>
                <c:pt idx="13">
                  <c:v>X13</c:v>
                </c:pt>
                <c:pt idx="14">
                  <c:v>X14</c:v>
                </c:pt>
                <c:pt idx="15">
                  <c:v>X15</c:v>
                </c:pt>
                <c:pt idx="16">
                  <c:v>X16</c:v>
                </c:pt>
                <c:pt idx="17">
                  <c:v>X17</c:v>
                </c:pt>
                <c:pt idx="18">
                  <c:v>X18</c:v>
                </c:pt>
                <c:pt idx="19">
                  <c:v>X19</c:v>
                </c:pt>
                <c:pt idx="20">
                  <c:v>X20</c:v>
                </c:pt>
                <c:pt idx="21">
                  <c:v>X21</c:v>
                </c:pt>
                <c:pt idx="22">
                  <c:v>X22</c:v>
                </c:pt>
                <c:pt idx="23">
                  <c:v>X23</c:v>
                </c:pt>
                <c:pt idx="24">
                  <c:v>X24</c:v>
                </c:pt>
                <c:pt idx="25">
                  <c:v>X25</c:v>
                </c:pt>
                <c:pt idx="26">
                  <c:v>X26</c:v>
                </c:pt>
                <c:pt idx="27">
                  <c:v>X27</c:v>
                </c:pt>
                <c:pt idx="28">
                  <c:v>X28</c:v>
                </c:pt>
                <c:pt idx="29">
                  <c:v>X29</c:v>
                </c:pt>
                <c:pt idx="30">
                  <c:v>X30</c:v>
                </c:pt>
                <c:pt idx="31">
                  <c:v>X31</c:v>
                </c:pt>
                <c:pt idx="32">
                  <c:v>X32</c:v>
                </c:pt>
                <c:pt idx="33">
                  <c:v>X33</c:v>
                </c:pt>
                <c:pt idx="34">
                  <c:v>X34</c:v>
                </c:pt>
              </c:strCache>
            </c:strRef>
          </c:cat>
          <c:val>
            <c:numRef>
              <c:f>'2. INITIAL CS'!$BR$6:$BR$40</c:f>
              <c:numCache>
                <c:formatCode>0.000</c:formatCode>
                <c:ptCount val="35"/>
                <c:pt idx="1">
                  <c:v>1.8641142368498977E-2</c:v>
                </c:pt>
                <c:pt idx="2">
                  <c:v>4.9634411516387415E-2</c:v>
                </c:pt>
                <c:pt idx="3">
                  <c:v>1.063912256939863E-2</c:v>
                </c:pt>
                <c:pt idx="4">
                  <c:v>5.3127607852697309E-3</c:v>
                </c:pt>
                <c:pt idx="5">
                  <c:v>1.4123035806244365E-2</c:v>
                </c:pt>
                <c:pt idx="6">
                  <c:v>8.2710008687454182E-3</c:v>
                </c:pt>
                <c:pt idx="7">
                  <c:v>4.5588682017538233E-2</c:v>
                </c:pt>
                <c:pt idx="8">
                  <c:v>1.1242028152034924E-2</c:v>
                </c:pt>
                <c:pt idx="9">
                  <c:v>3.1647181454320744E-2</c:v>
                </c:pt>
                <c:pt idx="10">
                  <c:v>4.8546506359453762E-2</c:v>
                </c:pt>
                <c:pt idx="11">
                  <c:v>5.517705194473458E-2</c:v>
                </c:pt>
                <c:pt idx="12">
                  <c:v>3.9296857155975612E-2</c:v>
                </c:pt>
                <c:pt idx="13">
                  <c:v>1.7471395188784829E-2</c:v>
                </c:pt>
                <c:pt idx="14">
                  <c:v>4.4049096164304122E-2</c:v>
                </c:pt>
                <c:pt idx="15">
                  <c:v>1.3670107371865834E-2</c:v>
                </c:pt>
                <c:pt idx="16">
                  <c:v>1.7251130117930828E-2</c:v>
                </c:pt>
                <c:pt idx="17">
                  <c:v>3.1602677977812722E-2</c:v>
                </c:pt>
                <c:pt idx="18">
                  <c:v>6.3358423305628067E-3</c:v>
                </c:pt>
                <c:pt idx="19">
                  <c:v>1.9595857185278578E-2</c:v>
                </c:pt>
                <c:pt idx="20">
                  <c:v>1.6170159708212301E-2</c:v>
                </c:pt>
                <c:pt idx="21">
                  <c:v>3.1806819581541197E-2</c:v>
                </c:pt>
                <c:pt idx="22">
                  <c:v>5.1149266608082861E-2</c:v>
                </c:pt>
                <c:pt idx="23">
                  <c:v>8.3414861543706392E-2</c:v>
                </c:pt>
                <c:pt idx="24">
                  <c:v>4.0087874624776317E-2</c:v>
                </c:pt>
                <c:pt idx="25">
                  <c:v>4.2363976332206239E-2</c:v>
                </c:pt>
                <c:pt idx="26">
                  <c:v>5.0952863930349146E-3</c:v>
                </c:pt>
                <c:pt idx="27">
                  <c:v>1.6430037251096683E-2</c:v>
                </c:pt>
                <c:pt idx="28">
                  <c:v>5.4518811838131689E-2</c:v>
                </c:pt>
                <c:pt idx="29">
                  <c:v>2.2606261862522486E-2</c:v>
                </c:pt>
                <c:pt idx="30">
                  <c:v>3.1826539295831117E-2</c:v>
                </c:pt>
                <c:pt idx="31">
                  <c:v>6.5158070234270947E-3</c:v>
                </c:pt>
                <c:pt idx="32">
                  <c:v>3.814205700210023E-2</c:v>
                </c:pt>
                <c:pt idx="33">
                  <c:v>5.4186655607488352E-2</c:v>
                </c:pt>
                <c:pt idx="34">
                  <c:v>1.7589697992699979E-2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DB-4ED9-9F19-BAA1602C66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511744"/>
        <c:axId val="1555512704"/>
      </c:barChart>
      <c:catAx>
        <c:axId val="15555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2704"/>
        <c:crosses val="autoZero"/>
        <c:auto val="1"/>
        <c:lblAlgn val="ctr"/>
        <c:lblOffset val="100"/>
        <c:noMultiLvlLbl val="0"/>
      </c:catAx>
      <c:valAx>
        <c:axId val="15555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909992420953"/>
          <c:y val="0.90122991872392766"/>
          <c:w val="4.5772616837093473E-2"/>
          <c:h val="3.3155297190579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837598592405761E-2"/>
          <c:y val="5.9140939597315437E-2"/>
          <c:w val="0.97461734762732033"/>
          <c:h val="0.82130536031989287"/>
        </c:manualLayout>
      </c:layout>
      <c:lineChart>
        <c:grouping val="standard"/>
        <c:varyColors val="0"/>
        <c:ser>
          <c:idx val="0"/>
          <c:order val="0"/>
          <c:tx>
            <c:strRef>
              <c:f>'3. EQUAL SBJ CR WEIGHTS'!$F$5:$F$6</c:f>
              <c:strCache>
                <c:ptCount val="2"/>
                <c:pt idx="0">
                  <c:v>X_SBJ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 EQUAL SBJ CR WEIGHTS'!$C$7:$C$40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'3. EQUAL SBJ CR WEIGHTS'!$F$7:$F$40</c:f>
              <c:numCache>
                <c:formatCode>0.000</c:formatCode>
                <c:ptCount val="34"/>
                <c:pt idx="0">
                  <c:v>2.9411764705882353E-2</c:v>
                </c:pt>
                <c:pt idx="1">
                  <c:v>2.9411764705882353E-2</c:v>
                </c:pt>
                <c:pt idx="2">
                  <c:v>2.9411764705882353E-2</c:v>
                </c:pt>
                <c:pt idx="3">
                  <c:v>2.9411764705882353E-2</c:v>
                </c:pt>
                <c:pt idx="4">
                  <c:v>2.9411764705882353E-2</c:v>
                </c:pt>
                <c:pt idx="5">
                  <c:v>2.9411764705882353E-2</c:v>
                </c:pt>
                <c:pt idx="6">
                  <c:v>2.9411764705882353E-2</c:v>
                </c:pt>
                <c:pt idx="7">
                  <c:v>2.9411764705882353E-2</c:v>
                </c:pt>
                <c:pt idx="8">
                  <c:v>2.9411764705882353E-2</c:v>
                </c:pt>
                <c:pt idx="9">
                  <c:v>2.9411764705882353E-2</c:v>
                </c:pt>
                <c:pt idx="10">
                  <c:v>2.9411764705882353E-2</c:v>
                </c:pt>
                <c:pt idx="11">
                  <c:v>2.9411764705882353E-2</c:v>
                </c:pt>
                <c:pt idx="12">
                  <c:v>2.9411764705882353E-2</c:v>
                </c:pt>
                <c:pt idx="13">
                  <c:v>2.9411764705882353E-2</c:v>
                </c:pt>
                <c:pt idx="14">
                  <c:v>2.9411764705882353E-2</c:v>
                </c:pt>
                <c:pt idx="15">
                  <c:v>2.9411764705882353E-2</c:v>
                </c:pt>
                <c:pt idx="16">
                  <c:v>2.9411764705882353E-2</c:v>
                </c:pt>
                <c:pt idx="17">
                  <c:v>2.9411764705882353E-2</c:v>
                </c:pt>
                <c:pt idx="18">
                  <c:v>2.9411764705882353E-2</c:v>
                </c:pt>
                <c:pt idx="19">
                  <c:v>2.9411764705882353E-2</c:v>
                </c:pt>
                <c:pt idx="20">
                  <c:v>2.9411764705882353E-2</c:v>
                </c:pt>
                <c:pt idx="21">
                  <c:v>2.9411764705882353E-2</c:v>
                </c:pt>
                <c:pt idx="22">
                  <c:v>2.9411764705882353E-2</c:v>
                </c:pt>
                <c:pt idx="23">
                  <c:v>2.9411764705882353E-2</c:v>
                </c:pt>
                <c:pt idx="24">
                  <c:v>2.9411764705882353E-2</c:v>
                </c:pt>
                <c:pt idx="25">
                  <c:v>2.9411764705882353E-2</c:v>
                </c:pt>
                <c:pt idx="26">
                  <c:v>2.9411764705882353E-2</c:v>
                </c:pt>
                <c:pt idx="27">
                  <c:v>2.9411764705882353E-2</c:v>
                </c:pt>
                <c:pt idx="28">
                  <c:v>2.9411764705882353E-2</c:v>
                </c:pt>
                <c:pt idx="29">
                  <c:v>2.9411764705882353E-2</c:v>
                </c:pt>
                <c:pt idx="30">
                  <c:v>2.9411764705882353E-2</c:v>
                </c:pt>
                <c:pt idx="31">
                  <c:v>2.9411764705882353E-2</c:v>
                </c:pt>
                <c:pt idx="32">
                  <c:v>2.9411764705882353E-2</c:v>
                </c:pt>
                <c:pt idx="33">
                  <c:v>2.9411764705882353E-2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A-48C1-8A3C-24BDE98574B8}"/>
            </c:ext>
          </c:extLst>
        </c:ser>
        <c:ser>
          <c:idx val="1"/>
          <c:order val="1"/>
          <c:tx>
            <c:strRef>
              <c:f>'3. EQUAL SBJ CR WEIGHTS'!$BQ$5:$BQ$6</c:f>
              <c:strCache>
                <c:ptCount val="2"/>
                <c:pt idx="0">
                  <c:v>X_OBJ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 EQUAL SBJ CR WEIGHTS'!$C$7:$C$40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'3. EQUAL SBJ CR WEIGHTS'!$BQ$7:$BQ$40</c:f>
              <c:numCache>
                <c:formatCode>0.000</c:formatCode>
                <c:ptCount val="34"/>
                <c:pt idx="0">
                  <c:v>2.7665088283162356E-2</c:v>
                </c:pt>
                <c:pt idx="1">
                  <c:v>2.5060205029117707E-2</c:v>
                </c:pt>
                <c:pt idx="2">
                  <c:v>2.7423677204068849E-2</c:v>
                </c:pt>
                <c:pt idx="3">
                  <c:v>1.8585134265798015E-2</c:v>
                </c:pt>
                <c:pt idx="4">
                  <c:v>3.4874326259563493E-2</c:v>
                </c:pt>
                <c:pt idx="5">
                  <c:v>3.4231382957852038E-2</c:v>
                </c:pt>
                <c:pt idx="6">
                  <c:v>3.1372843940446399E-2</c:v>
                </c:pt>
                <c:pt idx="7">
                  <c:v>2.2782500772283332E-2</c:v>
                </c:pt>
                <c:pt idx="8">
                  <c:v>2.7594966023707455E-2</c:v>
                </c:pt>
                <c:pt idx="9">
                  <c:v>3.0481536557405594E-2</c:v>
                </c:pt>
                <c:pt idx="10">
                  <c:v>2.3295604292934941E-2</c:v>
                </c:pt>
                <c:pt idx="11">
                  <c:v>4.0094985230720998E-2</c:v>
                </c:pt>
                <c:pt idx="12">
                  <c:v>2.6060700696324109E-2</c:v>
                </c:pt>
                <c:pt idx="13">
                  <c:v>2.6688243438373171E-2</c:v>
                </c:pt>
                <c:pt idx="14">
                  <c:v>3.0663756496120687E-2</c:v>
                </c:pt>
                <c:pt idx="15">
                  <c:v>3.5203008960552618E-2</c:v>
                </c:pt>
                <c:pt idx="16">
                  <c:v>3.0954754108517661E-2</c:v>
                </c:pt>
                <c:pt idx="17">
                  <c:v>3.0521034763427969E-2</c:v>
                </c:pt>
                <c:pt idx="18">
                  <c:v>2.4296328286482243E-2</c:v>
                </c:pt>
                <c:pt idx="19">
                  <c:v>2.4877438969464226E-2</c:v>
                </c:pt>
                <c:pt idx="20">
                  <c:v>2.840855048374849E-2</c:v>
                </c:pt>
                <c:pt idx="21">
                  <c:v>3.1843598525042302E-2</c:v>
                </c:pt>
                <c:pt idx="22">
                  <c:v>3.5575330116685441E-2</c:v>
                </c:pt>
                <c:pt idx="23">
                  <c:v>2.1495977576189373E-2</c:v>
                </c:pt>
                <c:pt idx="24">
                  <c:v>3.1121566770619315E-2</c:v>
                </c:pt>
                <c:pt idx="25">
                  <c:v>3.2548838490344914E-2</c:v>
                </c:pt>
                <c:pt idx="26">
                  <c:v>2.6382271524560599E-2</c:v>
                </c:pt>
                <c:pt idx="27">
                  <c:v>4.3533470553062718E-2</c:v>
                </c:pt>
                <c:pt idx="28">
                  <c:v>2.7794289737664499E-2</c:v>
                </c:pt>
                <c:pt idx="29">
                  <c:v>2.9317265624721808E-2</c:v>
                </c:pt>
                <c:pt idx="30">
                  <c:v>3.1387961110474968E-2</c:v>
                </c:pt>
                <c:pt idx="31">
                  <c:v>2.6877742151831665E-2</c:v>
                </c:pt>
                <c:pt idx="32">
                  <c:v>3.4614594070924397E-2</c:v>
                </c:pt>
                <c:pt idx="33">
                  <c:v>2.6371026727805655E-2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A-48C1-8A3C-24BDE98574B8}"/>
            </c:ext>
          </c:extLst>
        </c:ser>
        <c:ser>
          <c:idx val="2"/>
          <c:order val="2"/>
          <c:tx>
            <c:strRef>
              <c:f>'3. EQUAL SBJ CR WEIGHTS'!$BR$5:$BR$6</c:f>
              <c:strCache>
                <c:ptCount val="2"/>
                <c:pt idx="0">
                  <c:v>X_INT</c:v>
                </c:pt>
              </c:strCache>
            </c:strRef>
          </c:tx>
          <c:spPr>
            <a:ln w="571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 EQUAL SBJ CR WEIGHTS'!$C$7:$C$40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'3. EQUAL SBJ CR WEIGHTS'!$BR$7:$BR$40</c:f>
              <c:numCache>
                <c:formatCode>0.000</c:formatCode>
                <c:ptCount val="34"/>
                <c:pt idx="0">
                  <c:v>2.7665088283162359E-2</c:v>
                </c:pt>
                <c:pt idx="1">
                  <c:v>2.506020502911771E-2</c:v>
                </c:pt>
                <c:pt idx="2">
                  <c:v>2.7423677204068853E-2</c:v>
                </c:pt>
                <c:pt idx="3">
                  <c:v>1.8585134265798019E-2</c:v>
                </c:pt>
                <c:pt idx="4">
                  <c:v>3.48743262595635E-2</c:v>
                </c:pt>
                <c:pt idx="5">
                  <c:v>3.4231382957852038E-2</c:v>
                </c:pt>
                <c:pt idx="6">
                  <c:v>3.1372843940446406E-2</c:v>
                </c:pt>
                <c:pt idx="7">
                  <c:v>2.2782500772283335E-2</c:v>
                </c:pt>
                <c:pt idx="8">
                  <c:v>2.7594966023707458E-2</c:v>
                </c:pt>
                <c:pt idx="9">
                  <c:v>3.0481536557405597E-2</c:v>
                </c:pt>
                <c:pt idx="10">
                  <c:v>2.3295604292934945E-2</c:v>
                </c:pt>
                <c:pt idx="11">
                  <c:v>4.0094985230721004E-2</c:v>
                </c:pt>
                <c:pt idx="12">
                  <c:v>2.6060700696324112E-2</c:v>
                </c:pt>
                <c:pt idx="13">
                  <c:v>2.6688243438373175E-2</c:v>
                </c:pt>
                <c:pt idx="14">
                  <c:v>3.066375649612069E-2</c:v>
                </c:pt>
                <c:pt idx="15">
                  <c:v>3.5203008960552624E-2</c:v>
                </c:pt>
                <c:pt idx="16">
                  <c:v>3.0954754108517665E-2</c:v>
                </c:pt>
                <c:pt idx="17">
                  <c:v>3.0521034763427973E-2</c:v>
                </c:pt>
                <c:pt idx="18">
                  <c:v>2.4296328286482247E-2</c:v>
                </c:pt>
                <c:pt idx="19">
                  <c:v>2.4877438969464229E-2</c:v>
                </c:pt>
                <c:pt idx="20">
                  <c:v>2.8408550483748494E-2</c:v>
                </c:pt>
                <c:pt idx="21">
                  <c:v>3.1843598525042302E-2</c:v>
                </c:pt>
                <c:pt idx="22">
                  <c:v>3.5575330116685448E-2</c:v>
                </c:pt>
                <c:pt idx="23">
                  <c:v>2.1495977576189377E-2</c:v>
                </c:pt>
                <c:pt idx="24">
                  <c:v>3.1121566770619318E-2</c:v>
                </c:pt>
                <c:pt idx="25">
                  <c:v>3.2548838490344914E-2</c:v>
                </c:pt>
                <c:pt idx="26">
                  <c:v>2.6382271524560599E-2</c:v>
                </c:pt>
                <c:pt idx="27">
                  <c:v>4.3533470553062725E-2</c:v>
                </c:pt>
                <c:pt idx="28">
                  <c:v>2.7794289737664502E-2</c:v>
                </c:pt>
                <c:pt idx="29">
                  <c:v>2.9317265624721811E-2</c:v>
                </c:pt>
                <c:pt idx="30">
                  <c:v>3.1387961110474975E-2</c:v>
                </c:pt>
                <c:pt idx="31">
                  <c:v>2.6877742151831665E-2</c:v>
                </c:pt>
                <c:pt idx="32">
                  <c:v>3.4614594070924404E-2</c:v>
                </c:pt>
                <c:pt idx="33">
                  <c:v>2.6371026727805658E-2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FA-48C1-8A3C-24BDE9857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555511744"/>
        <c:axId val="1555512704"/>
      </c:lineChart>
      <c:catAx>
        <c:axId val="15555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2704"/>
        <c:crosses val="autoZero"/>
        <c:auto val="1"/>
        <c:lblAlgn val="ctr"/>
        <c:lblOffset val="100"/>
        <c:noMultiLvlLbl val="0"/>
      </c:catAx>
      <c:valAx>
        <c:axId val="15555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01218177324246"/>
          <c:y val="0.94004291074353963"/>
          <c:w val="0.21239602942314731"/>
          <c:h val="5.4587961739681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chemeClr val="tx1"/>
                </a:solidFill>
              </a:rPr>
              <a:t>RESULTS RANKING FOR X_OBJ AND X_INT</a:t>
            </a:r>
            <a:endParaRPr lang="el-GR" sz="2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4498738671757144E-2"/>
          <c:y val="3.2510642985250901E-2"/>
          <c:w val="0.97883632617705996"/>
          <c:h val="0.86757028801248082"/>
        </c:manualLayout>
      </c:layout>
      <c:lineChart>
        <c:grouping val="standard"/>
        <c:varyColors val="0"/>
        <c:ser>
          <c:idx val="0"/>
          <c:order val="0"/>
          <c:tx>
            <c:strRef>
              <c:f>'3. EQUAL SBJ CR WEIGHTS'!$BS$44:$BT$44</c:f>
              <c:strCache>
                <c:ptCount val="2"/>
                <c:pt idx="0">
                  <c:v>RANK_OBJ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 EQUAL SBJ CR WEIGHTS'!$BU$6:$CX$6</c:f>
              <c:strCache>
                <c:ptCount val="30"/>
                <c:pt idx="0">
                  <c:v>OF1</c:v>
                </c:pt>
                <c:pt idx="1">
                  <c:v>OF2</c:v>
                </c:pt>
                <c:pt idx="2">
                  <c:v>OF3</c:v>
                </c:pt>
                <c:pt idx="3">
                  <c:v>OF4</c:v>
                </c:pt>
                <c:pt idx="4">
                  <c:v>OF5</c:v>
                </c:pt>
                <c:pt idx="5">
                  <c:v>OF6</c:v>
                </c:pt>
                <c:pt idx="6">
                  <c:v>OF7</c:v>
                </c:pt>
                <c:pt idx="7">
                  <c:v>OF8</c:v>
                </c:pt>
                <c:pt idx="8">
                  <c:v>OF9</c:v>
                </c:pt>
                <c:pt idx="9">
                  <c:v>OF10</c:v>
                </c:pt>
                <c:pt idx="10">
                  <c:v>OF11</c:v>
                </c:pt>
                <c:pt idx="11">
                  <c:v>OF12</c:v>
                </c:pt>
                <c:pt idx="12">
                  <c:v>OF13</c:v>
                </c:pt>
                <c:pt idx="13">
                  <c:v>OF14</c:v>
                </c:pt>
                <c:pt idx="14">
                  <c:v>OF15</c:v>
                </c:pt>
                <c:pt idx="15">
                  <c:v>OF16</c:v>
                </c:pt>
                <c:pt idx="16">
                  <c:v>OF17</c:v>
                </c:pt>
                <c:pt idx="17">
                  <c:v>OF18</c:v>
                </c:pt>
                <c:pt idx="18">
                  <c:v>OF19</c:v>
                </c:pt>
                <c:pt idx="19">
                  <c:v>OF20</c:v>
                </c:pt>
                <c:pt idx="20">
                  <c:v>OF21</c:v>
                </c:pt>
                <c:pt idx="21">
                  <c:v>OF22</c:v>
                </c:pt>
                <c:pt idx="22">
                  <c:v>OF23</c:v>
                </c:pt>
                <c:pt idx="23">
                  <c:v>OF24</c:v>
                </c:pt>
                <c:pt idx="24">
                  <c:v>OF25</c:v>
                </c:pt>
                <c:pt idx="25">
                  <c:v>OF26</c:v>
                </c:pt>
                <c:pt idx="26">
                  <c:v>OF27</c:v>
                </c:pt>
                <c:pt idx="27">
                  <c:v>OF28</c:v>
                </c:pt>
                <c:pt idx="28">
                  <c:v>OF29</c:v>
                </c:pt>
                <c:pt idx="29">
                  <c:v>OF30</c:v>
                </c:pt>
              </c:strCache>
            </c:strRef>
          </c:cat>
          <c:val>
            <c:numRef>
              <c:f>'3. EQUAL SBJ CR WEIGHTS'!$BU$44:$CX$44</c:f>
              <c:numCache>
                <c:formatCode>0</c:formatCode>
                <c:ptCount val="30"/>
                <c:pt idx="0">
                  <c:v>6</c:v>
                </c:pt>
                <c:pt idx="1">
                  <c:v>29</c:v>
                </c:pt>
                <c:pt idx="2">
                  <c:v>27</c:v>
                </c:pt>
                <c:pt idx="3">
                  <c:v>26</c:v>
                </c:pt>
                <c:pt idx="4">
                  <c:v>4</c:v>
                </c:pt>
                <c:pt idx="5">
                  <c:v>21</c:v>
                </c:pt>
                <c:pt idx="6">
                  <c:v>14</c:v>
                </c:pt>
                <c:pt idx="7">
                  <c:v>28</c:v>
                </c:pt>
                <c:pt idx="8">
                  <c:v>23</c:v>
                </c:pt>
                <c:pt idx="9">
                  <c:v>8</c:v>
                </c:pt>
                <c:pt idx="10">
                  <c:v>24</c:v>
                </c:pt>
                <c:pt idx="11">
                  <c:v>3</c:v>
                </c:pt>
                <c:pt idx="12">
                  <c:v>1</c:v>
                </c:pt>
                <c:pt idx="13">
                  <c:v>20</c:v>
                </c:pt>
                <c:pt idx="14">
                  <c:v>12</c:v>
                </c:pt>
                <c:pt idx="15">
                  <c:v>2</c:v>
                </c:pt>
                <c:pt idx="16">
                  <c:v>18</c:v>
                </c:pt>
                <c:pt idx="17">
                  <c:v>7</c:v>
                </c:pt>
                <c:pt idx="18">
                  <c:v>19</c:v>
                </c:pt>
                <c:pt idx="19">
                  <c:v>15</c:v>
                </c:pt>
                <c:pt idx="20">
                  <c:v>9</c:v>
                </c:pt>
                <c:pt idx="21">
                  <c:v>11</c:v>
                </c:pt>
                <c:pt idx="22">
                  <c:v>17</c:v>
                </c:pt>
                <c:pt idx="23">
                  <c:v>30</c:v>
                </c:pt>
                <c:pt idx="24">
                  <c:v>25</c:v>
                </c:pt>
                <c:pt idx="25">
                  <c:v>16</c:v>
                </c:pt>
                <c:pt idx="26">
                  <c:v>10</c:v>
                </c:pt>
                <c:pt idx="27">
                  <c:v>22</c:v>
                </c:pt>
                <c:pt idx="28">
                  <c:v>5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3-4BCD-86A8-C90CD7C6B035}"/>
            </c:ext>
          </c:extLst>
        </c:ser>
        <c:ser>
          <c:idx val="1"/>
          <c:order val="1"/>
          <c:tx>
            <c:strRef>
              <c:f>'3. EQUAL SBJ CR WEIGHTS'!$BS$45:$BT$45</c:f>
              <c:strCache>
                <c:ptCount val="2"/>
                <c:pt idx="0">
                  <c:v>RANK_INT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 EQUAL SBJ CR WEIGHTS'!$BU$6:$CX$6</c:f>
              <c:strCache>
                <c:ptCount val="30"/>
                <c:pt idx="0">
                  <c:v>OF1</c:v>
                </c:pt>
                <c:pt idx="1">
                  <c:v>OF2</c:v>
                </c:pt>
                <c:pt idx="2">
                  <c:v>OF3</c:v>
                </c:pt>
                <c:pt idx="3">
                  <c:v>OF4</c:v>
                </c:pt>
                <c:pt idx="4">
                  <c:v>OF5</c:v>
                </c:pt>
                <c:pt idx="5">
                  <c:v>OF6</c:v>
                </c:pt>
                <c:pt idx="6">
                  <c:v>OF7</c:v>
                </c:pt>
                <c:pt idx="7">
                  <c:v>OF8</c:v>
                </c:pt>
                <c:pt idx="8">
                  <c:v>OF9</c:v>
                </c:pt>
                <c:pt idx="9">
                  <c:v>OF10</c:v>
                </c:pt>
                <c:pt idx="10">
                  <c:v>OF11</c:v>
                </c:pt>
                <c:pt idx="11">
                  <c:v>OF12</c:v>
                </c:pt>
                <c:pt idx="12">
                  <c:v>OF13</c:v>
                </c:pt>
                <c:pt idx="13">
                  <c:v>OF14</c:v>
                </c:pt>
                <c:pt idx="14">
                  <c:v>OF15</c:v>
                </c:pt>
                <c:pt idx="15">
                  <c:v>OF16</c:v>
                </c:pt>
                <c:pt idx="16">
                  <c:v>OF17</c:v>
                </c:pt>
                <c:pt idx="17">
                  <c:v>OF18</c:v>
                </c:pt>
                <c:pt idx="18">
                  <c:v>OF19</c:v>
                </c:pt>
                <c:pt idx="19">
                  <c:v>OF20</c:v>
                </c:pt>
                <c:pt idx="20">
                  <c:v>OF21</c:v>
                </c:pt>
                <c:pt idx="21">
                  <c:v>OF22</c:v>
                </c:pt>
                <c:pt idx="22">
                  <c:v>OF23</c:v>
                </c:pt>
                <c:pt idx="23">
                  <c:v>OF24</c:v>
                </c:pt>
                <c:pt idx="24">
                  <c:v>OF25</c:v>
                </c:pt>
                <c:pt idx="25">
                  <c:v>OF26</c:v>
                </c:pt>
                <c:pt idx="26">
                  <c:v>OF27</c:v>
                </c:pt>
                <c:pt idx="27">
                  <c:v>OF28</c:v>
                </c:pt>
                <c:pt idx="28">
                  <c:v>OF29</c:v>
                </c:pt>
                <c:pt idx="29">
                  <c:v>OF30</c:v>
                </c:pt>
              </c:strCache>
            </c:strRef>
          </c:cat>
          <c:val>
            <c:numRef>
              <c:f>'3. EQUAL SBJ CR WEIGHTS'!$BU$45:$CX$45</c:f>
              <c:numCache>
                <c:formatCode>0</c:formatCode>
                <c:ptCount val="30"/>
                <c:pt idx="0">
                  <c:v>10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3</c:v>
                </c:pt>
                <c:pt idx="5">
                  <c:v>18</c:v>
                </c:pt>
                <c:pt idx="6">
                  <c:v>15</c:v>
                </c:pt>
                <c:pt idx="7">
                  <c:v>30</c:v>
                </c:pt>
                <c:pt idx="8">
                  <c:v>21</c:v>
                </c:pt>
                <c:pt idx="9">
                  <c:v>14</c:v>
                </c:pt>
                <c:pt idx="10">
                  <c:v>22</c:v>
                </c:pt>
                <c:pt idx="11">
                  <c:v>6</c:v>
                </c:pt>
                <c:pt idx="12">
                  <c:v>5</c:v>
                </c:pt>
                <c:pt idx="13">
                  <c:v>25</c:v>
                </c:pt>
                <c:pt idx="14">
                  <c:v>11</c:v>
                </c:pt>
                <c:pt idx="15">
                  <c:v>7</c:v>
                </c:pt>
                <c:pt idx="16">
                  <c:v>17</c:v>
                </c:pt>
                <c:pt idx="17">
                  <c:v>9</c:v>
                </c:pt>
                <c:pt idx="18">
                  <c:v>20</c:v>
                </c:pt>
                <c:pt idx="19">
                  <c:v>13</c:v>
                </c:pt>
                <c:pt idx="20">
                  <c:v>8</c:v>
                </c:pt>
                <c:pt idx="21">
                  <c:v>12</c:v>
                </c:pt>
                <c:pt idx="22">
                  <c:v>19</c:v>
                </c:pt>
                <c:pt idx="23">
                  <c:v>26</c:v>
                </c:pt>
                <c:pt idx="24">
                  <c:v>24</c:v>
                </c:pt>
                <c:pt idx="25">
                  <c:v>16</c:v>
                </c:pt>
                <c:pt idx="26">
                  <c:v>4</c:v>
                </c:pt>
                <c:pt idx="27">
                  <c:v>23</c:v>
                </c:pt>
                <c:pt idx="28">
                  <c:v>1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3-4BCD-86A8-C90CD7C6B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234076735"/>
        <c:axId val="1234078655"/>
      </c:lineChart>
      <c:catAx>
        <c:axId val="123407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78655"/>
        <c:crosses val="autoZero"/>
        <c:auto val="1"/>
        <c:lblAlgn val="ctr"/>
        <c:lblOffset val="100"/>
        <c:noMultiLvlLbl val="0"/>
      </c:catAx>
      <c:valAx>
        <c:axId val="12340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7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091066009861242"/>
          <c:y val="0.95365316560569258"/>
          <c:w val="0.24120300123413421"/>
          <c:h val="3.0569223886501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EQUAL SBJ CR WEIGHTS'!$BT$41</c:f>
              <c:strCache>
                <c:ptCount val="1"/>
                <c:pt idx="0">
                  <c:v>OBJ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 EQUAL SBJ CR WEIGHTS'!$BU$6:$CX$6</c:f>
              <c:strCache>
                <c:ptCount val="30"/>
                <c:pt idx="0">
                  <c:v>OF1</c:v>
                </c:pt>
                <c:pt idx="1">
                  <c:v>OF2</c:v>
                </c:pt>
                <c:pt idx="2">
                  <c:v>OF3</c:v>
                </c:pt>
                <c:pt idx="3">
                  <c:v>OF4</c:v>
                </c:pt>
                <c:pt idx="4">
                  <c:v>OF5</c:v>
                </c:pt>
                <c:pt idx="5">
                  <c:v>OF6</c:v>
                </c:pt>
                <c:pt idx="6">
                  <c:v>OF7</c:v>
                </c:pt>
                <c:pt idx="7">
                  <c:v>OF8</c:v>
                </c:pt>
                <c:pt idx="8">
                  <c:v>OF9</c:v>
                </c:pt>
                <c:pt idx="9">
                  <c:v>OF10</c:v>
                </c:pt>
                <c:pt idx="10">
                  <c:v>OF11</c:v>
                </c:pt>
                <c:pt idx="11">
                  <c:v>OF12</c:v>
                </c:pt>
                <c:pt idx="12">
                  <c:v>OF13</c:v>
                </c:pt>
                <c:pt idx="13">
                  <c:v>OF14</c:v>
                </c:pt>
                <c:pt idx="14">
                  <c:v>OF15</c:v>
                </c:pt>
                <c:pt idx="15">
                  <c:v>OF16</c:v>
                </c:pt>
                <c:pt idx="16">
                  <c:v>OF17</c:v>
                </c:pt>
                <c:pt idx="17">
                  <c:v>OF18</c:v>
                </c:pt>
                <c:pt idx="18">
                  <c:v>OF19</c:v>
                </c:pt>
                <c:pt idx="19">
                  <c:v>OF20</c:v>
                </c:pt>
                <c:pt idx="20">
                  <c:v>OF21</c:v>
                </c:pt>
                <c:pt idx="21">
                  <c:v>OF22</c:v>
                </c:pt>
                <c:pt idx="22">
                  <c:v>OF23</c:v>
                </c:pt>
                <c:pt idx="23">
                  <c:v>OF24</c:v>
                </c:pt>
                <c:pt idx="24">
                  <c:v>OF25</c:v>
                </c:pt>
                <c:pt idx="25">
                  <c:v>OF26</c:v>
                </c:pt>
                <c:pt idx="26">
                  <c:v>OF27</c:v>
                </c:pt>
                <c:pt idx="27">
                  <c:v>OF28</c:v>
                </c:pt>
                <c:pt idx="28">
                  <c:v>OF29</c:v>
                </c:pt>
                <c:pt idx="29">
                  <c:v>OF30</c:v>
                </c:pt>
              </c:strCache>
            </c:strRef>
          </c:cat>
          <c:val>
            <c:numRef>
              <c:f>'3. EQUAL SBJ CR WEIGHTS'!$BU$41:$CX$41</c:f>
              <c:numCache>
                <c:formatCode>0.000</c:formatCode>
                <c:ptCount val="30"/>
                <c:pt idx="0">
                  <c:v>3.2254240099640466E-2</c:v>
                </c:pt>
                <c:pt idx="1">
                  <c:v>3.5341831352976832E-2</c:v>
                </c:pt>
                <c:pt idx="2">
                  <c:v>3.5203263538951722E-2</c:v>
                </c:pt>
                <c:pt idx="3">
                  <c:v>3.4516001592849128E-2</c:v>
                </c:pt>
                <c:pt idx="4">
                  <c:v>3.1946067021803422E-2</c:v>
                </c:pt>
                <c:pt idx="5">
                  <c:v>3.4038313949842768E-2</c:v>
                </c:pt>
                <c:pt idx="6">
                  <c:v>3.3062160643948166E-2</c:v>
                </c:pt>
                <c:pt idx="7">
                  <c:v>3.5317214823813066E-2</c:v>
                </c:pt>
                <c:pt idx="8">
                  <c:v>3.4259565878533106E-2</c:v>
                </c:pt>
                <c:pt idx="9">
                  <c:v>3.2366170265920265E-2</c:v>
                </c:pt>
                <c:pt idx="10">
                  <c:v>3.42809642115917E-2</c:v>
                </c:pt>
                <c:pt idx="11">
                  <c:v>3.1946066610273945E-2</c:v>
                </c:pt>
                <c:pt idx="12">
                  <c:v>3.1671873083462518E-2</c:v>
                </c:pt>
                <c:pt idx="13">
                  <c:v>3.3799446961793066E-2</c:v>
                </c:pt>
                <c:pt idx="14">
                  <c:v>3.2622715053786777E-2</c:v>
                </c:pt>
                <c:pt idx="15">
                  <c:v>3.1910643700597652E-2</c:v>
                </c:pt>
                <c:pt idx="16">
                  <c:v>3.3606350991620633E-2</c:v>
                </c:pt>
                <c:pt idx="17">
                  <c:v>3.2350926363005537E-2</c:v>
                </c:pt>
                <c:pt idx="18">
                  <c:v>3.370522782755523E-2</c:v>
                </c:pt>
                <c:pt idx="19">
                  <c:v>3.3077802399162914E-2</c:v>
                </c:pt>
                <c:pt idx="20">
                  <c:v>3.2402377578341864E-2</c:v>
                </c:pt>
                <c:pt idx="21">
                  <c:v>3.2511324417773491E-2</c:v>
                </c:pt>
                <c:pt idx="22">
                  <c:v>3.3494320136169098E-2</c:v>
                </c:pt>
                <c:pt idx="23">
                  <c:v>3.5498089615383997E-2</c:v>
                </c:pt>
                <c:pt idx="24">
                  <c:v>3.4284904630658121E-2</c:v>
                </c:pt>
                <c:pt idx="25">
                  <c:v>3.3148336514114501E-2</c:v>
                </c:pt>
                <c:pt idx="26">
                  <c:v>3.2442768415834176E-2</c:v>
                </c:pt>
                <c:pt idx="27">
                  <c:v>3.4148011065438313E-2</c:v>
                </c:pt>
                <c:pt idx="28">
                  <c:v>3.2115730394453028E-2</c:v>
                </c:pt>
                <c:pt idx="29">
                  <c:v>3.2677290860704533E-2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C-468B-B9BD-A08D2664BAF2}"/>
            </c:ext>
          </c:extLst>
        </c:ser>
        <c:ser>
          <c:idx val="1"/>
          <c:order val="1"/>
          <c:tx>
            <c:strRef>
              <c:f>'3. EQUAL SBJ CR WEIGHTS'!$BT$47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 EQUAL SBJ CR WEIGHTS'!$BU$6:$CX$6</c:f>
              <c:strCache>
                <c:ptCount val="30"/>
                <c:pt idx="0">
                  <c:v>OF1</c:v>
                </c:pt>
                <c:pt idx="1">
                  <c:v>OF2</c:v>
                </c:pt>
                <c:pt idx="2">
                  <c:v>OF3</c:v>
                </c:pt>
                <c:pt idx="3">
                  <c:v>OF4</c:v>
                </c:pt>
                <c:pt idx="4">
                  <c:v>OF5</c:v>
                </c:pt>
                <c:pt idx="5">
                  <c:v>OF6</c:v>
                </c:pt>
                <c:pt idx="6">
                  <c:v>OF7</c:v>
                </c:pt>
                <c:pt idx="7">
                  <c:v>OF8</c:v>
                </c:pt>
                <c:pt idx="8">
                  <c:v>OF9</c:v>
                </c:pt>
                <c:pt idx="9">
                  <c:v>OF10</c:v>
                </c:pt>
                <c:pt idx="10">
                  <c:v>OF11</c:v>
                </c:pt>
                <c:pt idx="11">
                  <c:v>OF12</c:v>
                </c:pt>
                <c:pt idx="12">
                  <c:v>OF13</c:v>
                </c:pt>
                <c:pt idx="13">
                  <c:v>OF14</c:v>
                </c:pt>
                <c:pt idx="14">
                  <c:v>OF15</c:v>
                </c:pt>
                <c:pt idx="15">
                  <c:v>OF16</c:v>
                </c:pt>
                <c:pt idx="16">
                  <c:v>OF17</c:v>
                </c:pt>
                <c:pt idx="17">
                  <c:v>OF18</c:v>
                </c:pt>
                <c:pt idx="18">
                  <c:v>OF19</c:v>
                </c:pt>
                <c:pt idx="19">
                  <c:v>OF20</c:v>
                </c:pt>
                <c:pt idx="20">
                  <c:v>OF21</c:v>
                </c:pt>
                <c:pt idx="21">
                  <c:v>OF22</c:v>
                </c:pt>
                <c:pt idx="22">
                  <c:v>OF23</c:v>
                </c:pt>
                <c:pt idx="23">
                  <c:v>OF24</c:v>
                </c:pt>
                <c:pt idx="24">
                  <c:v>OF25</c:v>
                </c:pt>
                <c:pt idx="25">
                  <c:v>OF26</c:v>
                </c:pt>
                <c:pt idx="26">
                  <c:v>OF27</c:v>
                </c:pt>
                <c:pt idx="27">
                  <c:v>OF28</c:v>
                </c:pt>
                <c:pt idx="28">
                  <c:v>OF29</c:v>
                </c:pt>
                <c:pt idx="29">
                  <c:v>OF30</c:v>
                </c:pt>
              </c:strCache>
            </c:strRef>
          </c:cat>
          <c:val>
            <c:numRef>
              <c:f>'3. EQUAL SBJ CR WEIGHTS'!$BU$47:$CX$47</c:f>
              <c:numCache>
                <c:formatCode>0.000</c:formatCode>
                <c:ptCount val="30"/>
                <c:pt idx="0">
                  <c:v>3.2217382824262369E-2</c:v>
                </c:pt>
                <c:pt idx="1">
                  <c:v>3.5577076387716233E-2</c:v>
                </c:pt>
                <c:pt idx="2">
                  <c:v>3.5418697716889928E-2</c:v>
                </c:pt>
                <c:pt idx="3">
                  <c:v>3.5167822686593887E-2</c:v>
                </c:pt>
                <c:pt idx="4">
                  <c:v>3.1622110415534421E-2</c:v>
                </c:pt>
                <c:pt idx="5">
                  <c:v>3.3653991927420468E-2</c:v>
                </c:pt>
                <c:pt idx="6">
                  <c:v>3.2827181174629405E-2</c:v>
                </c:pt>
                <c:pt idx="7">
                  <c:v>3.5971358014181581E-2</c:v>
                </c:pt>
                <c:pt idx="8">
                  <c:v>3.3798335089923651E-2</c:v>
                </c:pt>
                <c:pt idx="9">
                  <c:v>3.2628784644406071E-2</c:v>
                </c:pt>
                <c:pt idx="10">
                  <c:v>3.4072477713521017E-2</c:v>
                </c:pt>
                <c:pt idx="11">
                  <c:v>3.2172334484256382E-2</c:v>
                </c:pt>
                <c:pt idx="12">
                  <c:v>3.2147920231093099E-2</c:v>
                </c:pt>
                <c:pt idx="13">
                  <c:v>3.5023810971101424E-2</c:v>
                </c:pt>
                <c:pt idx="14">
                  <c:v>3.2335939787494238E-2</c:v>
                </c:pt>
                <c:pt idx="15">
                  <c:v>3.2181731801538861E-2</c:v>
                </c:pt>
                <c:pt idx="16">
                  <c:v>3.3620831956140039E-2</c:v>
                </c:pt>
                <c:pt idx="17">
                  <c:v>3.2188499504332758E-2</c:v>
                </c:pt>
                <c:pt idx="18">
                  <c:v>3.3786837639105484E-2</c:v>
                </c:pt>
                <c:pt idx="19">
                  <c:v>3.2611129622156405E-2</c:v>
                </c:pt>
                <c:pt idx="20">
                  <c:v>3.2184964842020054E-2</c:v>
                </c:pt>
                <c:pt idx="21">
                  <c:v>3.2534955012838367E-2</c:v>
                </c:pt>
                <c:pt idx="22">
                  <c:v>3.3773698965445492E-2</c:v>
                </c:pt>
                <c:pt idx="23">
                  <c:v>3.516516202433978E-2</c:v>
                </c:pt>
                <c:pt idx="24">
                  <c:v>3.4733533126467452E-2</c:v>
                </c:pt>
                <c:pt idx="25">
                  <c:v>3.3373868120754067E-2</c:v>
                </c:pt>
                <c:pt idx="26">
                  <c:v>3.210759682631175E-2</c:v>
                </c:pt>
                <c:pt idx="27">
                  <c:v>3.4414073891264413E-2</c:v>
                </c:pt>
                <c:pt idx="28">
                  <c:v>3.1156049182918599E-2</c:v>
                </c:pt>
                <c:pt idx="29">
                  <c:v>3.1531843415342264E-2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BC-468B-B9BD-A08D2664B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327615"/>
        <c:axId val="1011326175"/>
      </c:lineChart>
      <c:catAx>
        <c:axId val="101132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26175"/>
        <c:crosses val="autoZero"/>
        <c:auto val="1"/>
        <c:lblAlgn val="ctr"/>
        <c:lblOffset val="100"/>
        <c:noMultiLvlLbl val="0"/>
      </c:catAx>
      <c:valAx>
        <c:axId val="1011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2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EQUAL SBJ CR WEIGHTS'!$DB$6</c:f>
              <c:strCache>
                <c:ptCount val="1"/>
                <c:pt idx="0">
                  <c:v>OBJ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 EQUAL SBJ CR WEIGHTS'!$C$7:$C$40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'3. EQUAL SBJ CR WEIGHTS'!$DB$7:$DB$40</c:f>
              <c:numCache>
                <c:formatCode>0.000</c:formatCode>
                <c:ptCount val="34"/>
                <c:pt idx="0">
                  <c:v>0.13531194716732833</c:v>
                </c:pt>
                <c:pt idx="1">
                  <c:v>0.12260859986456252</c:v>
                </c:pt>
                <c:pt idx="2">
                  <c:v>0.13413497351115691</c:v>
                </c:pt>
                <c:pt idx="3">
                  <c:v>9.0997724300667285E-2</c:v>
                </c:pt>
                <c:pt idx="4">
                  <c:v>0.1704290964965833</c:v>
                </c:pt>
                <c:pt idx="5">
                  <c:v>0.16729964875435729</c:v>
                </c:pt>
                <c:pt idx="6">
                  <c:v>0.15338033734274276</c:v>
                </c:pt>
                <c:pt idx="7">
                  <c:v>0.11149446179306007</c:v>
                </c:pt>
                <c:pt idx="8">
                  <c:v>0.13497008052866089</c:v>
                </c:pt>
                <c:pt idx="9">
                  <c:v>0.14903831237201415</c:v>
                </c:pt>
                <c:pt idx="10">
                  <c:v>0.11399868617857653</c:v>
                </c:pt>
                <c:pt idx="11">
                  <c:v>0.19582251116688029</c:v>
                </c:pt>
                <c:pt idx="12">
                  <c:v>0.12748867834753172</c:v>
                </c:pt>
                <c:pt idx="13">
                  <c:v>0.13054903480744243</c:v>
                </c:pt>
                <c:pt idx="14">
                  <c:v>0.14992607498718066</c:v>
                </c:pt>
                <c:pt idx="15">
                  <c:v>0.17202873666955068</c:v>
                </c:pt>
                <c:pt idx="16">
                  <c:v>0.15134371597530277</c:v>
                </c:pt>
                <c:pt idx="17">
                  <c:v>0.14923074805310235</c:v>
                </c:pt>
                <c:pt idx="18">
                  <c:v>0.1188818976100523</c:v>
                </c:pt>
                <c:pt idx="19">
                  <c:v>0.121717005369535</c:v>
                </c:pt>
                <c:pt idx="20">
                  <c:v>0.13893619820567243</c:v>
                </c:pt>
                <c:pt idx="21">
                  <c:v>0.1556732627993625</c:v>
                </c:pt>
                <c:pt idx="22">
                  <c:v>0.1738406081992048</c:v>
                </c:pt>
                <c:pt idx="23">
                  <c:v>0.10521420472029445</c:v>
                </c:pt>
                <c:pt idx="24">
                  <c:v>0.15215632663050752</c:v>
                </c:pt>
                <c:pt idx="25">
                  <c:v>0.15910783250166494</c:v>
                </c:pt>
                <c:pt idx="26">
                  <c:v>0.12905694868192977</c:v>
                </c:pt>
                <c:pt idx="27">
                  <c:v>0.21253036471148182</c:v>
                </c:pt>
                <c:pt idx="28">
                  <c:v>0.13594182753282466</c:v>
                </c:pt>
                <c:pt idx="29">
                  <c:v>0.14336517061358028</c:v>
                </c:pt>
                <c:pt idx="30">
                  <c:v>0.15345397315880058</c:v>
                </c:pt>
                <c:pt idx="31">
                  <c:v>0.13147308032384086</c:v>
                </c:pt>
                <c:pt idx="32">
                  <c:v>0.16916493880332534</c:v>
                </c:pt>
                <c:pt idx="33">
                  <c:v>0.12900211087325889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8-456C-99D2-42C6C5EB9FF3}"/>
            </c:ext>
          </c:extLst>
        </c:ser>
        <c:ser>
          <c:idx val="1"/>
          <c:order val="1"/>
          <c:tx>
            <c:strRef>
              <c:f>'3. EQUAL SBJ CR WEIGHTS'!$DA$6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 EQUAL SBJ CR WEIGHTS'!$C$7:$C$40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'3. EQUAL SBJ CR WEIGHTS'!$DA$7:$DA$40</c:f>
              <c:numCache>
                <c:formatCode>0.000</c:formatCode>
                <c:ptCount val="34"/>
                <c:pt idx="0">
                  <c:v>9.1175175205934711E-2</c:v>
                </c:pt>
                <c:pt idx="1">
                  <c:v>0.24283942186645521</c:v>
                </c:pt>
                <c:pt idx="2">
                  <c:v>5.2038186323769192E-2</c:v>
                </c:pt>
                <c:pt idx="3">
                  <c:v>2.6012679504987854E-2</c:v>
                </c:pt>
                <c:pt idx="4">
                  <c:v>6.9018572984963777E-2</c:v>
                </c:pt>
                <c:pt idx="5">
                  <c:v>4.0423010133474303E-2</c:v>
                </c:pt>
                <c:pt idx="6">
                  <c:v>0.2228808915167016</c:v>
                </c:pt>
                <c:pt idx="7">
                  <c:v>5.5016957567645519E-2</c:v>
                </c:pt>
                <c:pt idx="8">
                  <c:v>0.15478992167358127</c:v>
                </c:pt>
                <c:pt idx="9">
                  <c:v>0.23736629437115442</c:v>
                </c:pt>
                <c:pt idx="10">
                  <c:v>0.27001280369509317</c:v>
                </c:pt>
                <c:pt idx="11">
                  <c:v>0.19192448145243912</c:v>
                </c:pt>
                <c:pt idx="12">
                  <c:v>8.5469884615181513E-2</c:v>
                </c:pt>
                <c:pt idx="13">
                  <c:v>0.2154719175006391</c:v>
                </c:pt>
                <c:pt idx="14">
                  <c:v>6.6838045207424396E-2</c:v>
                </c:pt>
                <c:pt idx="15">
                  <c:v>8.4302172113616111E-2</c:v>
                </c:pt>
                <c:pt idx="16">
                  <c:v>0.15451153975140014</c:v>
                </c:pt>
                <c:pt idx="17">
                  <c:v>3.0978716739622259E-2</c:v>
                </c:pt>
                <c:pt idx="18">
                  <c:v>9.5882499611170124E-2</c:v>
                </c:pt>
                <c:pt idx="19">
                  <c:v>7.9115194230666527E-2</c:v>
                </c:pt>
                <c:pt idx="20">
                  <c:v>0.15555593349266761</c:v>
                </c:pt>
                <c:pt idx="21">
                  <c:v>0.25005255660451969</c:v>
                </c:pt>
                <c:pt idx="22">
                  <c:v>0.40761084200900244</c:v>
                </c:pt>
                <c:pt idx="23">
                  <c:v>0.19621409785264626</c:v>
                </c:pt>
                <c:pt idx="24">
                  <c:v>0.20712154589387943</c:v>
                </c:pt>
                <c:pt idx="25">
                  <c:v>2.4907185987957534E-2</c:v>
                </c:pt>
                <c:pt idx="26">
                  <c:v>8.0372551407598886E-2</c:v>
                </c:pt>
                <c:pt idx="27">
                  <c:v>0.26616079114279578</c:v>
                </c:pt>
                <c:pt idx="28">
                  <c:v>0.11056719132896012</c:v>
                </c:pt>
                <c:pt idx="29">
                  <c:v>0.1556358391192883</c:v>
                </c:pt>
                <c:pt idx="30">
                  <c:v>3.1855413372078541E-2</c:v>
                </c:pt>
                <c:pt idx="31">
                  <c:v>0.1865727297935218</c:v>
                </c:pt>
                <c:pt idx="32">
                  <c:v>0.26481553592729556</c:v>
                </c:pt>
                <c:pt idx="33">
                  <c:v>8.6045499634978956E-2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8-456C-99D2-42C6C5EB9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588112"/>
        <c:axId val="847588592"/>
      </c:lineChart>
      <c:catAx>
        <c:axId val="84758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88592"/>
        <c:crosses val="autoZero"/>
        <c:auto val="1"/>
        <c:lblAlgn val="ctr"/>
        <c:lblOffset val="100"/>
        <c:noMultiLvlLbl val="0"/>
      </c:catAx>
      <c:valAx>
        <c:axId val="84758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8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tx1"/>
                </a:solidFill>
              </a:rPr>
              <a:t>CRITERIA WEIGHTS</a:t>
            </a:r>
            <a:r>
              <a:rPr lang="en-US" sz="3200" b="1" baseline="0">
                <a:solidFill>
                  <a:schemeClr val="tx1"/>
                </a:solidFill>
              </a:rPr>
              <a:t> (SBJ-OBJ-INT)</a:t>
            </a:r>
            <a:endParaRPr lang="el-GR" sz="3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837598592405761E-2"/>
          <c:y val="5.9140939597315437E-2"/>
          <c:w val="0.97461734762732033"/>
          <c:h val="0.764410000753316"/>
        </c:manualLayout>
      </c:layout>
      <c:lineChart>
        <c:grouping val="standard"/>
        <c:varyColors val="0"/>
        <c:ser>
          <c:idx val="0"/>
          <c:order val="0"/>
          <c:tx>
            <c:strRef>
              <c:f>'4. SENSITIVITY ANALYSIS'!$F$5:$F$6</c:f>
              <c:strCache>
                <c:ptCount val="2"/>
                <c:pt idx="0">
                  <c:v>X_SBJ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'4. SENSITIVITY ANALYSIS'!$C$7:$C$40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'4. SENSITIVITY ANALYSIS'!$F$7:$F$40</c:f>
              <c:numCache>
                <c:formatCode>General</c:formatCode>
                <c:ptCount val="34"/>
                <c:pt idx="0">
                  <c:v>1.9800000000000002E-2</c:v>
                </c:pt>
                <c:pt idx="1">
                  <c:v>5.8200000000000002E-2</c:v>
                </c:pt>
                <c:pt idx="2">
                  <c:v>1.14E-2</c:v>
                </c:pt>
                <c:pt idx="3">
                  <c:v>8.3999999999999995E-3</c:v>
                </c:pt>
                <c:pt idx="4">
                  <c:v>1.1900000000000001E-2</c:v>
                </c:pt>
                <c:pt idx="5">
                  <c:v>7.1000000000000004E-3</c:v>
                </c:pt>
                <c:pt idx="6">
                  <c:v>4.2700000000000002E-2</c:v>
                </c:pt>
                <c:pt idx="7">
                  <c:v>1.4500000000000001E-2</c:v>
                </c:pt>
                <c:pt idx="8">
                  <c:v>3.3700000000000001E-2</c:v>
                </c:pt>
                <c:pt idx="9">
                  <c:v>4.6800000000000001E-2</c:v>
                </c:pt>
                <c:pt idx="10">
                  <c:v>6.9599999999999995E-2</c:v>
                </c:pt>
                <c:pt idx="11">
                  <c:v>2.8799999999999999E-2</c:v>
                </c:pt>
                <c:pt idx="12">
                  <c:v>1.9699999999999999E-2</c:v>
                </c:pt>
                <c:pt idx="13">
                  <c:v>4.8500000000000001E-2</c:v>
                </c:pt>
                <c:pt idx="14">
                  <c:v>1.3100000000000001E-2</c:v>
                </c:pt>
                <c:pt idx="15">
                  <c:v>1.44E-2</c:v>
                </c:pt>
                <c:pt idx="16">
                  <c:v>0.03</c:v>
                </c:pt>
                <c:pt idx="17">
                  <c:v>6.1000000000000004E-3</c:v>
                </c:pt>
                <c:pt idx="18">
                  <c:v>2.3699999999999999E-2</c:v>
                </c:pt>
                <c:pt idx="19">
                  <c:v>1.9099999999999999E-2</c:v>
                </c:pt>
                <c:pt idx="20">
                  <c:v>3.2899999999999999E-2</c:v>
                </c:pt>
                <c:pt idx="21">
                  <c:v>4.7199999999999999E-2</c:v>
                </c:pt>
                <c:pt idx="22">
                  <c:v>6.8900000000000003E-2</c:v>
                </c:pt>
                <c:pt idx="23">
                  <c:v>5.4800000000000001E-2</c:v>
                </c:pt>
                <c:pt idx="24">
                  <c:v>0.04</c:v>
                </c:pt>
                <c:pt idx="25">
                  <c:v>4.5999999999999999E-3</c:v>
                </c:pt>
                <c:pt idx="26">
                  <c:v>1.83E-2</c:v>
                </c:pt>
                <c:pt idx="27">
                  <c:v>3.6799999999999999E-2</c:v>
                </c:pt>
                <c:pt idx="28">
                  <c:v>2.3900000000000001E-2</c:v>
                </c:pt>
                <c:pt idx="29">
                  <c:v>3.1899999999999998E-2</c:v>
                </c:pt>
                <c:pt idx="30">
                  <c:v>6.1000000000000004E-3</c:v>
                </c:pt>
                <c:pt idx="31">
                  <c:v>4.1700000000000001E-2</c:v>
                </c:pt>
                <c:pt idx="32">
                  <c:v>4.5999999999999999E-2</c:v>
                </c:pt>
                <c:pt idx="33">
                  <c:v>1.9599999999999999E-2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E-400E-A08A-F4667700BE1B}"/>
            </c:ext>
          </c:extLst>
        </c:ser>
        <c:ser>
          <c:idx val="1"/>
          <c:order val="1"/>
          <c:tx>
            <c:strRef>
              <c:f>'4. SENSITIVITY ANALYSIS'!$BQ$5:$BQ$6</c:f>
              <c:strCache>
                <c:ptCount val="2"/>
                <c:pt idx="0">
                  <c:v>X_OBJ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'4. SENSITIVITY ANALYSIS'!$C$7:$C$40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'4. SENSITIVITY ANALYSIS'!$BQ$7:$BQ$40</c:f>
              <c:numCache>
                <c:formatCode>0.000</c:formatCode>
                <c:ptCount val="34"/>
                <c:pt idx="0">
                  <c:v>2.4920060541648456E-2</c:v>
                </c:pt>
                <c:pt idx="1">
                  <c:v>2.2573643001595745E-2</c:v>
                </c:pt>
                <c:pt idx="2">
                  <c:v>2.4702603122215738E-2</c:v>
                </c:pt>
                <c:pt idx="3">
                  <c:v>1.6741051622099167E-2</c:v>
                </c:pt>
                <c:pt idx="4">
                  <c:v>3.1413972471089492E-2</c:v>
                </c:pt>
                <c:pt idx="5">
                  <c:v>3.0834824273928373E-2</c:v>
                </c:pt>
                <c:pt idx="6">
                  <c:v>2.8259919590982969E-2</c:v>
                </c:pt>
                <c:pt idx="7">
                  <c:v>2.0521940603420899E-2</c:v>
                </c:pt>
                <c:pt idx="8">
                  <c:v>2.4856896060369831E-2</c:v>
                </c:pt>
                <c:pt idx="9">
                  <c:v>2.7457050873585322E-2</c:v>
                </c:pt>
                <c:pt idx="10">
                  <c:v>2.0984132181047395E-2</c:v>
                </c:pt>
                <c:pt idx="11">
                  <c:v>3.6116619225617541E-2</c:v>
                </c:pt>
                <c:pt idx="12">
                  <c:v>2.3474865956073541E-2</c:v>
                </c:pt>
                <c:pt idx="13">
                  <c:v>2.4040141691479472E-2</c:v>
                </c:pt>
                <c:pt idx="14">
                  <c:v>2.7621190306584689E-2</c:v>
                </c:pt>
                <c:pt idx="15">
                  <c:v>3.171004211394788E-2</c:v>
                </c:pt>
                <c:pt idx="16">
                  <c:v>2.7883314108402495E-2</c:v>
                </c:pt>
                <c:pt idx="17">
                  <c:v>2.7492629928142803E-2</c:v>
                </c:pt>
                <c:pt idx="18">
                  <c:v>2.1885560806520352E-2</c:v>
                </c:pt>
                <c:pt idx="19">
                  <c:v>2.240901163570579E-2</c:v>
                </c:pt>
                <c:pt idx="20">
                  <c:v>2.5589753797617919E-2</c:v>
                </c:pt>
                <c:pt idx="21">
                  <c:v>2.8683964243518139E-2</c:v>
                </c:pt>
                <c:pt idx="22">
                  <c:v>0.13126895112859946</c:v>
                </c:pt>
                <c:pt idx="23">
                  <c:v>1.9363070781400156E-2</c:v>
                </c:pt>
                <c:pt idx="24">
                  <c:v>2.8033575029175223E-2</c:v>
                </c:pt>
                <c:pt idx="25">
                  <c:v>2.9319227809346975E-2</c:v>
                </c:pt>
                <c:pt idx="26">
                  <c:v>2.376452939130496E-2</c:v>
                </c:pt>
                <c:pt idx="27">
                  <c:v>3.9213925893403473E-2</c:v>
                </c:pt>
                <c:pt idx="28">
                  <c:v>2.5036442171640291E-2</c:v>
                </c:pt>
                <c:pt idx="29">
                  <c:v>2.6408303013741339E-2</c:v>
                </c:pt>
                <c:pt idx="30">
                  <c:v>2.8273536782024416E-2</c:v>
                </c:pt>
                <c:pt idx="31">
                  <c:v>2.421083767349173E-2</c:v>
                </c:pt>
                <c:pt idx="32">
                  <c:v>3.1180011827289907E-2</c:v>
                </c:pt>
                <c:pt idx="33">
                  <c:v>2.375440034298805E-2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E-400E-A08A-F4667700BE1B}"/>
            </c:ext>
          </c:extLst>
        </c:ser>
        <c:ser>
          <c:idx val="2"/>
          <c:order val="2"/>
          <c:tx>
            <c:strRef>
              <c:f>'4. SENSITIVITY ANALYSIS'!$BR$5:$BR$6</c:f>
              <c:strCache>
                <c:ptCount val="2"/>
                <c:pt idx="0">
                  <c:v>X_INT</c:v>
                </c:pt>
              </c:strCache>
            </c:strRef>
          </c:tx>
          <c:spPr>
            <a:ln w="571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 SENSITIVITY ANALYSIS'!$C$7:$C$40</c:f>
              <c:strCache>
                <c:ptCount val="34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  <c:pt idx="30">
                  <c:v>X31</c:v>
                </c:pt>
                <c:pt idx="31">
                  <c:v>X32</c:v>
                </c:pt>
                <c:pt idx="32">
                  <c:v>X33</c:v>
                </c:pt>
                <c:pt idx="33">
                  <c:v>X34</c:v>
                </c:pt>
              </c:strCache>
            </c:strRef>
          </c:cat>
          <c:val>
            <c:numRef>
              <c:f>'4. SENSITIVITY ANALYSIS'!$BR$7:$BR$40</c:f>
              <c:numCache>
                <c:formatCode>0.000</c:formatCode>
                <c:ptCount val="34"/>
                <c:pt idx="0">
                  <c:v>1.4814771253360231E-2</c:v>
                </c:pt>
                <c:pt idx="1">
                  <c:v>3.9446211952815953E-2</c:v>
                </c:pt>
                <c:pt idx="2">
                  <c:v>8.455284772056296E-3</c:v>
                </c:pt>
                <c:pt idx="3">
                  <c:v>4.222237790029346E-3</c:v>
                </c:pt>
                <c:pt idx="4">
                  <c:v>1.1224073114000567E-2</c:v>
                </c:pt>
                <c:pt idx="5">
                  <c:v>6.573255194588898E-3</c:v>
                </c:pt>
                <c:pt idx="6">
                  <c:v>3.623092847428263E-2</c:v>
                </c:pt>
                <c:pt idx="7">
                  <c:v>8.9344350364319557E-3</c:v>
                </c:pt>
                <c:pt idx="8">
                  <c:v>2.5151127800602614E-2</c:v>
                </c:pt>
                <c:pt idx="9">
                  <c:v>3.8581615474407048E-2</c:v>
                </c:pt>
                <c:pt idx="10">
                  <c:v>4.3851143177650632E-2</c:v>
                </c:pt>
                <c:pt idx="11">
                  <c:v>3.1230594039426813E-2</c:v>
                </c:pt>
                <c:pt idx="12">
                  <c:v>1.3885132041923653E-2</c:v>
                </c:pt>
                <c:pt idx="13">
                  <c:v>3.5007365465659482E-2</c:v>
                </c:pt>
                <c:pt idx="14">
                  <c:v>1.0864114962465843E-2</c:v>
                </c:pt>
                <c:pt idx="15">
                  <c:v>1.3710079645707769E-2</c:v>
                </c:pt>
                <c:pt idx="16">
                  <c:v>2.5115759323102026E-2</c:v>
                </c:pt>
                <c:pt idx="17">
                  <c:v>5.0353166651021545E-3</c:v>
                </c:pt>
                <c:pt idx="18">
                  <c:v>1.5573516685543869E-2</c:v>
                </c:pt>
                <c:pt idx="19">
                  <c:v>1.2850994454732929E-2</c:v>
                </c:pt>
                <c:pt idx="20">
                  <c:v>2.5277997833100321E-2</c:v>
                </c:pt>
                <c:pt idx="21">
                  <c:v>4.0650120555723271E-2</c:v>
                </c:pt>
                <c:pt idx="22">
                  <c:v>0.27155756380004969</c:v>
                </c:pt>
                <c:pt idx="23">
                  <c:v>3.1859243433655864E-2</c:v>
                </c:pt>
                <c:pt idx="24">
                  <c:v>3.3668141487132409E-2</c:v>
                </c:pt>
                <c:pt idx="25">
                  <c:v>4.0494032442309723E-3</c:v>
                </c:pt>
                <c:pt idx="26">
                  <c:v>1.3057528275225792E-2</c:v>
                </c:pt>
                <c:pt idx="27">
                  <c:v>4.3328016621544917E-2</c:v>
                </c:pt>
                <c:pt idx="28">
                  <c:v>1.79659911268517E-2</c:v>
                </c:pt>
                <c:pt idx="29">
                  <c:v>2.529366978338168E-2</c:v>
                </c:pt>
                <c:pt idx="30">
                  <c:v>5.1783409339887588E-3</c:v>
                </c:pt>
                <c:pt idx="31">
                  <c:v>3.0312833754954156E-2</c:v>
                </c:pt>
                <c:pt idx="32">
                  <c:v>4.3064040386607993E-2</c:v>
                </c:pt>
                <c:pt idx="33">
                  <c:v>1.3979151439661625E-2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7E-400E-A08A-F4667700BE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555511744"/>
        <c:axId val="1555512704"/>
      </c:lineChart>
      <c:catAx>
        <c:axId val="15555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2704"/>
        <c:crosses val="autoZero"/>
        <c:auto val="1"/>
        <c:lblAlgn val="ctr"/>
        <c:lblOffset val="100"/>
        <c:noMultiLvlLbl val="0"/>
      </c:catAx>
      <c:valAx>
        <c:axId val="15555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909992420953"/>
          <c:y val="0.90122991872392766"/>
          <c:w val="0.2286772987745552"/>
          <c:h val="5.4587961739681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tx1"/>
                </a:solidFill>
              </a:rPr>
              <a:t>INTEGRATED</a:t>
            </a:r>
            <a:r>
              <a:rPr lang="en-US" sz="3200" b="1" baseline="0">
                <a:solidFill>
                  <a:schemeClr val="tx1"/>
                </a:solidFill>
              </a:rPr>
              <a:t> </a:t>
            </a:r>
            <a:r>
              <a:rPr lang="en-US" sz="3200" b="1">
                <a:solidFill>
                  <a:schemeClr val="tx1"/>
                </a:solidFill>
              </a:rPr>
              <a:t>CRITERIA WEIGHTS</a:t>
            </a:r>
            <a:r>
              <a:rPr lang="en-US" sz="3200" b="1" baseline="0">
                <a:solidFill>
                  <a:schemeClr val="tx1"/>
                </a:solidFill>
              </a:rPr>
              <a:t> (X_INT)</a:t>
            </a:r>
            <a:endParaRPr lang="el-GR" sz="3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837598592405761E-2"/>
          <c:y val="5.9140939597315437E-2"/>
          <c:w val="0.97461734762732033"/>
          <c:h val="0.764410000753316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'4. SENSITIVITY ANALYSIS'!$BR$5</c:f>
              <c:strCache>
                <c:ptCount val="1"/>
                <c:pt idx="0">
                  <c:v>X_INT</c:v>
                </c:pt>
              </c:strCache>
            </c:strRef>
          </c:tx>
          <c:spPr>
            <a:solidFill>
              <a:schemeClr val="accent3"/>
            </a:solidFill>
            <a:ln w="57150">
              <a:noFill/>
              <a:prstDash val="sysDash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 SENSITIVITY ANALYSIS'!$C$6:$C$40</c:f>
              <c:strCache>
                <c:ptCount val="35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  <c:pt idx="7">
                  <c:v>X7</c:v>
                </c:pt>
                <c:pt idx="8">
                  <c:v>X8</c:v>
                </c:pt>
                <c:pt idx="9">
                  <c:v>X9</c:v>
                </c:pt>
                <c:pt idx="10">
                  <c:v>X10</c:v>
                </c:pt>
                <c:pt idx="11">
                  <c:v>X11</c:v>
                </c:pt>
                <c:pt idx="12">
                  <c:v>X12</c:v>
                </c:pt>
                <c:pt idx="13">
                  <c:v>X13</c:v>
                </c:pt>
                <c:pt idx="14">
                  <c:v>X14</c:v>
                </c:pt>
                <c:pt idx="15">
                  <c:v>X15</c:v>
                </c:pt>
                <c:pt idx="16">
                  <c:v>X16</c:v>
                </c:pt>
                <c:pt idx="17">
                  <c:v>X17</c:v>
                </c:pt>
                <c:pt idx="18">
                  <c:v>X18</c:v>
                </c:pt>
                <c:pt idx="19">
                  <c:v>X19</c:v>
                </c:pt>
                <c:pt idx="20">
                  <c:v>X20</c:v>
                </c:pt>
                <c:pt idx="21">
                  <c:v>X21</c:v>
                </c:pt>
                <c:pt idx="22">
                  <c:v>X22</c:v>
                </c:pt>
                <c:pt idx="23">
                  <c:v>X23</c:v>
                </c:pt>
                <c:pt idx="24">
                  <c:v>X24</c:v>
                </c:pt>
                <c:pt idx="25">
                  <c:v>X25</c:v>
                </c:pt>
                <c:pt idx="26">
                  <c:v>X26</c:v>
                </c:pt>
                <c:pt idx="27">
                  <c:v>X27</c:v>
                </c:pt>
                <c:pt idx="28">
                  <c:v>X28</c:v>
                </c:pt>
                <c:pt idx="29">
                  <c:v>X29</c:v>
                </c:pt>
                <c:pt idx="30">
                  <c:v>X30</c:v>
                </c:pt>
                <c:pt idx="31">
                  <c:v>X31</c:v>
                </c:pt>
                <c:pt idx="32">
                  <c:v>X32</c:v>
                </c:pt>
                <c:pt idx="33">
                  <c:v>X33</c:v>
                </c:pt>
                <c:pt idx="34">
                  <c:v>X34</c:v>
                </c:pt>
              </c:strCache>
            </c:strRef>
          </c:cat>
          <c:val>
            <c:numRef>
              <c:f>'4. SENSITIVITY ANALYSIS'!$BR$6:$BR$40</c:f>
              <c:numCache>
                <c:formatCode>0.000</c:formatCode>
                <c:ptCount val="35"/>
                <c:pt idx="1">
                  <c:v>1.4814771253360231E-2</c:v>
                </c:pt>
                <c:pt idx="2">
                  <c:v>3.9446211952815953E-2</c:v>
                </c:pt>
                <c:pt idx="3">
                  <c:v>8.455284772056296E-3</c:v>
                </c:pt>
                <c:pt idx="4">
                  <c:v>4.222237790029346E-3</c:v>
                </c:pt>
                <c:pt idx="5">
                  <c:v>1.1224073114000567E-2</c:v>
                </c:pt>
                <c:pt idx="6">
                  <c:v>6.573255194588898E-3</c:v>
                </c:pt>
                <c:pt idx="7">
                  <c:v>3.623092847428263E-2</c:v>
                </c:pt>
                <c:pt idx="8">
                  <c:v>8.9344350364319557E-3</c:v>
                </c:pt>
                <c:pt idx="9">
                  <c:v>2.5151127800602614E-2</c:v>
                </c:pt>
                <c:pt idx="10">
                  <c:v>3.8581615474407048E-2</c:v>
                </c:pt>
                <c:pt idx="11">
                  <c:v>4.3851143177650632E-2</c:v>
                </c:pt>
                <c:pt idx="12">
                  <c:v>3.1230594039426813E-2</c:v>
                </c:pt>
                <c:pt idx="13">
                  <c:v>1.3885132041923653E-2</c:v>
                </c:pt>
                <c:pt idx="14">
                  <c:v>3.5007365465659482E-2</c:v>
                </c:pt>
                <c:pt idx="15">
                  <c:v>1.0864114962465843E-2</c:v>
                </c:pt>
                <c:pt idx="16">
                  <c:v>1.3710079645707769E-2</c:v>
                </c:pt>
                <c:pt idx="17">
                  <c:v>2.5115759323102026E-2</c:v>
                </c:pt>
                <c:pt idx="18">
                  <c:v>5.0353166651021545E-3</c:v>
                </c:pt>
                <c:pt idx="19">
                  <c:v>1.5573516685543869E-2</c:v>
                </c:pt>
                <c:pt idx="20">
                  <c:v>1.2850994454732929E-2</c:v>
                </c:pt>
                <c:pt idx="21">
                  <c:v>2.5277997833100321E-2</c:v>
                </c:pt>
                <c:pt idx="22">
                  <c:v>4.0650120555723271E-2</c:v>
                </c:pt>
                <c:pt idx="23">
                  <c:v>0.27155756380004969</c:v>
                </c:pt>
                <c:pt idx="24">
                  <c:v>3.1859243433655864E-2</c:v>
                </c:pt>
                <c:pt idx="25">
                  <c:v>3.3668141487132409E-2</c:v>
                </c:pt>
                <c:pt idx="26">
                  <c:v>4.0494032442309723E-3</c:v>
                </c:pt>
                <c:pt idx="27">
                  <c:v>1.3057528275225792E-2</c:v>
                </c:pt>
                <c:pt idx="28">
                  <c:v>4.3328016621544917E-2</c:v>
                </c:pt>
                <c:pt idx="29">
                  <c:v>1.79659911268517E-2</c:v>
                </c:pt>
                <c:pt idx="30">
                  <c:v>2.529366978338168E-2</c:v>
                </c:pt>
                <c:pt idx="31">
                  <c:v>5.1783409339887588E-3</c:v>
                </c:pt>
                <c:pt idx="32">
                  <c:v>3.0312833754954156E-2</c:v>
                </c:pt>
                <c:pt idx="33">
                  <c:v>4.3064040386607993E-2</c:v>
                </c:pt>
                <c:pt idx="34">
                  <c:v>1.3979151439661625E-2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7-43B2-9DCA-B72C5D976D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511744"/>
        <c:axId val="1555512704"/>
      </c:barChart>
      <c:catAx>
        <c:axId val="15555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2704"/>
        <c:crosses val="autoZero"/>
        <c:auto val="1"/>
        <c:lblAlgn val="ctr"/>
        <c:lblOffset val="100"/>
        <c:noMultiLvlLbl val="0"/>
      </c:catAx>
      <c:valAx>
        <c:axId val="15555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909992420953"/>
          <c:y val="0.90122991872392766"/>
          <c:w val="4.5772616837093473E-2"/>
          <c:h val="3.3155297190579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="1">
                <a:solidFill>
                  <a:schemeClr val="tx1"/>
                </a:solidFill>
              </a:defRPr>
            </a:pPr>
            <a:r>
              <a:rPr lang="en-US" sz="1800" b="1" i="0" u="none" strike="noStrike" baseline="0">
                <a:solidFill>
                  <a:schemeClr val="tx1"/>
                </a:solidFill>
                <a:latin typeface="Aptos Narrow" panose="02110004020202020204"/>
              </a:rPr>
              <a:t>Integrated Criteria Importance (Pi S(Y|X=xi)</a:t>
            </a:r>
            <a:endParaRPr lang="el-GR" sz="18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F4DAC940-54E3-4BDA-95A1-C33C3B26BD78}"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l-GR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1168D66-DA68-4487-AA7B-4E00F4859468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tx1"/>
                </a:solidFill>
              </a:defRPr>
            </a:pPr>
            <a:endParaRPr lang="el-GR" sz="14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el-G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="1">
                <a:solidFill>
                  <a:schemeClr val="tx1"/>
                </a:solidFill>
              </a:defRPr>
            </a:pPr>
            <a:r>
              <a:rPr lang="en-US" sz="1800" b="1" i="0" u="none" strike="noStrike" baseline="0">
                <a:solidFill>
                  <a:schemeClr val="tx1"/>
                </a:solidFill>
                <a:latin typeface="Aptos Narrow" panose="02110004020202020204"/>
              </a:rPr>
              <a:t>Subjective Criteria Weight X_SBJ</a:t>
            </a:r>
            <a:endParaRPr lang="el-GR" sz="18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7ECC3FE-4EA7-4BC6-AEBA-F52BF5B7C601}">
          <cx:dataId val="0"/>
          <cx:layoutPr>
            <cx:aggregation/>
          </cx:layoutPr>
          <cx:axisId val="1"/>
        </cx:series>
        <cx:series layoutId="paretoLine" ownerIdx="0" uniqueId="{26263E6E-0591-4100-8B34-C5F388C0F08B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tx1"/>
                </a:solidFill>
              </a:defRPr>
            </a:pPr>
            <a:endParaRPr lang="el-GR" sz="14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val">
        <cx:f dir="row">_xlchart.v1.4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24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US" sz="2400" b="1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Officer Classification via ES-MADM Scores</a:t>
            </a:r>
            <a:endParaRPr lang="en-US" sz="2400" b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2EF94B76-F501-4005-83C8-B75A26C5EA3D}">
          <cx:dataPt idx="1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0000"/>
              </a:solidFill>
            </cx:spPr>
          </cx:dataPt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3200" b="1" i="0">
                    <a:solidFill>
                      <a:srgbClr val="595959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n-US" sz="3200" b="1"/>
              </a:p>
            </cx:txPr>
            <cx:visibility seriesName="0" categoryName="0" value="1"/>
          </cx:dataLabels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.0700000003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2000" b="1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2000" b="1">
              <a:solidFill>
                <a:schemeClr val="tx1"/>
              </a:solidFill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_xlchart.v1.0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24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US" sz="2400" b="1" i="0">
                <a:solidFill>
                  <a:schemeClr val="tx1"/>
                </a:solidFill>
              </a:rPr>
              <a:t>Officers Ranking (</a:t>
            </a:r>
            <a:r>
              <a:rPr lang="en-US" sz="2400" b="1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𝑃𝜈) </a:t>
            </a:r>
            <a:r>
              <a:rPr lang="en-US" sz="2400" b="1" i="0">
                <a:solidFill>
                  <a:schemeClr val="tx1"/>
                </a:solidFill>
              </a:rPr>
              <a:t>ES-MADM for X_INT Criteria Weights</a:t>
            </a:r>
          </a:p>
        </cx:rich>
      </cx:tx>
    </cx:title>
    <cx:plotArea>
      <cx:plotAreaRegion>
        <cx:series layoutId="clusteredColumn" uniqueId="{E999FAE4-B55D-49BF-A24B-192D6CCA9AF5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C000"/>
              </a:solidFill>
            </cx:spPr>
          </cx:dataPt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FFC000"/>
              </a:solidFill>
            </cx:spPr>
          </cx:dataPt>
          <cx:dataPt idx="8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9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0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1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2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3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4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5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solidFill>
                      <a:schemeClr val="tx1"/>
                    </a:solidFill>
                  </a:defRPr>
                </a:pPr>
                <a:endParaRPr lang="el-GR" sz="14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99F31AC-BAD2-4544-81D9-85F44B84AAC2}">
          <cx:axisId val="2"/>
        </cx:series>
      </cx:plotAreaRegion>
      <cx:axis id="0">
        <cx:catScaling gapWidth="0.25999999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 b="1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</cx:f>
      </cx:strDim>
      <cx:numDim type="val">
        <cx:f dir="row">_xlchart.v1.2</cx:f>
      </cx:numDim>
    </cx:data>
  </cx:chartData>
  <cx:chart>
    <cx:title pos="t" align="ctr" overlay="0">
      <cx:tx>
        <cx:txData>
          <cx:v>Τίτλος γραφήματος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r>
            <a:rPr lang="en-US" sz="1600"/>
            <a:t>Τίτλος γραφήματος</a:t>
          </a:r>
        </a:p>
      </cx:txPr>
    </cx:title>
    <cx:plotArea>
      <cx:plotAreaRegion>
        <cx:series layoutId="clusteredColumn" uniqueId="{34BBB009-1B73-434E-BC46-88F4D8DF3FE3}">
          <cx:dataId val="0"/>
          <cx:layoutPr>
            <cx:aggregation/>
          </cx:layoutPr>
          <cx:axisId val="1"/>
        </cx:series>
        <cx:series layoutId="paretoLine" ownerIdx="0" uniqueId="{21762EF5-9C18-4172-837F-F92F6A5C066B}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F4DAC940-54E3-4BDA-95A1-C33C3B26BD78}">
          <cx:dataId val="0"/>
          <cx:layoutPr>
            <cx:aggregation/>
          </cx:layoutPr>
          <cx:axisId val="1"/>
        </cx:series>
        <cx:series layoutId="paretoLine" ownerIdx="0" uniqueId="{41168D66-DA68-4487-AA7B-4E00F485946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A7ECC3FE-4EA7-4BC6-AEBA-F52BF5B7C601}">
          <cx:dataId val="0"/>
          <cx:layoutPr>
            <cx:aggregation/>
          </cx:layoutPr>
          <cx:axisId val="1"/>
        </cx:series>
        <cx:series layoutId="paretoLine" ownerIdx="0" uniqueId="{26263E6E-0591-4100-8B34-C5F388C0F08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val">
        <cx:f dir="row">_xlchart.v1.10</cx:f>
      </cx:numDim>
    </cx:data>
  </cx:chartData>
  <cx:chart>
    <cx:title pos="t" align="ctr" overlay="0">
      <cx:tx>
        <cx:txData>
          <cx:v>Officers Classification via ES-MADM Scores (Equal X_SBJ)</cx:v>
        </cx:txData>
      </cx:tx>
      <cx:txPr>
        <a:bodyPr vertOverflow="overflow" horzOverflow="overflow" wrap="square" lIns="0" tIns="0" rIns="0" bIns="0"/>
        <a:lstStyle/>
        <a:p>
          <a:pPr algn="ctr" rtl="0">
            <a:defRPr sz="20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r>
            <a:rPr lang="en-US" sz="2000"/>
            <a:t>Officers Classification via ES-MADM Scores (Equal X_SBJ)</a:t>
          </a:r>
        </a:p>
      </cx:txPr>
    </cx:title>
    <cx:plotArea>
      <cx:plotAreaRegion>
        <cx:series layoutId="clusteredColumn" uniqueId="{2EF94B76-F501-4005-83C8-B75A26C5EA3D}">
          <cx:dataPt idx="1">
            <cx:spPr>
              <a:solidFill>
                <a:srgbClr val="92D05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3200" b="1" i="0">
                    <a:solidFill>
                      <a:srgbClr val="595959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n-US" sz="3200" b="1"/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.0700000003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20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2000"/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_xlchart.v1.17</cx:f>
      </cx:strDim>
      <cx:numDim type="val">
        <cx:f dir="row">_xlchart.v1.16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Summary Results Table for ES-MADM model (equal SBJ Criteria Weights</a:t>
            </a:r>
            <a:endParaRPr lang="en-US" sz="1600"/>
          </a:p>
        </cx:rich>
      </cx:tx>
    </cx:title>
    <cx:plotArea>
      <cx:plotAreaRegion>
        <cx:series layoutId="clusteredColumn" uniqueId="{E999FAE4-B55D-49BF-A24B-192D6CCA9AF5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C000"/>
              </a:solidFill>
            </cx:spPr>
          </cx:dataPt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92D050"/>
              </a:solidFill>
            </cx:spPr>
          </cx:dataPt>
          <cx:dataPt idx="8">
            <cx:spPr>
              <a:solidFill>
                <a:srgbClr val="92D050"/>
              </a:solidFill>
            </cx:spPr>
          </cx:dataPt>
          <cx:dataPt idx="9">
            <cx:spPr>
              <a:solidFill>
                <a:srgbClr val="92D050"/>
              </a:solidFill>
            </cx:spPr>
          </cx:dataPt>
          <cx:dataPt idx="10">
            <cx:spPr>
              <a:solidFill>
                <a:srgbClr val="92D050"/>
              </a:solidFill>
            </cx:spPr>
          </cx:dataPt>
          <cx:dataPt idx="11">
            <cx:spPr>
              <a:solidFill>
                <a:srgbClr val="92D050"/>
              </a:solidFill>
            </cx:spPr>
          </cx:dataPt>
          <cx:dataPt idx="12">
            <cx:spPr>
              <a:solidFill>
                <a:srgbClr val="92D050"/>
              </a:solidFill>
            </cx:spPr>
          </cx:dataPt>
          <cx:dataPt idx="13">
            <cx:spPr>
              <a:solidFill>
                <a:srgbClr val="92D050"/>
              </a:solidFill>
            </cx:spPr>
          </cx:dataPt>
          <cx:dataPt idx="14">
            <cx:spPr>
              <a:solidFill>
                <a:srgbClr val="92D050"/>
              </a:solidFill>
            </cx:spPr>
          </cx:dataPt>
          <cx:dataPt idx="15">
            <cx:spPr>
              <a:solidFill>
                <a:srgbClr val="92D050"/>
              </a:solidFill>
            </cx:spPr>
          </cx:dataPt>
          <cx:dataPt idx="16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/>
                </a:pPr>
                <a:endParaRPr lang="el-GR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99F31AC-BAD2-4544-81D9-85F44B84AAC2}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_xlchart.v1.19</cx:f>
      </cx:strDim>
      <cx:numDim type="val">
        <cx:f dir="row">_xlchart.v1.18</cx:f>
      </cx:numDim>
    </cx:data>
  </cx:chartData>
  <cx:chart>
    <cx:title pos="t" align="ctr" overlay="0">
      <cx:tx>
        <cx:txData>
          <cx:v/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1" i="0">
              <a:solidFill>
                <a:schemeClr val="tx1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US" sz="1600" b="1">
            <a:solidFill>
              <a:schemeClr val="tx1"/>
            </a:solidFill>
          </a:endParaRPr>
        </a:p>
      </cx:txPr>
    </cx:title>
    <cx:plotArea>
      <cx:plotAreaRegion>
        <cx:series layoutId="clusteredColumn" uniqueId="{34BBB009-1B73-434E-BC46-88F4D8DF3FE3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C000"/>
              </a:solidFill>
            </cx:spPr>
          </cx:dataPt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FFC000"/>
              </a:solidFill>
            </cx:spPr>
          </cx:dataPt>
          <cx:dataPt idx="8">
            <cx:spPr>
              <a:solidFill>
                <a:srgbClr val="92D050"/>
              </a:solidFill>
            </cx:spPr>
          </cx:dataPt>
          <cx:dataPt idx="9">
            <cx:spPr>
              <a:solidFill>
                <a:srgbClr val="92D050"/>
              </a:solidFill>
            </cx:spPr>
          </cx:dataPt>
          <cx:dataPt idx="10">
            <cx:spPr>
              <a:solidFill>
                <a:srgbClr val="92D050"/>
              </a:solidFill>
            </cx:spPr>
          </cx:dataPt>
          <cx:dataPt idx="11">
            <cx:spPr>
              <a:solidFill>
                <a:srgbClr val="92D050"/>
              </a:solidFill>
            </cx:spPr>
          </cx:dataPt>
          <cx:dataPt idx="12">
            <cx:spPr>
              <a:solidFill>
                <a:srgbClr val="92D050"/>
              </a:solidFill>
            </cx:spPr>
          </cx:dataPt>
          <cx:dataPt idx="13">
            <cx:spPr>
              <a:solidFill>
                <a:srgbClr val="92D050"/>
              </a:solidFill>
            </cx:spPr>
          </cx:dataPt>
          <cx:dataPt idx="14">
            <cx:spPr>
              <a:solidFill>
                <a:srgbClr val="92D050"/>
              </a:solidFill>
            </cx:spPr>
          </cx:dataPt>
          <cx:dataPt idx="15">
            <cx:spPr>
              <a:solidFill>
                <a:srgbClr val="92D050"/>
              </a:solidFill>
            </cx:spPr>
          </cx:dataPt>
          <cx:dataPt idx="16">
            <cx:spPr>
              <a:solidFill>
                <a:srgbClr val="92D050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1762EF5-9C18-4172-837F-F92F6A5C066B}">
          <cx:axisId val="2"/>
        </cx:series>
      </cx:plotAreaRegion>
      <cx:axis id="0">
        <cx:catScaling gapWidth="0.180000007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="1">
                <a:solidFill>
                  <a:schemeClr val="tx1"/>
                </a:solidFill>
              </a:defRPr>
            </a:pPr>
            <a:r>
              <a:rPr lang="en-US" sz="1800" b="1" i="0" u="none" strike="noStrike" baseline="0">
                <a:solidFill>
                  <a:schemeClr val="tx1"/>
                </a:solidFill>
                <a:latin typeface="Aptos Narrow" panose="02110004020202020204"/>
              </a:rPr>
              <a:t>Integrated Criteria Importance (Pi S(Y|X=xi)</a:t>
            </a:r>
            <a:endParaRPr lang="el-GR" sz="18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F4DAC940-54E3-4BDA-95A1-C33C3B26BD78}"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l-GR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1168D66-DA68-4487-AA7B-4E00F4859468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tx1"/>
                </a:solidFill>
              </a:defRPr>
            </a:pPr>
            <a:endParaRPr lang="el-GR" sz="14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el-G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_xlchart.v1.28</cx:f>
      </cx:strDim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="1">
                <a:solidFill>
                  <a:schemeClr val="tx1"/>
                </a:solidFill>
              </a:defRPr>
            </a:pPr>
            <a:r>
              <a:rPr lang="en-US" sz="1800" b="1" i="0" u="none" strike="noStrike" baseline="0">
                <a:solidFill>
                  <a:schemeClr val="tx1"/>
                </a:solidFill>
                <a:latin typeface="Aptos Narrow" panose="02110004020202020204"/>
              </a:rPr>
              <a:t>Subjective Criteria Weight X_SBJ</a:t>
            </a:r>
            <a:endParaRPr lang="el-GR" sz="18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7ECC3FE-4EA7-4BC6-AEBA-F52BF5B7C601}">
          <cx:dataId val="0"/>
          <cx:layoutPr>
            <cx:aggregation/>
          </cx:layoutPr>
          <cx:axisId val="1"/>
        </cx:series>
        <cx:series layoutId="paretoLine" ownerIdx="0" uniqueId="{26263E6E-0591-4100-8B34-C5F388C0F08B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tx1"/>
                </a:solidFill>
              </a:defRPr>
            </a:pPr>
            <a:endParaRPr lang="el-GR" sz="14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_xlchart.v1.27</cx:f>
      </cx:strDim>
      <cx:numDim type="val">
        <cx:f dir="row">_xlchart.v1.26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24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US" sz="2400" b="1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Officer Classification via ES-MADM Scores</a:t>
            </a:r>
            <a:endParaRPr lang="en-US" sz="2400" b="1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2EF94B76-F501-4005-83C8-B75A26C5EA3D}">
          <cx:dataPt idx="1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0000"/>
              </a:solidFill>
            </cx:spPr>
          </cx:dataPt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3200" b="1" i="0">
                    <a:solidFill>
                      <a:srgbClr val="595959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en-US" sz="3200" b="1"/>
              </a:p>
            </cx:txPr>
            <cx:visibility seriesName="0" categoryName="0" value="1"/>
            <cx:separator>, </cx:separator>
          </cx:dataLabels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.0700000003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2000" b="1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2000" b="1">
              <a:solidFill>
                <a:schemeClr val="tx1"/>
              </a:solidFill>
            </a:endParaRPr>
          </a:p>
        </cx:txPr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_xlchart.v1.21</cx:f>
      </cx:strDim>
      <cx:numDim type="val">
        <cx:f dir="row">_xlchart.v1.20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24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US" sz="2400" b="1" i="0">
                <a:solidFill>
                  <a:schemeClr val="tx1"/>
                </a:solidFill>
              </a:rPr>
              <a:t>Officers Ranking (</a:t>
            </a:r>
            <a:r>
              <a:rPr lang="en-US" sz="2400" b="1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𝑃𝜈) </a:t>
            </a:r>
            <a:r>
              <a:rPr lang="en-US" sz="2400" b="1" i="0">
                <a:solidFill>
                  <a:schemeClr val="tx1"/>
                </a:solidFill>
              </a:rPr>
              <a:t>ES-MADM for X_INT Criteria Weights</a:t>
            </a:r>
          </a:p>
        </cx:rich>
      </cx:tx>
    </cx:title>
    <cx:plotArea>
      <cx:plotAreaRegion>
        <cx:series layoutId="clusteredColumn" uniqueId="{E999FAE4-B55D-49BF-A24B-192D6CCA9AF5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C000"/>
              </a:solidFill>
            </cx:spPr>
          </cx:dataPt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FFC000"/>
              </a:solidFill>
            </cx:spPr>
          </cx:dataPt>
          <cx:dataPt idx="8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9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0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1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2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3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4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Pt idx="15">
            <cx:spPr>
              <a:solidFill>
                <a:srgbClr val="4EA72E">
                  <a:lumMod val="60000"/>
                  <a:lumOff val="40000"/>
                </a:srgbClr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solidFill>
                      <a:schemeClr val="tx1"/>
                    </a:solidFill>
                  </a:defRPr>
                </a:pPr>
                <a:endParaRPr lang="el-GR" sz="14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99F31AC-BAD2-4544-81D9-85F44B84AAC2}">
          <cx:axisId val="2"/>
        </cx:series>
      </cx:plotAreaRegion>
      <cx:axis id="0">
        <cx:catScaling gapWidth="0.25999999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1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 b="1">
              <a:solidFill>
                <a:schemeClr val="tx1"/>
              </a:solidFill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_xlchart.v1.23</cx:f>
      </cx:strDim>
      <cx:numDim type="val">
        <cx:f dir="row">_xlchart.v1.22</cx:f>
      </cx:numDim>
    </cx:data>
  </cx:chartData>
  <cx:chart>
    <cx:title pos="t" align="ctr" overlay="0">
      <cx:tx>
        <cx:txData>
          <cx:v>Τίτλος γραφήματος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r>
            <a:rPr lang="en-US" sz="1600"/>
            <a:t>Τίτλος γραφήματος</a:t>
          </a:r>
        </a:p>
      </cx:txPr>
    </cx:title>
    <cx:plotArea>
      <cx:plotAreaRegion>
        <cx:series layoutId="clusteredColumn" uniqueId="{34BBB009-1B73-434E-BC46-88F4D8DF3FE3}">
          <cx:dataId val="0"/>
          <cx:layoutPr>
            <cx:aggregation/>
          </cx:layoutPr>
          <cx:axisId val="1"/>
        </cx:series>
        <cx:series layoutId="paretoLine" ownerIdx="0" uniqueId="{21762EF5-9C18-4172-837F-F92F6A5C066B}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US" sz="16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openxmlformats.org/officeDocument/2006/relationships/chart" Target="../charts/chart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microsoft.com/office/2014/relationships/chartEx" Target="../charts/chartEx7.xml"/><Relationship Id="rId1" Type="http://schemas.microsoft.com/office/2014/relationships/chartEx" Target="../charts/chartEx6.xml"/><Relationship Id="rId6" Type="http://schemas.microsoft.com/office/2014/relationships/chartEx" Target="../charts/chartEx10.xml"/><Relationship Id="rId5" Type="http://schemas.microsoft.com/office/2014/relationships/chartEx" Target="../charts/chartEx9.xml"/><Relationship Id="rId4" Type="http://schemas.microsoft.com/office/2014/relationships/chartEx" Target="../charts/chartEx8.xml"/><Relationship Id="rId9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3.xml"/><Relationship Id="rId7" Type="http://schemas.openxmlformats.org/officeDocument/2006/relationships/chart" Target="../charts/chart8.xml"/><Relationship Id="rId2" Type="http://schemas.microsoft.com/office/2014/relationships/chartEx" Target="../charts/chartEx12.xml"/><Relationship Id="rId1" Type="http://schemas.microsoft.com/office/2014/relationships/chartEx" Target="../charts/chartEx11.xml"/><Relationship Id="rId6" Type="http://schemas.openxmlformats.org/officeDocument/2006/relationships/chart" Target="../charts/chart7.xml"/><Relationship Id="rId5" Type="http://schemas.microsoft.com/office/2014/relationships/chartEx" Target="../charts/chartEx15.xml"/><Relationship Id="rId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248330</xdr:colOff>
      <xdr:row>46</xdr:row>
      <xdr:rowOff>238124</xdr:rowOff>
    </xdr:from>
    <xdr:to>
      <xdr:col>44</xdr:col>
      <xdr:colOff>476248</xdr:colOff>
      <xdr:row>87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Γράφημα 10">
              <a:extLst>
                <a:ext uri="{FF2B5EF4-FFF2-40B4-BE49-F238E27FC236}">
                  <a16:creationId xmlns:a16="http://schemas.microsoft.com/office/drawing/2014/main" id="{20EF3904-8E81-15E2-1D6C-A66F044D9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40755" y="18002249"/>
              <a:ext cx="14829743" cy="9701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1</xdr:col>
      <xdr:colOff>204106</xdr:colOff>
      <xdr:row>46</xdr:row>
      <xdr:rowOff>193219</xdr:rowOff>
    </xdr:from>
    <xdr:to>
      <xdr:col>22</xdr:col>
      <xdr:colOff>523874</xdr:colOff>
      <xdr:row>87</xdr:row>
      <xdr:rowOff>23811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Γράφημα 11">
              <a:extLst>
                <a:ext uri="{FF2B5EF4-FFF2-40B4-BE49-F238E27FC236}">
                  <a16:creationId xmlns:a16="http://schemas.microsoft.com/office/drawing/2014/main" id="{BD84C835-020B-1FB9-3340-F1BFDEB93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656" y="17957344"/>
              <a:ext cx="15007318" cy="96984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46</xdr:col>
      <xdr:colOff>588818</xdr:colOff>
      <xdr:row>46</xdr:row>
      <xdr:rowOff>412172</xdr:rowOff>
    </xdr:from>
    <xdr:to>
      <xdr:col>66</xdr:col>
      <xdr:colOff>304800</xdr:colOff>
      <xdr:row>85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Γράφημα 15">
              <a:extLst>
                <a:ext uri="{FF2B5EF4-FFF2-40B4-BE49-F238E27FC236}">
                  <a16:creationId xmlns:a16="http://schemas.microsoft.com/office/drawing/2014/main" id="{EBDC560A-6508-2540-DD18-1F7C395C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73718" y="18176297"/>
              <a:ext cx="13451032" cy="90747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36</xdr:col>
      <xdr:colOff>286838</xdr:colOff>
      <xdr:row>99</xdr:row>
      <xdr:rowOff>78240</xdr:rowOff>
    </xdr:from>
    <xdr:to>
      <xdr:col>67</xdr:col>
      <xdr:colOff>274319</xdr:colOff>
      <xdr:row>180</xdr:row>
      <xdr:rowOff>-1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Γράφημα 16">
              <a:extLst>
                <a:ext uri="{FF2B5EF4-FFF2-40B4-BE49-F238E27FC236}">
                  <a16:creationId xmlns:a16="http://schemas.microsoft.com/office/drawing/2014/main" id="{B61F2278-658D-2F63-F47F-0013AF48A7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4088" y="29605740"/>
              <a:ext cx="20370981" cy="153522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1</xdr:col>
      <xdr:colOff>166687</xdr:colOff>
      <xdr:row>96</xdr:row>
      <xdr:rowOff>97970</xdr:rowOff>
    </xdr:from>
    <xdr:to>
      <xdr:col>35</xdr:col>
      <xdr:colOff>441960</xdr:colOff>
      <xdr:row>183</xdr:row>
      <xdr:rowOff>-1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Γράφημα 18">
              <a:extLst>
                <a:ext uri="{FF2B5EF4-FFF2-40B4-BE49-F238E27FC236}">
                  <a16:creationId xmlns:a16="http://schemas.microsoft.com/office/drawing/2014/main" id="{46498A63-B64B-CFED-1D97-726573DA8C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87" y="29053970"/>
              <a:ext cx="23135273" cy="164755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71</xdr:col>
      <xdr:colOff>490537</xdr:colOff>
      <xdr:row>46</xdr:row>
      <xdr:rowOff>570548</xdr:rowOff>
    </xdr:from>
    <xdr:to>
      <xdr:col>114</xdr:col>
      <xdr:colOff>6668</xdr:colOff>
      <xdr:row>108</xdr:row>
      <xdr:rowOff>71438</xdr:rowOff>
    </xdr:to>
    <xdr:graphicFrame macro="">
      <xdr:nvGraphicFramePr>
        <xdr:cNvPr id="13" name="Γράφημα 12">
          <a:extLst>
            <a:ext uri="{FF2B5EF4-FFF2-40B4-BE49-F238E27FC236}">
              <a16:creationId xmlns:a16="http://schemas.microsoft.com/office/drawing/2014/main" id="{04701A0A-4E0C-44A6-6FE1-17BE97711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71</xdr:col>
      <xdr:colOff>261936</xdr:colOff>
      <xdr:row>111</xdr:row>
      <xdr:rowOff>142874</xdr:rowOff>
    </xdr:from>
    <xdr:to>
      <xdr:col>114</xdr:col>
      <xdr:colOff>95249</xdr:colOff>
      <xdr:row>182</xdr:row>
      <xdr:rowOff>24764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BC1CFD52-776F-4970-84FB-EAD3BB815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248330</xdr:colOff>
      <xdr:row>46</xdr:row>
      <xdr:rowOff>238124</xdr:rowOff>
    </xdr:from>
    <xdr:to>
      <xdr:col>44</xdr:col>
      <xdr:colOff>476248</xdr:colOff>
      <xdr:row>87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Γράφημα 1">
              <a:extLst>
                <a:ext uri="{FF2B5EF4-FFF2-40B4-BE49-F238E27FC236}">
                  <a16:creationId xmlns:a16="http://schemas.microsoft.com/office/drawing/2014/main" id="{5D7666AB-17F1-4388-9BE6-B82E465F5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40755" y="18002249"/>
              <a:ext cx="14829743" cy="9701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1</xdr:col>
      <xdr:colOff>204106</xdr:colOff>
      <xdr:row>46</xdr:row>
      <xdr:rowOff>193219</xdr:rowOff>
    </xdr:from>
    <xdr:to>
      <xdr:col>22</xdr:col>
      <xdr:colOff>523874</xdr:colOff>
      <xdr:row>87</xdr:row>
      <xdr:rowOff>23811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Γράφημα 2">
              <a:extLst>
                <a:ext uri="{FF2B5EF4-FFF2-40B4-BE49-F238E27FC236}">
                  <a16:creationId xmlns:a16="http://schemas.microsoft.com/office/drawing/2014/main" id="{79D170A3-F9E6-4CA4-AE20-5A0E29C97E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656" y="17957344"/>
              <a:ext cx="15007318" cy="96984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67</xdr:col>
      <xdr:colOff>259080</xdr:colOff>
      <xdr:row>50</xdr:row>
      <xdr:rowOff>217170</xdr:rowOff>
    </xdr:from>
    <xdr:to>
      <xdr:col>102</xdr:col>
      <xdr:colOff>453799</xdr:colOff>
      <xdr:row>126</xdr:row>
      <xdr:rowOff>27486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89203B5A-7221-4D5A-916C-C5571E9D7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588818</xdr:colOff>
      <xdr:row>46</xdr:row>
      <xdr:rowOff>412172</xdr:rowOff>
    </xdr:from>
    <xdr:to>
      <xdr:col>66</xdr:col>
      <xdr:colOff>304800</xdr:colOff>
      <xdr:row>85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Γράφημα 4">
              <a:extLst>
                <a:ext uri="{FF2B5EF4-FFF2-40B4-BE49-F238E27FC236}">
                  <a16:creationId xmlns:a16="http://schemas.microsoft.com/office/drawing/2014/main" id="{8E76DE5A-9C1D-4FAD-A885-1C5DCD96DA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73718" y="18176297"/>
              <a:ext cx="13451032" cy="90747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33</xdr:col>
      <xdr:colOff>530679</xdr:colOff>
      <xdr:row>99</xdr:row>
      <xdr:rowOff>78241</xdr:rowOff>
    </xdr:from>
    <xdr:to>
      <xdr:col>60</xdr:col>
      <xdr:colOff>571499</xdr:colOff>
      <xdr:row>149</xdr:row>
      <xdr:rowOff>40821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Γράφημα 5">
              <a:extLst>
                <a:ext uri="{FF2B5EF4-FFF2-40B4-BE49-F238E27FC236}">
                  <a16:creationId xmlns:a16="http://schemas.microsoft.com/office/drawing/2014/main" id="{3F0C1E73-1A8A-43D0-950B-7E373BD4D8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76354" y="29996266"/>
              <a:ext cx="18814595" cy="9487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102</xdr:row>
      <xdr:rowOff>2721</xdr:rowOff>
    </xdr:from>
    <xdr:to>
      <xdr:col>31</xdr:col>
      <xdr:colOff>214313</xdr:colOff>
      <xdr:row>150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Γράφημα 6">
              <a:extLst>
                <a:ext uri="{FF2B5EF4-FFF2-40B4-BE49-F238E27FC236}">
                  <a16:creationId xmlns:a16="http://schemas.microsoft.com/office/drawing/2014/main" id="{22E165A5-843F-451E-B299-0053F9F5AC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492246"/>
              <a:ext cx="21369338" cy="92365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67</xdr:col>
      <xdr:colOff>95249</xdr:colOff>
      <xdr:row>132</xdr:row>
      <xdr:rowOff>103414</xdr:rowOff>
    </xdr:from>
    <xdr:to>
      <xdr:col>104</xdr:col>
      <xdr:colOff>180974</xdr:colOff>
      <xdr:row>208</xdr:row>
      <xdr:rowOff>114300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169D56D9-6BA5-E7AD-4C56-1D942419E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-2</xdr:colOff>
      <xdr:row>157</xdr:row>
      <xdr:rowOff>104774</xdr:rowOff>
    </xdr:from>
    <xdr:to>
      <xdr:col>64</xdr:col>
      <xdr:colOff>190499</xdr:colOff>
      <xdr:row>207</xdr:row>
      <xdr:rowOff>95249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6E17BDF1-08CE-3378-7CF5-1EDA8F65C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119063</xdr:colOff>
      <xdr:row>156</xdr:row>
      <xdr:rowOff>152400</xdr:rowOff>
    </xdr:from>
    <xdr:to>
      <xdr:col>34</xdr:col>
      <xdr:colOff>428625</xdr:colOff>
      <xdr:row>207</xdr:row>
      <xdr:rowOff>95250</xdr:rowOff>
    </xdr:to>
    <xdr:graphicFrame macro="">
      <xdr:nvGraphicFramePr>
        <xdr:cNvPr id="10" name="Γράφημα 9">
          <a:extLst>
            <a:ext uri="{FF2B5EF4-FFF2-40B4-BE49-F238E27FC236}">
              <a16:creationId xmlns:a16="http://schemas.microsoft.com/office/drawing/2014/main" id="{24AC1269-9DC7-5640-2748-6427B43EB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248330</xdr:colOff>
      <xdr:row>46</xdr:row>
      <xdr:rowOff>238124</xdr:rowOff>
    </xdr:from>
    <xdr:to>
      <xdr:col>44</xdr:col>
      <xdr:colOff>476248</xdr:colOff>
      <xdr:row>87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Γράφημα 1">
              <a:extLst>
                <a:ext uri="{FF2B5EF4-FFF2-40B4-BE49-F238E27FC236}">
                  <a16:creationId xmlns:a16="http://schemas.microsoft.com/office/drawing/2014/main" id="{B2FFB6D5-89D6-4FFF-9945-2E61923B42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40755" y="18002249"/>
              <a:ext cx="14829743" cy="9701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1</xdr:col>
      <xdr:colOff>204106</xdr:colOff>
      <xdr:row>46</xdr:row>
      <xdr:rowOff>193219</xdr:rowOff>
    </xdr:from>
    <xdr:to>
      <xdr:col>22</xdr:col>
      <xdr:colOff>523874</xdr:colOff>
      <xdr:row>87</xdr:row>
      <xdr:rowOff>23811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Γράφημα 2">
              <a:extLst>
                <a:ext uri="{FF2B5EF4-FFF2-40B4-BE49-F238E27FC236}">
                  <a16:creationId xmlns:a16="http://schemas.microsoft.com/office/drawing/2014/main" id="{A17142C4-F086-4873-8520-5A798A94D7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656" y="17957344"/>
              <a:ext cx="15007318" cy="96984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46</xdr:col>
      <xdr:colOff>588818</xdr:colOff>
      <xdr:row>46</xdr:row>
      <xdr:rowOff>412172</xdr:rowOff>
    </xdr:from>
    <xdr:to>
      <xdr:col>66</xdr:col>
      <xdr:colOff>304800</xdr:colOff>
      <xdr:row>85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Γράφημα 3">
              <a:extLst>
                <a:ext uri="{FF2B5EF4-FFF2-40B4-BE49-F238E27FC236}">
                  <a16:creationId xmlns:a16="http://schemas.microsoft.com/office/drawing/2014/main" id="{DDFF918E-3C75-4C91-864E-8E84FF0A79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73718" y="18176297"/>
              <a:ext cx="13451032" cy="90747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36</xdr:col>
      <xdr:colOff>286838</xdr:colOff>
      <xdr:row>99</xdr:row>
      <xdr:rowOff>78240</xdr:rowOff>
    </xdr:from>
    <xdr:to>
      <xdr:col>67</xdr:col>
      <xdr:colOff>274319</xdr:colOff>
      <xdr:row>179</xdr:row>
      <xdr:rowOff>-1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Γράφημα 4">
              <a:extLst>
                <a:ext uri="{FF2B5EF4-FFF2-40B4-BE49-F238E27FC236}">
                  <a16:creationId xmlns:a16="http://schemas.microsoft.com/office/drawing/2014/main" id="{17537952-6AAD-4C0E-AF25-3557FB8926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4088" y="29605740"/>
              <a:ext cx="20370981" cy="151617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1</xdr:col>
      <xdr:colOff>166687</xdr:colOff>
      <xdr:row>96</xdr:row>
      <xdr:rowOff>97970</xdr:rowOff>
    </xdr:from>
    <xdr:to>
      <xdr:col>35</xdr:col>
      <xdr:colOff>441960</xdr:colOff>
      <xdr:row>177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Γράφημα 5">
              <a:extLst>
                <a:ext uri="{FF2B5EF4-FFF2-40B4-BE49-F238E27FC236}">
                  <a16:creationId xmlns:a16="http://schemas.microsoft.com/office/drawing/2014/main" id="{49B4C5A4-6606-474C-A4E5-71AE91D32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87" y="29053970"/>
              <a:ext cx="23135273" cy="15427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67</xdr:col>
      <xdr:colOff>319087</xdr:colOff>
      <xdr:row>46</xdr:row>
      <xdr:rowOff>360998</xdr:rowOff>
    </xdr:from>
    <xdr:to>
      <xdr:col>109</xdr:col>
      <xdr:colOff>540068</xdr:colOff>
      <xdr:row>107</xdr:row>
      <xdr:rowOff>90488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97CDAB51-3FA1-4FD8-B721-B3A2270A0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514350</xdr:colOff>
      <xdr:row>109</xdr:row>
      <xdr:rowOff>114299</xdr:rowOff>
    </xdr:from>
    <xdr:to>
      <xdr:col>110</xdr:col>
      <xdr:colOff>78106</xdr:colOff>
      <xdr:row>180</xdr:row>
      <xdr:rowOff>5714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E27E2FE1-D96D-4CD1-9FC8-6ED934BCD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4FA7-D8AD-4091-AD13-B7810247F690}">
  <dimension ref="A2:AG36"/>
  <sheetViews>
    <sheetView workbookViewId="0">
      <selection activeCell="AI17" sqref="AI17"/>
    </sheetView>
  </sheetViews>
  <sheetFormatPr defaultRowHeight="15" x14ac:dyDescent="0.25"/>
  <cols>
    <col min="1" max="1" width="4" customWidth="1"/>
    <col min="2" max="2" width="11" customWidth="1"/>
    <col min="3" max="3" width="6.28515625" customWidth="1"/>
    <col min="4" max="4" width="4.140625" customWidth="1"/>
    <col min="5" max="5" width="4.42578125" customWidth="1"/>
    <col min="6" max="6" width="4" customWidth="1"/>
    <col min="7" max="8" width="4.42578125" customWidth="1"/>
    <col min="9" max="9" width="4" customWidth="1"/>
    <col min="10" max="10" width="3.5703125" customWidth="1"/>
    <col min="11" max="11" width="3.7109375" customWidth="1"/>
    <col min="12" max="12" width="4" customWidth="1"/>
    <col min="13" max="14" width="4.5703125" customWidth="1"/>
    <col min="15" max="15" width="4.140625" customWidth="1"/>
    <col min="16" max="16" width="4.28515625" customWidth="1"/>
    <col min="17" max="17" width="5" customWidth="1"/>
    <col min="18" max="18" width="4" customWidth="1"/>
    <col min="19" max="19" width="4.140625" customWidth="1"/>
    <col min="20" max="20" width="4.85546875" customWidth="1"/>
    <col min="21" max="21" width="3.7109375" customWidth="1"/>
    <col min="22" max="22" width="4.7109375" customWidth="1"/>
    <col min="23" max="23" width="4.140625" customWidth="1"/>
    <col min="24" max="24" width="4.28515625" customWidth="1"/>
    <col min="25" max="25" width="4" customWidth="1"/>
    <col min="26" max="26" width="3.85546875" customWidth="1"/>
    <col min="27" max="28" width="4.28515625" customWidth="1"/>
    <col min="29" max="29" width="4.140625" customWidth="1"/>
    <col min="30" max="30" width="4" customWidth="1"/>
    <col min="31" max="32" width="4.140625" customWidth="1"/>
    <col min="33" max="33" width="4" customWidth="1"/>
  </cols>
  <sheetData>
    <row r="2" spans="1:33" x14ac:dyDescent="0.25">
      <c r="A2" s="92" t="s">
        <v>159</v>
      </c>
      <c r="B2" s="93"/>
      <c r="C2" s="78" t="s">
        <v>160</v>
      </c>
      <c r="D2" s="78" t="s">
        <v>92</v>
      </c>
      <c r="E2" s="78" t="s">
        <v>93</v>
      </c>
      <c r="F2" s="78" t="s">
        <v>94</v>
      </c>
      <c r="G2" s="78" t="s">
        <v>95</v>
      </c>
      <c r="H2" s="78" t="s">
        <v>96</v>
      </c>
      <c r="I2" s="78" t="s">
        <v>97</v>
      </c>
      <c r="J2" s="78" t="s">
        <v>98</v>
      </c>
      <c r="K2" s="78" t="s">
        <v>99</v>
      </c>
      <c r="L2" s="78" t="s">
        <v>100</v>
      </c>
      <c r="M2" s="78" t="s">
        <v>101</v>
      </c>
      <c r="N2" s="78" t="s">
        <v>102</v>
      </c>
      <c r="O2" s="78" t="s">
        <v>103</v>
      </c>
      <c r="P2" s="78" t="s">
        <v>104</v>
      </c>
      <c r="Q2" s="78" t="s">
        <v>105</v>
      </c>
      <c r="R2" s="78" t="s">
        <v>106</v>
      </c>
      <c r="S2" s="78" t="s">
        <v>107</v>
      </c>
      <c r="T2" s="78" t="s">
        <v>108</v>
      </c>
      <c r="U2" s="78" t="s">
        <v>109</v>
      </c>
      <c r="V2" s="78" t="s">
        <v>110</v>
      </c>
      <c r="W2" s="78" t="s">
        <v>111</v>
      </c>
      <c r="X2" s="78" t="s">
        <v>112</v>
      </c>
      <c r="Y2" s="78" t="s">
        <v>113</v>
      </c>
      <c r="Z2" s="78" t="s">
        <v>114</v>
      </c>
      <c r="AA2" s="78" t="s">
        <v>115</v>
      </c>
      <c r="AB2" s="78" t="s">
        <v>116</v>
      </c>
      <c r="AC2" s="78" t="s">
        <v>117</v>
      </c>
      <c r="AD2" s="78" t="s">
        <v>118</v>
      </c>
      <c r="AE2" s="78" t="s">
        <v>119</v>
      </c>
      <c r="AF2" s="78" t="s">
        <v>120</v>
      </c>
      <c r="AG2" s="78" t="s">
        <v>121</v>
      </c>
    </row>
    <row r="3" spans="1:33" x14ac:dyDescent="0.25">
      <c r="A3" s="78" t="s">
        <v>11</v>
      </c>
      <c r="B3" s="78" t="s">
        <v>28</v>
      </c>
      <c r="C3" s="78">
        <v>1.9800000000000002E-2</v>
      </c>
      <c r="D3" s="78">
        <v>7</v>
      </c>
      <c r="E3" s="79">
        <v>9</v>
      </c>
      <c r="F3" s="78">
        <v>10</v>
      </c>
      <c r="G3" s="80">
        <v>9</v>
      </c>
      <c r="H3" s="79">
        <v>8</v>
      </c>
      <c r="I3" s="81">
        <v>9</v>
      </c>
      <c r="J3" s="79">
        <v>9</v>
      </c>
      <c r="K3" s="79">
        <v>6</v>
      </c>
      <c r="L3" s="79">
        <v>10</v>
      </c>
      <c r="M3" s="79">
        <v>9</v>
      </c>
      <c r="N3" s="79">
        <v>7</v>
      </c>
      <c r="O3" s="79">
        <v>9</v>
      </c>
      <c r="P3" s="79">
        <v>9</v>
      </c>
      <c r="Q3" s="79">
        <v>8</v>
      </c>
      <c r="R3" s="79">
        <v>9</v>
      </c>
      <c r="S3" s="79">
        <v>6</v>
      </c>
      <c r="T3" s="79">
        <v>8</v>
      </c>
      <c r="U3" s="79">
        <v>9</v>
      </c>
      <c r="V3" s="79">
        <v>9</v>
      </c>
      <c r="W3" s="79">
        <v>6</v>
      </c>
      <c r="X3" s="79">
        <v>9</v>
      </c>
      <c r="Y3" s="79">
        <v>7</v>
      </c>
      <c r="Z3" s="79">
        <v>8</v>
      </c>
      <c r="AA3" s="79">
        <v>8</v>
      </c>
      <c r="AB3" s="79">
        <v>6</v>
      </c>
      <c r="AC3" s="79">
        <v>8</v>
      </c>
      <c r="AD3" s="79">
        <v>8</v>
      </c>
      <c r="AE3" s="79">
        <v>7</v>
      </c>
      <c r="AF3" s="79">
        <v>9</v>
      </c>
      <c r="AG3" s="79">
        <v>10</v>
      </c>
    </row>
    <row r="4" spans="1:33" x14ac:dyDescent="0.25">
      <c r="A4" s="78" t="s">
        <v>10</v>
      </c>
      <c r="B4" s="78" t="s">
        <v>29</v>
      </c>
      <c r="C4" s="78">
        <v>5.8200000000000002E-2</v>
      </c>
      <c r="D4" s="78">
        <v>9</v>
      </c>
      <c r="E4" s="78">
        <v>6</v>
      </c>
      <c r="F4" s="78">
        <v>10</v>
      </c>
      <c r="G4" s="79">
        <v>8</v>
      </c>
      <c r="H4" s="81">
        <v>7</v>
      </c>
      <c r="I4" s="81">
        <v>10</v>
      </c>
      <c r="J4" s="81">
        <v>9</v>
      </c>
      <c r="K4" s="81">
        <v>9</v>
      </c>
      <c r="L4" s="81">
        <v>9</v>
      </c>
      <c r="M4" s="81">
        <v>9</v>
      </c>
      <c r="N4" s="81">
        <v>8</v>
      </c>
      <c r="O4" s="81">
        <v>9</v>
      </c>
      <c r="P4" s="81">
        <v>6</v>
      </c>
      <c r="Q4" s="81">
        <v>9</v>
      </c>
      <c r="R4" s="81">
        <v>9</v>
      </c>
      <c r="S4" s="81">
        <v>8</v>
      </c>
      <c r="T4" s="81">
        <v>8</v>
      </c>
      <c r="U4" s="81">
        <v>7</v>
      </c>
      <c r="V4" s="81">
        <v>8</v>
      </c>
      <c r="W4" s="81">
        <v>10</v>
      </c>
      <c r="X4" s="81">
        <v>10</v>
      </c>
      <c r="Y4" s="81">
        <v>9</v>
      </c>
      <c r="Z4" s="81">
        <v>7</v>
      </c>
      <c r="AA4" s="81">
        <v>7</v>
      </c>
      <c r="AB4" s="81">
        <v>10</v>
      </c>
      <c r="AC4" s="81">
        <v>7</v>
      </c>
      <c r="AD4" s="81">
        <v>10</v>
      </c>
      <c r="AE4" s="81">
        <v>9</v>
      </c>
      <c r="AF4" s="81">
        <v>9</v>
      </c>
      <c r="AG4" s="81">
        <v>8</v>
      </c>
    </row>
    <row r="5" spans="1:33" x14ac:dyDescent="0.25">
      <c r="A5" s="78" t="s">
        <v>9</v>
      </c>
      <c r="B5" s="78" t="s">
        <v>30</v>
      </c>
      <c r="C5" s="78">
        <v>1.14E-2</v>
      </c>
      <c r="D5" s="78">
        <v>9</v>
      </c>
      <c r="E5" s="78">
        <v>9</v>
      </c>
      <c r="F5" s="78">
        <v>9</v>
      </c>
      <c r="G5" s="79">
        <v>10</v>
      </c>
      <c r="H5" s="81">
        <v>8</v>
      </c>
      <c r="I5" s="81">
        <v>9</v>
      </c>
      <c r="J5" s="81">
        <v>10</v>
      </c>
      <c r="K5" s="81">
        <v>8</v>
      </c>
      <c r="L5" s="81">
        <v>8</v>
      </c>
      <c r="M5" s="81">
        <v>7</v>
      </c>
      <c r="N5" s="81">
        <v>10</v>
      </c>
      <c r="O5" s="81">
        <v>8</v>
      </c>
      <c r="P5" s="81">
        <v>8</v>
      </c>
      <c r="Q5" s="81">
        <v>9</v>
      </c>
      <c r="R5" s="81">
        <v>10</v>
      </c>
      <c r="S5" s="81">
        <v>7</v>
      </c>
      <c r="T5" s="81">
        <v>6</v>
      </c>
      <c r="U5" s="81">
        <v>8</v>
      </c>
      <c r="V5" s="81">
        <v>6</v>
      </c>
      <c r="W5" s="81">
        <v>7</v>
      </c>
      <c r="X5" s="81">
        <v>8</v>
      </c>
      <c r="Y5" s="81">
        <v>8</v>
      </c>
      <c r="Z5" s="81">
        <v>10</v>
      </c>
      <c r="AA5" s="81">
        <v>9</v>
      </c>
      <c r="AB5" s="81">
        <v>9</v>
      </c>
      <c r="AC5" s="81">
        <v>9</v>
      </c>
      <c r="AD5" s="81">
        <v>7</v>
      </c>
      <c r="AE5" s="81">
        <v>7</v>
      </c>
      <c r="AF5" s="81">
        <v>8</v>
      </c>
      <c r="AG5" s="81">
        <v>6</v>
      </c>
    </row>
    <row r="6" spans="1:33" x14ac:dyDescent="0.25">
      <c r="A6" s="78" t="s">
        <v>62</v>
      </c>
      <c r="B6" s="78" t="s">
        <v>31</v>
      </c>
      <c r="C6" s="78">
        <v>8.3999999999999995E-3</v>
      </c>
      <c r="D6" s="78">
        <v>7</v>
      </c>
      <c r="E6" s="78">
        <v>9</v>
      </c>
      <c r="F6" s="78">
        <v>8</v>
      </c>
      <c r="G6" s="79">
        <v>8</v>
      </c>
      <c r="H6" s="81">
        <v>7</v>
      </c>
      <c r="I6" s="81">
        <v>8</v>
      </c>
      <c r="J6" s="81">
        <v>9</v>
      </c>
      <c r="K6" s="81">
        <v>9</v>
      </c>
      <c r="L6" s="81">
        <v>7</v>
      </c>
      <c r="M6" s="81">
        <v>7</v>
      </c>
      <c r="N6" s="81">
        <v>8</v>
      </c>
      <c r="O6" s="81">
        <v>7</v>
      </c>
      <c r="P6" s="81">
        <v>7</v>
      </c>
      <c r="Q6" s="81">
        <v>9</v>
      </c>
      <c r="R6" s="81">
        <v>8</v>
      </c>
      <c r="S6" s="81">
        <v>7</v>
      </c>
      <c r="T6" s="81">
        <v>6</v>
      </c>
      <c r="U6" s="81">
        <v>9</v>
      </c>
      <c r="V6" s="81">
        <v>7</v>
      </c>
      <c r="W6" s="81">
        <v>8</v>
      </c>
      <c r="X6" s="81">
        <v>6</v>
      </c>
      <c r="Y6" s="81">
        <v>8</v>
      </c>
      <c r="Z6" s="81">
        <v>7</v>
      </c>
      <c r="AA6" s="81">
        <v>7</v>
      </c>
      <c r="AB6" s="81">
        <v>8</v>
      </c>
      <c r="AC6" s="81">
        <v>9</v>
      </c>
      <c r="AD6" s="81">
        <v>6</v>
      </c>
      <c r="AE6" s="81">
        <v>7</v>
      </c>
      <c r="AF6" s="81">
        <v>7</v>
      </c>
      <c r="AG6" s="81">
        <v>7</v>
      </c>
    </row>
    <row r="7" spans="1:33" x14ac:dyDescent="0.25">
      <c r="A7" s="78" t="s">
        <v>63</v>
      </c>
      <c r="B7" s="78" t="s">
        <v>32</v>
      </c>
      <c r="C7" s="78">
        <v>1.1900000000000001E-2</v>
      </c>
      <c r="D7" s="78">
        <v>9</v>
      </c>
      <c r="E7" s="78">
        <v>7</v>
      </c>
      <c r="F7" s="78">
        <v>8</v>
      </c>
      <c r="G7" s="79">
        <v>9</v>
      </c>
      <c r="H7" s="81">
        <v>9</v>
      </c>
      <c r="I7" s="81">
        <v>8</v>
      </c>
      <c r="J7" s="81">
        <v>6</v>
      </c>
      <c r="K7" s="81">
        <v>10</v>
      </c>
      <c r="L7" s="81">
        <v>10</v>
      </c>
      <c r="M7" s="81">
        <v>8</v>
      </c>
      <c r="N7" s="81">
        <v>9</v>
      </c>
      <c r="O7" s="81">
        <v>6</v>
      </c>
      <c r="P7" s="81">
        <v>7</v>
      </c>
      <c r="Q7" s="81">
        <v>7</v>
      </c>
      <c r="R7" s="81">
        <v>6</v>
      </c>
      <c r="S7" s="81">
        <v>7</v>
      </c>
      <c r="T7" s="81">
        <v>8</v>
      </c>
      <c r="U7" s="81">
        <v>6</v>
      </c>
      <c r="V7" s="81">
        <v>8</v>
      </c>
      <c r="W7" s="81">
        <v>9</v>
      </c>
      <c r="X7" s="81">
        <v>10</v>
      </c>
      <c r="Y7" s="81">
        <v>7</v>
      </c>
      <c r="Z7" s="81">
        <v>10</v>
      </c>
      <c r="AA7" s="81">
        <v>9</v>
      </c>
      <c r="AB7" s="81">
        <v>7</v>
      </c>
      <c r="AC7" s="81">
        <v>6</v>
      </c>
      <c r="AD7" s="81">
        <v>7</v>
      </c>
      <c r="AE7" s="81">
        <v>9</v>
      </c>
      <c r="AF7" s="81">
        <v>9</v>
      </c>
      <c r="AG7" s="81">
        <v>7</v>
      </c>
    </row>
    <row r="8" spans="1:33" x14ac:dyDescent="0.25">
      <c r="A8" s="78" t="s">
        <v>64</v>
      </c>
      <c r="B8" s="78" t="s">
        <v>33</v>
      </c>
      <c r="C8" s="78">
        <v>7.1000000000000004E-3</v>
      </c>
      <c r="D8" s="78">
        <v>7</v>
      </c>
      <c r="E8" s="78">
        <v>8</v>
      </c>
      <c r="F8" s="78">
        <v>6</v>
      </c>
      <c r="G8" s="79">
        <v>8</v>
      </c>
      <c r="H8" s="81">
        <v>10</v>
      </c>
      <c r="I8" s="81">
        <v>10</v>
      </c>
      <c r="J8" s="81">
        <v>7</v>
      </c>
      <c r="K8" s="81">
        <v>7</v>
      </c>
      <c r="L8" s="81">
        <v>8</v>
      </c>
      <c r="M8" s="81">
        <v>7</v>
      </c>
      <c r="N8" s="81">
        <v>8</v>
      </c>
      <c r="O8" s="81">
        <v>10</v>
      </c>
      <c r="P8" s="81">
        <v>7</v>
      </c>
      <c r="Q8" s="81">
        <v>8</v>
      </c>
      <c r="R8" s="81">
        <v>8</v>
      </c>
      <c r="S8" s="81">
        <v>7</v>
      </c>
      <c r="T8" s="81">
        <v>9</v>
      </c>
      <c r="U8" s="81">
        <v>8</v>
      </c>
      <c r="V8" s="81">
        <v>10</v>
      </c>
      <c r="W8" s="81">
        <v>6</v>
      </c>
      <c r="X8" s="81">
        <v>10</v>
      </c>
      <c r="Y8" s="81">
        <v>9</v>
      </c>
      <c r="Z8" s="81">
        <v>10</v>
      </c>
      <c r="AA8" s="81">
        <v>10</v>
      </c>
      <c r="AB8" s="81">
        <v>9</v>
      </c>
      <c r="AC8" s="81">
        <v>7</v>
      </c>
      <c r="AD8" s="81">
        <v>6</v>
      </c>
      <c r="AE8" s="81">
        <v>8</v>
      </c>
      <c r="AF8" s="81">
        <v>10</v>
      </c>
      <c r="AG8" s="81">
        <v>7</v>
      </c>
    </row>
    <row r="9" spans="1:33" x14ac:dyDescent="0.25">
      <c r="A9" s="78" t="s">
        <v>65</v>
      </c>
      <c r="B9" s="78" t="s">
        <v>34</v>
      </c>
      <c r="C9" s="78">
        <v>4.2700000000000002E-2</v>
      </c>
      <c r="D9" s="78">
        <v>6</v>
      </c>
      <c r="E9" s="78">
        <v>10</v>
      </c>
      <c r="F9" s="78">
        <v>7</v>
      </c>
      <c r="G9" s="79">
        <v>6</v>
      </c>
      <c r="H9" s="81">
        <v>7</v>
      </c>
      <c r="I9" s="81">
        <v>7</v>
      </c>
      <c r="J9" s="81">
        <v>6</v>
      </c>
      <c r="K9" s="81">
        <v>7</v>
      </c>
      <c r="L9" s="81">
        <v>8</v>
      </c>
      <c r="M9" s="81">
        <v>8</v>
      </c>
      <c r="N9" s="81">
        <v>7</v>
      </c>
      <c r="O9" s="81">
        <v>7</v>
      </c>
      <c r="P9" s="81">
        <v>9</v>
      </c>
      <c r="Q9" s="81">
        <v>8</v>
      </c>
      <c r="R9" s="81">
        <v>7</v>
      </c>
      <c r="S9" s="81">
        <v>6</v>
      </c>
      <c r="T9" s="81">
        <v>9</v>
      </c>
      <c r="U9" s="81">
        <v>8</v>
      </c>
      <c r="V9" s="81">
        <v>7</v>
      </c>
      <c r="W9" s="81">
        <v>7</v>
      </c>
      <c r="X9" s="81">
        <v>8</v>
      </c>
      <c r="Y9" s="81">
        <v>9</v>
      </c>
      <c r="Z9" s="81">
        <v>10</v>
      </c>
      <c r="AA9" s="81">
        <v>9</v>
      </c>
      <c r="AB9" s="81">
        <v>8</v>
      </c>
      <c r="AC9" s="81">
        <v>10</v>
      </c>
      <c r="AD9" s="81">
        <v>8</v>
      </c>
      <c r="AE9" s="81">
        <v>10</v>
      </c>
      <c r="AF9" s="81">
        <v>9</v>
      </c>
      <c r="AG9" s="81">
        <v>7</v>
      </c>
    </row>
    <row r="10" spans="1:33" x14ac:dyDescent="0.25">
      <c r="A10" s="78" t="s">
        <v>66</v>
      </c>
      <c r="B10" s="78" t="s">
        <v>35</v>
      </c>
      <c r="C10" s="78">
        <v>1.4500000000000001E-2</v>
      </c>
      <c r="D10" s="78">
        <v>9</v>
      </c>
      <c r="E10" s="78">
        <v>10</v>
      </c>
      <c r="F10" s="78">
        <v>8</v>
      </c>
      <c r="G10" s="79">
        <v>9</v>
      </c>
      <c r="H10" s="81">
        <v>7</v>
      </c>
      <c r="I10" s="81">
        <v>8</v>
      </c>
      <c r="J10" s="81">
        <v>8</v>
      </c>
      <c r="K10" s="81">
        <v>9</v>
      </c>
      <c r="L10" s="81">
        <v>10</v>
      </c>
      <c r="M10" s="81">
        <v>7</v>
      </c>
      <c r="N10" s="81">
        <v>7</v>
      </c>
      <c r="O10" s="81">
        <v>9</v>
      </c>
      <c r="P10" s="81">
        <v>7</v>
      </c>
      <c r="Q10" s="81">
        <v>7</v>
      </c>
      <c r="R10" s="81">
        <v>7</v>
      </c>
      <c r="S10" s="81">
        <v>8</v>
      </c>
      <c r="T10" s="81">
        <v>10</v>
      </c>
      <c r="U10" s="81">
        <v>7</v>
      </c>
      <c r="V10" s="81">
        <v>10</v>
      </c>
      <c r="W10" s="81">
        <v>7</v>
      </c>
      <c r="X10" s="81">
        <v>10</v>
      </c>
      <c r="Y10" s="81">
        <v>7</v>
      </c>
      <c r="Z10" s="81">
        <v>8</v>
      </c>
      <c r="AA10" s="81">
        <v>8</v>
      </c>
      <c r="AB10" s="81">
        <v>9</v>
      </c>
      <c r="AC10" s="81">
        <v>7</v>
      </c>
      <c r="AD10" s="81">
        <v>9</v>
      </c>
      <c r="AE10" s="81">
        <v>7</v>
      </c>
      <c r="AF10" s="81">
        <v>8</v>
      </c>
      <c r="AG10" s="81">
        <v>9</v>
      </c>
    </row>
    <row r="11" spans="1:33" x14ac:dyDescent="0.25">
      <c r="A11" s="78" t="s">
        <v>67</v>
      </c>
      <c r="B11" s="78" t="s">
        <v>36</v>
      </c>
      <c r="C11" s="78">
        <v>3.3700000000000001E-2</v>
      </c>
      <c r="D11" s="78">
        <v>7</v>
      </c>
      <c r="E11" s="78">
        <v>9</v>
      </c>
      <c r="F11" s="78">
        <v>6</v>
      </c>
      <c r="G11" s="79">
        <v>9</v>
      </c>
      <c r="H11" s="81">
        <v>9</v>
      </c>
      <c r="I11" s="81">
        <v>8</v>
      </c>
      <c r="J11" s="81">
        <v>8</v>
      </c>
      <c r="K11" s="81">
        <v>8</v>
      </c>
      <c r="L11" s="81">
        <v>7</v>
      </c>
      <c r="M11" s="81">
        <v>7</v>
      </c>
      <c r="N11" s="81">
        <v>9</v>
      </c>
      <c r="O11" s="81">
        <v>6</v>
      </c>
      <c r="P11" s="81">
        <v>7</v>
      </c>
      <c r="Q11" s="81">
        <v>9</v>
      </c>
      <c r="R11" s="81">
        <v>8</v>
      </c>
      <c r="S11" s="81">
        <v>8</v>
      </c>
      <c r="T11" s="81">
        <v>8</v>
      </c>
      <c r="U11" s="81">
        <v>7</v>
      </c>
      <c r="V11" s="81">
        <v>10</v>
      </c>
      <c r="W11" s="81">
        <v>9</v>
      </c>
      <c r="X11" s="81">
        <v>9</v>
      </c>
      <c r="Y11" s="81">
        <v>10</v>
      </c>
      <c r="Z11" s="81">
        <v>6</v>
      </c>
      <c r="AA11" s="81">
        <v>6</v>
      </c>
      <c r="AB11" s="81">
        <v>9</v>
      </c>
      <c r="AC11" s="81">
        <v>7</v>
      </c>
      <c r="AD11" s="81">
        <v>8</v>
      </c>
      <c r="AE11" s="81">
        <v>9</v>
      </c>
      <c r="AF11" s="81">
        <v>9</v>
      </c>
      <c r="AG11" s="81">
        <v>7</v>
      </c>
    </row>
    <row r="12" spans="1:33" x14ac:dyDescent="0.25">
      <c r="A12" s="78" t="s">
        <v>68</v>
      </c>
      <c r="B12" s="78" t="s">
        <v>37</v>
      </c>
      <c r="C12" s="78">
        <v>4.6800000000000001E-2</v>
      </c>
      <c r="D12" s="78">
        <v>9</v>
      </c>
      <c r="E12" s="78">
        <v>8</v>
      </c>
      <c r="F12" s="78">
        <v>9</v>
      </c>
      <c r="G12" s="79">
        <v>8</v>
      </c>
      <c r="H12" s="81">
        <v>6</v>
      </c>
      <c r="I12" s="81">
        <v>10</v>
      </c>
      <c r="J12" s="81">
        <v>8</v>
      </c>
      <c r="K12" s="81">
        <v>8</v>
      </c>
      <c r="L12" s="81">
        <v>10</v>
      </c>
      <c r="M12" s="81">
        <v>10</v>
      </c>
      <c r="N12" s="81">
        <v>8</v>
      </c>
      <c r="O12" s="81">
        <v>9</v>
      </c>
      <c r="P12" s="81">
        <v>8</v>
      </c>
      <c r="Q12" s="81">
        <v>10</v>
      </c>
      <c r="R12" s="81">
        <v>9</v>
      </c>
      <c r="S12" s="81">
        <v>7</v>
      </c>
      <c r="T12" s="81">
        <v>10</v>
      </c>
      <c r="U12" s="81">
        <v>7</v>
      </c>
      <c r="V12" s="81">
        <v>9</v>
      </c>
      <c r="W12" s="81">
        <v>7</v>
      </c>
      <c r="X12" s="81">
        <v>6</v>
      </c>
      <c r="Y12" s="81">
        <v>9</v>
      </c>
      <c r="Z12" s="81">
        <v>9</v>
      </c>
      <c r="AA12" s="81">
        <v>9</v>
      </c>
      <c r="AB12" s="81">
        <v>10</v>
      </c>
      <c r="AC12" s="81">
        <v>9</v>
      </c>
      <c r="AD12" s="81">
        <v>6</v>
      </c>
      <c r="AE12" s="81">
        <v>9</v>
      </c>
      <c r="AF12" s="81">
        <v>6</v>
      </c>
      <c r="AG12" s="81">
        <v>8</v>
      </c>
    </row>
    <row r="13" spans="1:33" x14ac:dyDescent="0.25">
      <c r="A13" s="78" t="s">
        <v>69</v>
      </c>
      <c r="B13" s="78" t="s">
        <v>38</v>
      </c>
      <c r="C13" s="78">
        <v>6.9599999999999995E-2</v>
      </c>
      <c r="D13" s="78">
        <v>7</v>
      </c>
      <c r="E13" s="78">
        <v>9</v>
      </c>
      <c r="F13" s="78">
        <v>8</v>
      </c>
      <c r="G13" s="79">
        <v>7</v>
      </c>
      <c r="H13" s="81">
        <v>9</v>
      </c>
      <c r="I13" s="81">
        <v>7</v>
      </c>
      <c r="J13" s="81">
        <v>8</v>
      </c>
      <c r="K13" s="81">
        <v>10</v>
      </c>
      <c r="L13" s="81">
        <v>6</v>
      </c>
      <c r="M13" s="81">
        <v>9</v>
      </c>
      <c r="N13" s="81">
        <v>10</v>
      </c>
      <c r="O13" s="81">
        <v>9</v>
      </c>
      <c r="P13" s="81">
        <v>8</v>
      </c>
      <c r="Q13" s="81">
        <v>8</v>
      </c>
      <c r="R13" s="81">
        <v>7</v>
      </c>
      <c r="S13" s="81">
        <v>8</v>
      </c>
      <c r="T13" s="81">
        <v>9</v>
      </c>
      <c r="U13" s="81">
        <v>9</v>
      </c>
      <c r="V13" s="81">
        <v>9</v>
      </c>
      <c r="W13" s="81">
        <v>7</v>
      </c>
      <c r="X13" s="81">
        <v>8</v>
      </c>
      <c r="Y13" s="81">
        <v>7</v>
      </c>
      <c r="Z13" s="81">
        <v>8</v>
      </c>
      <c r="AA13" s="81">
        <v>8</v>
      </c>
      <c r="AB13" s="81">
        <v>9</v>
      </c>
      <c r="AC13" s="81">
        <v>10</v>
      </c>
      <c r="AD13" s="81">
        <v>6</v>
      </c>
      <c r="AE13" s="81">
        <v>8</v>
      </c>
      <c r="AF13" s="81">
        <v>10</v>
      </c>
      <c r="AG13" s="81">
        <v>8</v>
      </c>
    </row>
    <row r="14" spans="1:33" x14ac:dyDescent="0.25">
      <c r="A14" s="78" t="s">
        <v>70</v>
      </c>
      <c r="B14" s="78" t="s">
        <v>39</v>
      </c>
      <c r="C14" s="78">
        <v>2.8799999999999999E-2</v>
      </c>
      <c r="D14" s="78">
        <v>6</v>
      </c>
      <c r="E14" s="78">
        <v>8</v>
      </c>
      <c r="F14" s="78">
        <v>10</v>
      </c>
      <c r="G14" s="79">
        <v>9</v>
      </c>
      <c r="H14" s="81">
        <v>10</v>
      </c>
      <c r="I14" s="81">
        <v>6</v>
      </c>
      <c r="J14" s="81">
        <v>7</v>
      </c>
      <c r="K14" s="81">
        <v>10</v>
      </c>
      <c r="L14" s="81">
        <v>8</v>
      </c>
      <c r="M14" s="81">
        <v>6</v>
      </c>
      <c r="N14" s="81">
        <v>7</v>
      </c>
      <c r="O14" s="81">
        <v>8</v>
      </c>
      <c r="P14" s="81">
        <v>9</v>
      </c>
      <c r="Q14" s="81">
        <v>10</v>
      </c>
      <c r="R14" s="81">
        <v>10</v>
      </c>
      <c r="S14" s="81">
        <v>6</v>
      </c>
      <c r="T14" s="81">
        <v>8</v>
      </c>
      <c r="U14" s="81">
        <v>9</v>
      </c>
      <c r="V14" s="81">
        <v>6</v>
      </c>
      <c r="W14" s="81">
        <v>8</v>
      </c>
      <c r="X14" s="81">
        <v>9</v>
      </c>
      <c r="Y14" s="81">
        <v>9</v>
      </c>
      <c r="Z14" s="81">
        <v>10</v>
      </c>
      <c r="AA14" s="81">
        <v>10</v>
      </c>
      <c r="AB14" s="81">
        <v>6</v>
      </c>
      <c r="AC14" s="81">
        <v>9</v>
      </c>
      <c r="AD14" s="81">
        <v>7</v>
      </c>
      <c r="AE14" s="81">
        <v>8</v>
      </c>
      <c r="AF14" s="81">
        <v>7</v>
      </c>
      <c r="AG14" s="81">
        <v>9</v>
      </c>
    </row>
    <row r="15" spans="1:33" x14ac:dyDescent="0.25">
      <c r="A15" s="78" t="s">
        <v>8</v>
      </c>
      <c r="B15" s="78" t="s">
        <v>40</v>
      </c>
      <c r="C15" s="78">
        <v>1.9699999999999999E-2</v>
      </c>
      <c r="D15" s="78">
        <v>9</v>
      </c>
      <c r="E15" s="78">
        <v>10</v>
      </c>
      <c r="F15" s="78">
        <v>8</v>
      </c>
      <c r="G15" s="79">
        <v>6</v>
      </c>
      <c r="H15" s="81">
        <v>7</v>
      </c>
      <c r="I15" s="81">
        <v>7</v>
      </c>
      <c r="J15" s="81">
        <v>9</v>
      </c>
      <c r="K15" s="81">
        <v>9</v>
      </c>
      <c r="L15" s="81">
        <v>8</v>
      </c>
      <c r="M15" s="81">
        <v>9</v>
      </c>
      <c r="N15" s="81">
        <v>9</v>
      </c>
      <c r="O15" s="81">
        <v>9</v>
      </c>
      <c r="P15" s="81">
        <v>6</v>
      </c>
      <c r="Q15" s="81">
        <v>8</v>
      </c>
      <c r="R15" s="81">
        <v>9</v>
      </c>
      <c r="S15" s="81">
        <v>9</v>
      </c>
      <c r="T15" s="81">
        <v>7</v>
      </c>
      <c r="U15" s="81">
        <v>9</v>
      </c>
      <c r="V15" s="81">
        <v>7</v>
      </c>
      <c r="W15" s="81">
        <v>9</v>
      </c>
      <c r="X15" s="81">
        <v>7</v>
      </c>
      <c r="Y15" s="81">
        <v>9</v>
      </c>
      <c r="Z15" s="81">
        <v>6</v>
      </c>
      <c r="AA15" s="81">
        <v>7</v>
      </c>
      <c r="AB15" s="81">
        <v>9</v>
      </c>
      <c r="AC15" s="81">
        <v>9</v>
      </c>
      <c r="AD15" s="81">
        <v>8</v>
      </c>
      <c r="AE15" s="81">
        <v>10</v>
      </c>
      <c r="AF15" s="81">
        <v>9</v>
      </c>
      <c r="AG15" s="81">
        <v>7</v>
      </c>
    </row>
    <row r="16" spans="1:33" x14ac:dyDescent="0.25">
      <c r="A16" s="78" t="s">
        <v>71</v>
      </c>
      <c r="B16" s="78" t="s">
        <v>41</v>
      </c>
      <c r="C16" s="78">
        <v>4.8500000000000001E-2</v>
      </c>
      <c r="D16" s="78">
        <v>6</v>
      </c>
      <c r="E16" s="78">
        <v>10</v>
      </c>
      <c r="F16" s="78">
        <v>9</v>
      </c>
      <c r="G16" s="79">
        <v>9</v>
      </c>
      <c r="H16" s="81">
        <v>8</v>
      </c>
      <c r="I16" s="81">
        <v>8</v>
      </c>
      <c r="J16" s="81">
        <v>7</v>
      </c>
      <c r="K16" s="81">
        <v>10</v>
      </c>
      <c r="L16" s="81">
        <v>10</v>
      </c>
      <c r="M16" s="81">
        <v>6</v>
      </c>
      <c r="N16" s="81">
        <v>9</v>
      </c>
      <c r="O16" s="81">
        <v>9</v>
      </c>
      <c r="P16" s="81">
        <v>9</v>
      </c>
      <c r="Q16" s="81">
        <v>7</v>
      </c>
      <c r="R16" s="81">
        <v>8</v>
      </c>
      <c r="S16" s="81">
        <v>7</v>
      </c>
      <c r="T16" s="81">
        <v>8</v>
      </c>
      <c r="U16" s="81">
        <v>9</v>
      </c>
      <c r="V16" s="81">
        <v>7</v>
      </c>
      <c r="W16" s="81">
        <v>9</v>
      </c>
      <c r="X16" s="81">
        <v>9</v>
      </c>
      <c r="Y16" s="81">
        <v>6</v>
      </c>
      <c r="Z16" s="81">
        <v>9</v>
      </c>
      <c r="AA16" s="81">
        <v>9</v>
      </c>
      <c r="AB16" s="81">
        <v>8</v>
      </c>
      <c r="AC16" s="81">
        <v>9</v>
      </c>
      <c r="AD16" s="81">
        <v>10</v>
      </c>
      <c r="AE16" s="81">
        <v>10</v>
      </c>
      <c r="AF16" s="81">
        <v>8</v>
      </c>
      <c r="AG16" s="81">
        <v>9</v>
      </c>
    </row>
    <row r="17" spans="1:33" x14ac:dyDescent="0.25">
      <c r="A17" s="78" t="s">
        <v>72</v>
      </c>
      <c r="B17" s="78" t="s">
        <v>42</v>
      </c>
      <c r="C17" s="78">
        <v>1.3100000000000001E-2</v>
      </c>
      <c r="D17" s="78">
        <v>8</v>
      </c>
      <c r="E17" s="78">
        <v>8</v>
      </c>
      <c r="F17" s="78">
        <v>8</v>
      </c>
      <c r="G17" s="79">
        <v>10</v>
      </c>
      <c r="H17" s="81">
        <v>6</v>
      </c>
      <c r="I17" s="81">
        <v>8</v>
      </c>
      <c r="J17" s="81">
        <v>9</v>
      </c>
      <c r="K17" s="81">
        <v>7</v>
      </c>
      <c r="L17" s="81">
        <v>9</v>
      </c>
      <c r="M17" s="81">
        <v>8</v>
      </c>
      <c r="N17" s="81">
        <v>8</v>
      </c>
      <c r="O17" s="81">
        <v>8</v>
      </c>
      <c r="P17" s="81">
        <v>9</v>
      </c>
      <c r="Q17" s="81">
        <v>6</v>
      </c>
      <c r="R17" s="81">
        <v>7</v>
      </c>
      <c r="S17" s="81">
        <v>8</v>
      </c>
      <c r="T17" s="81">
        <v>6</v>
      </c>
      <c r="U17" s="81">
        <v>8</v>
      </c>
      <c r="V17" s="81">
        <v>9</v>
      </c>
      <c r="W17" s="81">
        <v>10</v>
      </c>
      <c r="X17" s="81">
        <v>9</v>
      </c>
      <c r="Y17" s="81">
        <v>8</v>
      </c>
      <c r="Z17" s="81">
        <v>7</v>
      </c>
      <c r="AA17" s="81">
        <v>10</v>
      </c>
      <c r="AB17" s="81">
        <v>6</v>
      </c>
      <c r="AC17" s="81">
        <v>10</v>
      </c>
      <c r="AD17" s="81">
        <v>8</v>
      </c>
      <c r="AE17" s="81">
        <v>6</v>
      </c>
      <c r="AF17" s="81">
        <v>7</v>
      </c>
      <c r="AG17" s="81">
        <v>9</v>
      </c>
    </row>
    <row r="18" spans="1:33" x14ac:dyDescent="0.25">
      <c r="A18" s="78" t="s">
        <v>73</v>
      </c>
      <c r="B18" s="78" t="s">
        <v>43</v>
      </c>
      <c r="C18" s="78">
        <v>1.44E-2</v>
      </c>
      <c r="D18" s="78">
        <v>7</v>
      </c>
      <c r="E18" s="78">
        <v>9</v>
      </c>
      <c r="F18" s="78">
        <v>9</v>
      </c>
      <c r="G18" s="79">
        <v>6</v>
      </c>
      <c r="H18" s="81">
        <v>8</v>
      </c>
      <c r="I18" s="81">
        <v>8</v>
      </c>
      <c r="J18" s="81">
        <v>6</v>
      </c>
      <c r="K18" s="81">
        <v>8</v>
      </c>
      <c r="L18" s="81">
        <v>9</v>
      </c>
      <c r="M18" s="81">
        <v>9</v>
      </c>
      <c r="N18" s="81">
        <v>9</v>
      </c>
      <c r="O18" s="81">
        <v>6</v>
      </c>
      <c r="P18" s="81">
        <v>6</v>
      </c>
      <c r="Q18" s="81">
        <v>6</v>
      </c>
      <c r="R18" s="81">
        <v>9</v>
      </c>
      <c r="S18" s="81">
        <v>7</v>
      </c>
      <c r="T18" s="81">
        <v>7</v>
      </c>
      <c r="U18" s="81">
        <v>8</v>
      </c>
      <c r="V18" s="81">
        <v>9</v>
      </c>
      <c r="W18" s="81">
        <v>8</v>
      </c>
      <c r="X18" s="81">
        <v>7</v>
      </c>
      <c r="Y18" s="81">
        <v>7</v>
      </c>
      <c r="Z18" s="81">
        <v>7</v>
      </c>
      <c r="AA18" s="81">
        <v>10</v>
      </c>
      <c r="AB18" s="81">
        <v>10</v>
      </c>
      <c r="AC18" s="81">
        <v>6</v>
      </c>
      <c r="AD18" s="81">
        <v>9</v>
      </c>
      <c r="AE18" s="81">
        <v>7</v>
      </c>
      <c r="AF18" s="81">
        <v>7</v>
      </c>
      <c r="AG18" s="81">
        <v>10</v>
      </c>
    </row>
    <row r="19" spans="1:33" x14ac:dyDescent="0.25">
      <c r="A19" s="78" t="s">
        <v>74</v>
      </c>
      <c r="B19" s="78" t="s">
        <v>44</v>
      </c>
      <c r="C19" s="78">
        <v>0.03</v>
      </c>
      <c r="D19" s="78">
        <v>10</v>
      </c>
      <c r="E19" s="78">
        <v>8</v>
      </c>
      <c r="F19" s="78">
        <v>7</v>
      </c>
      <c r="G19" s="79">
        <v>7</v>
      </c>
      <c r="H19" s="81">
        <v>8</v>
      </c>
      <c r="I19" s="81">
        <v>9</v>
      </c>
      <c r="J19" s="81">
        <v>8</v>
      </c>
      <c r="K19" s="81">
        <v>10</v>
      </c>
      <c r="L19" s="81">
        <v>9</v>
      </c>
      <c r="M19" s="81">
        <v>6</v>
      </c>
      <c r="N19" s="81">
        <v>6</v>
      </c>
      <c r="O19" s="81">
        <v>7</v>
      </c>
      <c r="P19" s="81">
        <v>8</v>
      </c>
      <c r="Q19" s="81">
        <v>7</v>
      </c>
      <c r="R19" s="81">
        <v>8</v>
      </c>
      <c r="S19" s="81">
        <v>9</v>
      </c>
      <c r="T19" s="81">
        <v>6</v>
      </c>
      <c r="U19" s="81">
        <v>9</v>
      </c>
      <c r="V19" s="81">
        <v>9</v>
      </c>
      <c r="W19" s="81">
        <v>7</v>
      </c>
      <c r="X19" s="81">
        <v>9</v>
      </c>
      <c r="Y19" s="81">
        <v>8</v>
      </c>
      <c r="Z19" s="81">
        <v>10</v>
      </c>
      <c r="AA19" s="81">
        <v>9</v>
      </c>
      <c r="AB19" s="81">
        <v>9</v>
      </c>
      <c r="AC19" s="81">
        <v>7</v>
      </c>
      <c r="AD19" s="81">
        <v>7</v>
      </c>
      <c r="AE19" s="81">
        <v>10</v>
      </c>
      <c r="AF19" s="81">
        <v>6</v>
      </c>
      <c r="AG19" s="81">
        <v>8</v>
      </c>
    </row>
    <row r="20" spans="1:33" x14ac:dyDescent="0.25">
      <c r="A20" s="78" t="s">
        <v>75</v>
      </c>
      <c r="B20" s="78" t="s">
        <v>45</v>
      </c>
      <c r="C20" s="78">
        <v>6.1000000000000004E-3</v>
      </c>
      <c r="D20" s="78">
        <v>7</v>
      </c>
      <c r="E20" s="78">
        <v>9</v>
      </c>
      <c r="F20" s="78">
        <v>9</v>
      </c>
      <c r="G20" s="79">
        <v>7</v>
      </c>
      <c r="H20" s="81">
        <v>8</v>
      </c>
      <c r="I20" s="81">
        <v>10</v>
      </c>
      <c r="J20" s="81">
        <v>9</v>
      </c>
      <c r="K20" s="81">
        <v>10</v>
      </c>
      <c r="L20" s="81">
        <v>9</v>
      </c>
      <c r="M20" s="81">
        <v>6</v>
      </c>
      <c r="N20" s="81">
        <v>8</v>
      </c>
      <c r="O20" s="81">
        <v>6</v>
      </c>
      <c r="P20" s="81">
        <v>7</v>
      </c>
      <c r="Q20" s="81">
        <v>7</v>
      </c>
      <c r="R20" s="81">
        <v>9</v>
      </c>
      <c r="S20" s="81">
        <v>9</v>
      </c>
      <c r="T20" s="81">
        <v>9</v>
      </c>
      <c r="U20" s="81">
        <v>7</v>
      </c>
      <c r="V20" s="81">
        <v>7</v>
      </c>
      <c r="W20" s="81">
        <v>6</v>
      </c>
      <c r="X20" s="81">
        <v>6</v>
      </c>
      <c r="Y20" s="81">
        <v>7</v>
      </c>
      <c r="Z20" s="81">
        <v>7</v>
      </c>
      <c r="AA20" s="81">
        <v>6</v>
      </c>
      <c r="AB20" s="81">
        <v>8</v>
      </c>
      <c r="AC20" s="81">
        <v>8</v>
      </c>
      <c r="AD20" s="81">
        <v>9</v>
      </c>
      <c r="AE20" s="81">
        <v>8</v>
      </c>
      <c r="AF20" s="81">
        <v>9</v>
      </c>
      <c r="AG20" s="81">
        <v>8</v>
      </c>
    </row>
    <row r="21" spans="1:33" x14ac:dyDescent="0.25">
      <c r="A21" s="78" t="s">
        <v>76</v>
      </c>
      <c r="B21" s="78" t="s">
        <v>46</v>
      </c>
      <c r="C21" s="78">
        <v>2.3699999999999999E-2</v>
      </c>
      <c r="D21" s="78">
        <v>10</v>
      </c>
      <c r="E21" s="78">
        <v>9</v>
      </c>
      <c r="F21" s="78">
        <v>7</v>
      </c>
      <c r="G21" s="79">
        <v>7</v>
      </c>
      <c r="H21" s="81">
        <v>7</v>
      </c>
      <c r="I21" s="81">
        <v>8</v>
      </c>
      <c r="J21" s="81">
        <v>8</v>
      </c>
      <c r="K21" s="81">
        <v>9</v>
      </c>
      <c r="L21" s="81">
        <v>8</v>
      </c>
      <c r="M21" s="81">
        <v>8</v>
      </c>
      <c r="N21" s="81">
        <v>6</v>
      </c>
      <c r="O21" s="81">
        <v>9</v>
      </c>
      <c r="P21" s="81">
        <v>8</v>
      </c>
      <c r="Q21" s="81">
        <v>8</v>
      </c>
      <c r="R21" s="81">
        <v>7</v>
      </c>
      <c r="S21" s="81">
        <v>8</v>
      </c>
      <c r="T21" s="81">
        <v>6</v>
      </c>
      <c r="U21" s="81">
        <v>7</v>
      </c>
      <c r="V21" s="81">
        <v>9</v>
      </c>
      <c r="W21" s="81">
        <v>8</v>
      </c>
      <c r="X21" s="81">
        <v>8</v>
      </c>
      <c r="Y21" s="81">
        <v>9</v>
      </c>
      <c r="Z21" s="81">
        <v>9</v>
      </c>
      <c r="AA21" s="81">
        <v>10</v>
      </c>
      <c r="AB21" s="81">
        <v>7</v>
      </c>
      <c r="AC21" s="81">
        <v>7</v>
      </c>
      <c r="AD21" s="81">
        <v>9</v>
      </c>
      <c r="AE21" s="81">
        <v>10</v>
      </c>
      <c r="AF21" s="81">
        <v>9</v>
      </c>
      <c r="AG21" s="81">
        <v>10</v>
      </c>
    </row>
    <row r="22" spans="1:33" x14ac:dyDescent="0.25">
      <c r="A22" s="78" t="s">
        <v>77</v>
      </c>
      <c r="B22" s="78" t="s">
        <v>47</v>
      </c>
      <c r="C22" s="78">
        <v>1.9099999999999999E-2</v>
      </c>
      <c r="D22" s="78">
        <v>9</v>
      </c>
      <c r="E22" s="78">
        <v>8</v>
      </c>
      <c r="F22" s="78">
        <v>6</v>
      </c>
      <c r="G22" s="79">
        <v>7</v>
      </c>
      <c r="H22" s="81">
        <v>10</v>
      </c>
      <c r="I22" s="81">
        <v>10</v>
      </c>
      <c r="J22" s="81">
        <v>8</v>
      </c>
      <c r="K22" s="81">
        <v>8</v>
      </c>
      <c r="L22" s="81">
        <v>6</v>
      </c>
      <c r="M22" s="81">
        <v>7</v>
      </c>
      <c r="N22" s="81">
        <v>8</v>
      </c>
      <c r="O22" s="81">
        <v>7</v>
      </c>
      <c r="P22" s="81">
        <v>9</v>
      </c>
      <c r="Q22" s="81">
        <v>8</v>
      </c>
      <c r="R22" s="81">
        <v>8</v>
      </c>
      <c r="S22" s="81">
        <v>7</v>
      </c>
      <c r="T22" s="81">
        <v>9</v>
      </c>
      <c r="U22" s="81">
        <v>9</v>
      </c>
      <c r="V22" s="81">
        <v>9</v>
      </c>
      <c r="W22" s="81">
        <v>10</v>
      </c>
      <c r="X22" s="81">
        <v>9</v>
      </c>
      <c r="Y22" s="81">
        <v>7</v>
      </c>
      <c r="Z22" s="81">
        <v>8</v>
      </c>
      <c r="AA22" s="81">
        <v>8</v>
      </c>
      <c r="AB22" s="81">
        <v>9</v>
      </c>
      <c r="AC22" s="81">
        <v>9</v>
      </c>
      <c r="AD22" s="81">
        <v>10</v>
      </c>
      <c r="AE22" s="81">
        <v>10</v>
      </c>
      <c r="AF22" s="81">
        <v>7</v>
      </c>
      <c r="AG22" s="81">
        <v>8</v>
      </c>
    </row>
    <row r="23" spans="1:33" x14ac:dyDescent="0.25">
      <c r="A23" s="78" t="s">
        <v>78</v>
      </c>
      <c r="B23" s="78" t="s">
        <v>48</v>
      </c>
      <c r="C23" s="78">
        <v>3.2899999999999999E-2</v>
      </c>
      <c r="D23" s="78">
        <v>6</v>
      </c>
      <c r="E23" s="78">
        <v>9</v>
      </c>
      <c r="F23" s="78">
        <v>8</v>
      </c>
      <c r="G23" s="79">
        <v>9</v>
      </c>
      <c r="H23" s="81">
        <v>10</v>
      </c>
      <c r="I23" s="81">
        <v>6</v>
      </c>
      <c r="J23" s="81">
        <v>8</v>
      </c>
      <c r="K23" s="81">
        <v>8</v>
      </c>
      <c r="L23" s="81">
        <v>7</v>
      </c>
      <c r="M23" s="81">
        <v>9</v>
      </c>
      <c r="N23" s="81">
        <v>8</v>
      </c>
      <c r="O23" s="81">
        <v>6</v>
      </c>
      <c r="P23" s="81">
        <v>7</v>
      </c>
      <c r="Q23" s="81">
        <v>9</v>
      </c>
      <c r="R23" s="81">
        <v>8</v>
      </c>
      <c r="S23" s="81">
        <v>8</v>
      </c>
      <c r="T23" s="81">
        <v>9</v>
      </c>
      <c r="U23" s="81">
        <v>6</v>
      </c>
      <c r="V23" s="81">
        <v>9</v>
      </c>
      <c r="W23" s="81">
        <v>6</v>
      </c>
      <c r="X23" s="81">
        <v>7</v>
      </c>
      <c r="Y23" s="81">
        <v>6</v>
      </c>
      <c r="Z23" s="81">
        <v>9</v>
      </c>
      <c r="AA23" s="81">
        <v>8</v>
      </c>
      <c r="AB23" s="81">
        <v>8</v>
      </c>
      <c r="AC23" s="81">
        <v>9</v>
      </c>
      <c r="AD23" s="81">
        <v>7</v>
      </c>
      <c r="AE23" s="81">
        <v>8</v>
      </c>
      <c r="AF23" s="81">
        <v>7</v>
      </c>
      <c r="AG23" s="81">
        <v>7</v>
      </c>
    </row>
    <row r="24" spans="1:33" x14ac:dyDescent="0.25">
      <c r="A24" s="78" t="s">
        <v>79</v>
      </c>
      <c r="B24" s="78" t="s">
        <v>49</v>
      </c>
      <c r="C24" s="78">
        <v>4.7199999999999999E-2</v>
      </c>
      <c r="D24" s="78">
        <v>10</v>
      </c>
      <c r="E24" s="78">
        <v>9</v>
      </c>
      <c r="F24" s="78">
        <v>8</v>
      </c>
      <c r="G24" s="79">
        <v>8</v>
      </c>
      <c r="H24" s="81">
        <v>6</v>
      </c>
      <c r="I24" s="81">
        <v>8</v>
      </c>
      <c r="J24" s="81">
        <v>8</v>
      </c>
      <c r="K24" s="81">
        <v>8</v>
      </c>
      <c r="L24" s="81">
        <v>6</v>
      </c>
      <c r="M24" s="81">
        <v>9</v>
      </c>
      <c r="N24" s="81">
        <v>9</v>
      </c>
      <c r="O24" s="81">
        <v>8</v>
      </c>
      <c r="P24" s="81">
        <v>6</v>
      </c>
      <c r="Q24" s="81">
        <v>10</v>
      </c>
      <c r="R24" s="81">
        <v>7</v>
      </c>
      <c r="S24" s="81">
        <v>7</v>
      </c>
      <c r="T24" s="81">
        <v>9</v>
      </c>
      <c r="U24" s="81">
        <v>7</v>
      </c>
      <c r="V24" s="81">
        <v>7</v>
      </c>
      <c r="W24" s="81">
        <v>9</v>
      </c>
      <c r="X24" s="81">
        <v>8</v>
      </c>
      <c r="Y24" s="81">
        <v>6</v>
      </c>
      <c r="Z24" s="81">
        <v>9</v>
      </c>
      <c r="AA24" s="81">
        <v>9</v>
      </c>
      <c r="AB24" s="81">
        <v>9</v>
      </c>
      <c r="AC24" s="81">
        <v>7</v>
      </c>
      <c r="AD24" s="81">
        <v>6</v>
      </c>
      <c r="AE24" s="81">
        <v>7</v>
      </c>
      <c r="AF24" s="81">
        <v>6</v>
      </c>
      <c r="AG24" s="81">
        <v>7</v>
      </c>
    </row>
    <row r="25" spans="1:33" x14ac:dyDescent="0.25">
      <c r="A25" s="78" t="s">
        <v>80</v>
      </c>
      <c r="B25" s="78" t="s">
        <v>50</v>
      </c>
      <c r="C25" s="78">
        <v>6.8900000000000003E-2</v>
      </c>
      <c r="D25" s="78">
        <v>8</v>
      </c>
      <c r="E25" s="78">
        <v>8</v>
      </c>
      <c r="F25" s="78">
        <v>10</v>
      </c>
      <c r="G25" s="79">
        <v>10</v>
      </c>
      <c r="H25" s="81">
        <v>8</v>
      </c>
      <c r="I25" s="81">
        <v>8</v>
      </c>
      <c r="J25" s="81">
        <v>6</v>
      </c>
      <c r="K25" s="81">
        <v>10</v>
      </c>
      <c r="L25" s="81">
        <v>10</v>
      </c>
      <c r="M25" s="81">
        <v>8</v>
      </c>
      <c r="N25" s="81">
        <v>8</v>
      </c>
      <c r="O25" s="81">
        <v>7</v>
      </c>
      <c r="P25" s="81">
        <v>10</v>
      </c>
      <c r="Q25" s="81">
        <v>9</v>
      </c>
      <c r="R25" s="81">
        <v>10</v>
      </c>
      <c r="S25" s="81">
        <v>9</v>
      </c>
      <c r="T25" s="81">
        <v>6</v>
      </c>
      <c r="U25" s="81">
        <v>9</v>
      </c>
      <c r="V25" s="81">
        <v>8</v>
      </c>
      <c r="W25" s="81">
        <v>7</v>
      </c>
      <c r="X25" s="81">
        <v>6</v>
      </c>
      <c r="Y25" s="81">
        <v>9</v>
      </c>
      <c r="Z25" s="81">
        <v>9</v>
      </c>
      <c r="AA25" s="81">
        <v>9</v>
      </c>
      <c r="AB25" s="81">
        <v>7</v>
      </c>
      <c r="AC25" s="81">
        <v>7</v>
      </c>
      <c r="AD25" s="81">
        <v>7</v>
      </c>
      <c r="AE25" s="81">
        <v>8</v>
      </c>
      <c r="AF25" s="81">
        <v>6</v>
      </c>
      <c r="AG25" s="81">
        <v>6</v>
      </c>
    </row>
    <row r="26" spans="1:33" x14ac:dyDescent="0.25">
      <c r="A26" s="78" t="s">
        <v>81</v>
      </c>
      <c r="B26" s="78" t="s">
        <v>51</v>
      </c>
      <c r="C26" s="78">
        <v>5.4800000000000001E-2</v>
      </c>
      <c r="D26" s="78">
        <v>9</v>
      </c>
      <c r="E26" s="78">
        <v>8</v>
      </c>
      <c r="F26" s="78">
        <v>8</v>
      </c>
      <c r="G26" s="79">
        <v>8</v>
      </c>
      <c r="H26" s="81">
        <v>8</v>
      </c>
      <c r="I26" s="81">
        <v>7</v>
      </c>
      <c r="J26" s="81">
        <v>9</v>
      </c>
      <c r="K26" s="81">
        <v>10</v>
      </c>
      <c r="L26" s="81">
        <v>9</v>
      </c>
      <c r="M26" s="81">
        <v>8</v>
      </c>
      <c r="N26" s="81">
        <v>8</v>
      </c>
      <c r="O26" s="81">
        <v>10</v>
      </c>
      <c r="P26" s="81">
        <v>6</v>
      </c>
      <c r="Q26" s="81">
        <v>9</v>
      </c>
      <c r="R26" s="81">
        <v>8</v>
      </c>
      <c r="S26" s="81">
        <v>10</v>
      </c>
      <c r="T26" s="81">
        <v>9</v>
      </c>
      <c r="U26" s="81">
        <v>7</v>
      </c>
      <c r="V26" s="81">
        <v>8</v>
      </c>
      <c r="W26" s="81">
        <v>9</v>
      </c>
      <c r="X26" s="81">
        <v>9</v>
      </c>
      <c r="Y26" s="81">
        <v>7</v>
      </c>
      <c r="Z26" s="81">
        <v>9</v>
      </c>
      <c r="AA26" s="81">
        <v>10</v>
      </c>
      <c r="AB26" s="81">
        <v>9</v>
      </c>
      <c r="AC26" s="81">
        <v>8</v>
      </c>
      <c r="AD26" s="81">
        <v>10</v>
      </c>
      <c r="AE26" s="81">
        <v>9</v>
      </c>
      <c r="AF26" s="81">
        <v>8</v>
      </c>
      <c r="AG26" s="81">
        <v>6</v>
      </c>
    </row>
    <row r="27" spans="1:33" x14ac:dyDescent="0.25">
      <c r="A27" s="78" t="s">
        <v>82</v>
      </c>
      <c r="B27" s="78" t="s">
        <v>52</v>
      </c>
      <c r="C27" s="78">
        <v>0.04</v>
      </c>
      <c r="D27" s="78">
        <v>8</v>
      </c>
      <c r="E27" s="78">
        <v>8</v>
      </c>
      <c r="F27" s="78">
        <v>9</v>
      </c>
      <c r="G27" s="79">
        <v>10</v>
      </c>
      <c r="H27" s="81">
        <v>6</v>
      </c>
      <c r="I27" s="81">
        <v>9</v>
      </c>
      <c r="J27" s="81">
        <v>8</v>
      </c>
      <c r="K27" s="81">
        <v>10</v>
      </c>
      <c r="L27" s="81">
        <v>7</v>
      </c>
      <c r="M27" s="81">
        <v>9</v>
      </c>
      <c r="N27" s="81">
        <v>8</v>
      </c>
      <c r="O27" s="81">
        <v>9</v>
      </c>
      <c r="P27" s="81">
        <v>7</v>
      </c>
      <c r="Q27" s="81">
        <v>9</v>
      </c>
      <c r="R27" s="81">
        <v>6</v>
      </c>
      <c r="S27" s="81">
        <v>8</v>
      </c>
      <c r="T27" s="81">
        <v>10</v>
      </c>
      <c r="U27" s="81">
        <v>10</v>
      </c>
      <c r="V27" s="81">
        <v>7</v>
      </c>
      <c r="W27" s="81">
        <v>10</v>
      </c>
      <c r="X27" s="81">
        <v>7</v>
      </c>
      <c r="Y27" s="81">
        <v>9</v>
      </c>
      <c r="Z27" s="81">
        <v>7</v>
      </c>
      <c r="AA27" s="81">
        <v>9</v>
      </c>
      <c r="AB27" s="81">
        <v>10</v>
      </c>
      <c r="AC27" s="81">
        <v>8</v>
      </c>
      <c r="AD27" s="81">
        <v>6</v>
      </c>
      <c r="AE27" s="81">
        <v>9</v>
      </c>
      <c r="AF27" s="81">
        <v>7</v>
      </c>
      <c r="AG27" s="81">
        <v>7</v>
      </c>
    </row>
    <row r="28" spans="1:33" x14ac:dyDescent="0.25">
      <c r="A28" s="78" t="s">
        <v>83</v>
      </c>
      <c r="B28" s="78" t="s">
        <v>53</v>
      </c>
      <c r="C28" s="78">
        <v>4.5999999999999999E-3</v>
      </c>
      <c r="D28" s="78">
        <v>8</v>
      </c>
      <c r="E28" s="78">
        <v>7</v>
      </c>
      <c r="F28" s="78">
        <v>10</v>
      </c>
      <c r="G28" s="79">
        <v>6</v>
      </c>
      <c r="H28" s="81">
        <v>6</v>
      </c>
      <c r="I28" s="81">
        <v>8</v>
      </c>
      <c r="J28" s="81">
        <v>8</v>
      </c>
      <c r="K28" s="81">
        <v>8</v>
      </c>
      <c r="L28" s="81">
        <v>9</v>
      </c>
      <c r="M28" s="81">
        <v>10</v>
      </c>
      <c r="N28" s="81">
        <v>9</v>
      </c>
      <c r="O28" s="81">
        <v>10</v>
      </c>
      <c r="P28" s="81">
        <v>7</v>
      </c>
      <c r="Q28" s="81">
        <v>7</v>
      </c>
      <c r="R28" s="81">
        <v>6</v>
      </c>
      <c r="S28" s="81">
        <v>9</v>
      </c>
      <c r="T28" s="81">
        <v>9</v>
      </c>
      <c r="U28" s="81">
        <v>10</v>
      </c>
      <c r="V28" s="81">
        <v>7</v>
      </c>
      <c r="W28" s="81">
        <v>10</v>
      </c>
      <c r="X28" s="81">
        <v>6</v>
      </c>
      <c r="Y28" s="81">
        <v>8</v>
      </c>
      <c r="Z28" s="81">
        <v>7</v>
      </c>
      <c r="AA28" s="81">
        <v>8</v>
      </c>
      <c r="AB28" s="81">
        <v>9</v>
      </c>
      <c r="AC28" s="81">
        <v>8</v>
      </c>
      <c r="AD28" s="81">
        <v>9</v>
      </c>
      <c r="AE28" s="81">
        <v>7</v>
      </c>
      <c r="AF28" s="81">
        <v>7</v>
      </c>
      <c r="AG28" s="81">
        <v>9</v>
      </c>
    </row>
    <row r="29" spans="1:33" x14ac:dyDescent="0.25">
      <c r="A29" s="78" t="s">
        <v>84</v>
      </c>
      <c r="B29" s="78" t="s">
        <v>54</v>
      </c>
      <c r="C29" s="78">
        <v>1.83E-2</v>
      </c>
      <c r="D29" s="78">
        <v>7</v>
      </c>
      <c r="E29" s="78">
        <v>9</v>
      </c>
      <c r="F29" s="78">
        <v>9</v>
      </c>
      <c r="G29" s="79">
        <v>8</v>
      </c>
      <c r="H29" s="81">
        <v>7</v>
      </c>
      <c r="I29" s="81">
        <v>8</v>
      </c>
      <c r="J29" s="81">
        <v>8</v>
      </c>
      <c r="K29" s="81">
        <v>6</v>
      </c>
      <c r="L29" s="81">
        <v>7</v>
      </c>
      <c r="M29" s="81">
        <v>7</v>
      </c>
      <c r="N29" s="81">
        <v>10</v>
      </c>
      <c r="O29" s="81">
        <v>6</v>
      </c>
      <c r="P29" s="81">
        <v>8</v>
      </c>
      <c r="Q29" s="81">
        <v>8</v>
      </c>
      <c r="R29" s="81">
        <v>9</v>
      </c>
      <c r="S29" s="81">
        <v>7</v>
      </c>
      <c r="T29" s="81">
        <v>9</v>
      </c>
      <c r="U29" s="81">
        <v>7</v>
      </c>
      <c r="V29" s="81">
        <v>10</v>
      </c>
      <c r="W29" s="81">
        <v>10</v>
      </c>
      <c r="X29" s="81">
        <v>8</v>
      </c>
      <c r="Y29" s="81">
        <v>8</v>
      </c>
      <c r="Z29" s="81">
        <v>9</v>
      </c>
      <c r="AA29" s="81">
        <v>8</v>
      </c>
      <c r="AB29" s="81">
        <v>8</v>
      </c>
      <c r="AC29" s="81">
        <v>6</v>
      </c>
      <c r="AD29" s="81">
        <v>8</v>
      </c>
      <c r="AE29" s="81">
        <v>10</v>
      </c>
      <c r="AF29" s="81">
        <v>9</v>
      </c>
      <c r="AG29" s="81">
        <v>9</v>
      </c>
    </row>
    <row r="30" spans="1:33" x14ac:dyDescent="0.25">
      <c r="A30" s="78" t="s">
        <v>85</v>
      </c>
      <c r="B30" s="78" t="s">
        <v>55</v>
      </c>
      <c r="C30" s="78">
        <v>3.6799999999999999E-2</v>
      </c>
      <c r="D30" s="78">
        <v>6</v>
      </c>
      <c r="E30" s="78">
        <v>9</v>
      </c>
      <c r="F30" s="78">
        <v>10</v>
      </c>
      <c r="G30" s="79">
        <v>10</v>
      </c>
      <c r="H30" s="81">
        <v>8</v>
      </c>
      <c r="I30" s="81">
        <v>8</v>
      </c>
      <c r="J30" s="81">
        <v>9</v>
      </c>
      <c r="K30" s="81">
        <v>8</v>
      </c>
      <c r="L30" s="81">
        <v>7</v>
      </c>
      <c r="M30" s="81">
        <v>8</v>
      </c>
      <c r="N30" s="81">
        <v>10</v>
      </c>
      <c r="O30" s="81">
        <v>9</v>
      </c>
      <c r="P30" s="81">
        <v>6</v>
      </c>
      <c r="Q30" s="81">
        <v>9</v>
      </c>
      <c r="R30" s="81">
        <v>6</v>
      </c>
      <c r="S30" s="81">
        <v>9</v>
      </c>
      <c r="T30" s="81">
        <v>8</v>
      </c>
      <c r="U30" s="81">
        <v>6</v>
      </c>
      <c r="V30" s="81">
        <v>10</v>
      </c>
      <c r="W30" s="81">
        <v>6</v>
      </c>
      <c r="X30" s="81">
        <v>6</v>
      </c>
      <c r="Y30" s="81">
        <v>6</v>
      </c>
      <c r="Z30" s="81">
        <v>6</v>
      </c>
      <c r="AA30" s="81">
        <v>7</v>
      </c>
      <c r="AB30" s="81">
        <v>9</v>
      </c>
      <c r="AC30" s="81">
        <v>7</v>
      </c>
      <c r="AD30" s="81">
        <v>9</v>
      </c>
      <c r="AE30" s="81">
        <v>6</v>
      </c>
      <c r="AF30" s="81">
        <v>7</v>
      </c>
      <c r="AG30" s="81">
        <v>7</v>
      </c>
    </row>
    <row r="31" spans="1:33" x14ac:dyDescent="0.25">
      <c r="A31" s="78" t="s">
        <v>86</v>
      </c>
      <c r="B31" s="78" t="s">
        <v>56</v>
      </c>
      <c r="C31" s="78">
        <v>2.3900000000000001E-2</v>
      </c>
      <c r="D31" s="78">
        <v>8</v>
      </c>
      <c r="E31" s="78">
        <v>10</v>
      </c>
      <c r="F31" s="78">
        <v>8</v>
      </c>
      <c r="G31" s="79">
        <v>9</v>
      </c>
      <c r="H31" s="81">
        <v>6</v>
      </c>
      <c r="I31" s="81">
        <v>10</v>
      </c>
      <c r="J31" s="81">
        <v>9</v>
      </c>
      <c r="K31" s="81">
        <v>9</v>
      </c>
      <c r="L31" s="81">
        <v>9</v>
      </c>
      <c r="M31" s="81">
        <v>9</v>
      </c>
      <c r="N31" s="81">
        <v>8</v>
      </c>
      <c r="O31" s="81">
        <v>6</v>
      </c>
      <c r="P31" s="81">
        <v>8</v>
      </c>
      <c r="Q31" s="81">
        <v>6</v>
      </c>
      <c r="R31" s="81">
        <v>9</v>
      </c>
      <c r="S31" s="81">
        <v>6</v>
      </c>
      <c r="T31" s="81">
        <v>9</v>
      </c>
      <c r="U31" s="81">
        <v>7</v>
      </c>
      <c r="V31" s="81">
        <v>8</v>
      </c>
      <c r="W31" s="81">
        <v>8</v>
      </c>
      <c r="X31" s="81">
        <v>8</v>
      </c>
      <c r="Y31" s="81">
        <v>8</v>
      </c>
      <c r="Z31" s="81">
        <v>8</v>
      </c>
      <c r="AA31" s="81">
        <v>10</v>
      </c>
      <c r="AB31" s="81">
        <v>8</v>
      </c>
      <c r="AC31" s="81">
        <v>10</v>
      </c>
      <c r="AD31" s="81">
        <v>10</v>
      </c>
      <c r="AE31" s="81">
        <v>9</v>
      </c>
      <c r="AF31" s="81">
        <v>7</v>
      </c>
      <c r="AG31" s="81">
        <v>8</v>
      </c>
    </row>
    <row r="32" spans="1:33" x14ac:dyDescent="0.25">
      <c r="A32" s="78" t="s">
        <v>87</v>
      </c>
      <c r="B32" s="78" t="s">
        <v>57</v>
      </c>
      <c r="C32" s="78">
        <v>3.1899999999999998E-2</v>
      </c>
      <c r="D32" s="78">
        <v>8</v>
      </c>
      <c r="E32" s="78">
        <v>9</v>
      </c>
      <c r="F32" s="78">
        <v>9</v>
      </c>
      <c r="G32" s="79">
        <v>9</v>
      </c>
      <c r="H32" s="81">
        <v>7</v>
      </c>
      <c r="I32" s="81">
        <v>6</v>
      </c>
      <c r="J32" s="81">
        <v>7</v>
      </c>
      <c r="K32" s="81">
        <v>6</v>
      </c>
      <c r="L32" s="81">
        <v>10</v>
      </c>
      <c r="M32" s="81">
        <v>6</v>
      </c>
      <c r="N32" s="81">
        <v>10</v>
      </c>
      <c r="O32" s="81">
        <v>7</v>
      </c>
      <c r="P32" s="81">
        <v>9</v>
      </c>
      <c r="Q32" s="81">
        <v>7</v>
      </c>
      <c r="R32" s="81">
        <v>8</v>
      </c>
      <c r="S32" s="81">
        <v>8</v>
      </c>
      <c r="T32" s="81">
        <v>9</v>
      </c>
      <c r="U32" s="81">
        <v>8</v>
      </c>
      <c r="V32" s="81">
        <v>7</v>
      </c>
      <c r="W32" s="81">
        <v>9</v>
      </c>
      <c r="X32" s="81">
        <v>8</v>
      </c>
      <c r="Y32" s="81">
        <v>9</v>
      </c>
      <c r="Z32" s="81">
        <v>9</v>
      </c>
      <c r="AA32" s="81">
        <v>9</v>
      </c>
      <c r="AB32" s="81">
        <v>10</v>
      </c>
      <c r="AC32" s="81">
        <v>9</v>
      </c>
      <c r="AD32" s="81">
        <v>7</v>
      </c>
      <c r="AE32" s="81">
        <v>8</v>
      </c>
      <c r="AF32" s="81">
        <v>6</v>
      </c>
      <c r="AG32" s="81">
        <v>9</v>
      </c>
    </row>
    <row r="33" spans="1:33" x14ac:dyDescent="0.25">
      <c r="A33" s="78" t="s">
        <v>88</v>
      </c>
      <c r="B33" s="78" t="s">
        <v>58</v>
      </c>
      <c r="C33" s="78">
        <v>6.1000000000000004E-3</v>
      </c>
      <c r="D33" s="78">
        <v>8</v>
      </c>
      <c r="E33" s="78">
        <v>7</v>
      </c>
      <c r="F33" s="78">
        <v>10</v>
      </c>
      <c r="G33" s="79">
        <v>9</v>
      </c>
      <c r="H33" s="81">
        <v>7</v>
      </c>
      <c r="I33" s="81">
        <v>8</v>
      </c>
      <c r="J33" s="81">
        <v>7</v>
      </c>
      <c r="K33" s="81">
        <v>9</v>
      </c>
      <c r="L33" s="81">
        <v>9</v>
      </c>
      <c r="M33" s="81">
        <v>8</v>
      </c>
      <c r="N33" s="81">
        <v>10</v>
      </c>
      <c r="O33" s="81">
        <v>7</v>
      </c>
      <c r="P33" s="81">
        <v>6</v>
      </c>
      <c r="Q33" s="81">
        <v>9</v>
      </c>
      <c r="R33" s="81">
        <v>9</v>
      </c>
      <c r="S33" s="81">
        <v>7</v>
      </c>
      <c r="T33" s="81">
        <v>9</v>
      </c>
      <c r="U33" s="81">
        <v>8</v>
      </c>
      <c r="V33" s="81">
        <v>6</v>
      </c>
      <c r="W33" s="81">
        <v>9</v>
      </c>
      <c r="X33" s="81">
        <v>6</v>
      </c>
      <c r="Y33" s="81">
        <v>7</v>
      </c>
      <c r="Z33" s="81">
        <v>6</v>
      </c>
      <c r="AA33" s="81">
        <v>10</v>
      </c>
      <c r="AB33" s="81">
        <v>7</v>
      </c>
      <c r="AC33" s="81">
        <v>8</v>
      </c>
      <c r="AD33" s="81">
        <v>8</v>
      </c>
      <c r="AE33" s="81">
        <v>9</v>
      </c>
      <c r="AF33" s="81">
        <v>10</v>
      </c>
      <c r="AG33" s="81">
        <v>9</v>
      </c>
    </row>
    <row r="34" spans="1:33" x14ac:dyDescent="0.25">
      <c r="A34" s="78" t="s">
        <v>89</v>
      </c>
      <c r="B34" s="78" t="s">
        <v>59</v>
      </c>
      <c r="C34" s="78">
        <v>4.1700000000000001E-2</v>
      </c>
      <c r="D34" s="78">
        <v>7</v>
      </c>
      <c r="E34" s="78">
        <v>9</v>
      </c>
      <c r="F34" s="78">
        <v>8</v>
      </c>
      <c r="G34" s="79">
        <v>10</v>
      </c>
      <c r="H34" s="81">
        <v>9</v>
      </c>
      <c r="I34" s="81">
        <v>9</v>
      </c>
      <c r="J34" s="81">
        <v>9</v>
      </c>
      <c r="K34" s="81">
        <v>10</v>
      </c>
      <c r="L34" s="81">
        <v>7</v>
      </c>
      <c r="M34" s="81">
        <v>7</v>
      </c>
      <c r="N34" s="81">
        <v>9</v>
      </c>
      <c r="O34" s="81">
        <v>7</v>
      </c>
      <c r="P34" s="81">
        <v>10</v>
      </c>
      <c r="Q34" s="81">
        <v>8</v>
      </c>
      <c r="R34" s="81">
        <v>6</v>
      </c>
      <c r="S34" s="81">
        <v>9</v>
      </c>
      <c r="T34" s="81">
        <v>6</v>
      </c>
      <c r="U34" s="81">
        <v>9</v>
      </c>
      <c r="V34" s="81">
        <v>8</v>
      </c>
      <c r="W34" s="81">
        <v>7</v>
      </c>
      <c r="X34" s="81">
        <v>7</v>
      </c>
      <c r="Y34" s="81">
        <v>9</v>
      </c>
      <c r="Z34" s="81">
        <v>7</v>
      </c>
      <c r="AA34" s="81">
        <v>9</v>
      </c>
      <c r="AB34" s="81">
        <v>10</v>
      </c>
      <c r="AC34" s="81">
        <v>7</v>
      </c>
      <c r="AD34" s="81">
        <v>9</v>
      </c>
      <c r="AE34" s="81">
        <v>7</v>
      </c>
      <c r="AF34" s="81">
        <v>8</v>
      </c>
      <c r="AG34" s="81">
        <v>8</v>
      </c>
    </row>
    <row r="35" spans="1:33" x14ac:dyDescent="0.25">
      <c r="A35" s="78" t="s">
        <v>90</v>
      </c>
      <c r="B35" s="78" t="s">
        <v>60</v>
      </c>
      <c r="C35" s="78">
        <v>4.5999999999999999E-2</v>
      </c>
      <c r="D35" s="78">
        <v>9</v>
      </c>
      <c r="E35" s="78">
        <v>10</v>
      </c>
      <c r="F35" s="78">
        <v>9</v>
      </c>
      <c r="G35" s="79">
        <v>10</v>
      </c>
      <c r="H35" s="81">
        <v>6</v>
      </c>
      <c r="I35" s="81">
        <v>10</v>
      </c>
      <c r="J35" s="81">
        <v>10</v>
      </c>
      <c r="K35" s="81">
        <v>8</v>
      </c>
      <c r="L35" s="81">
        <v>8</v>
      </c>
      <c r="M35" s="81">
        <v>7</v>
      </c>
      <c r="N35" s="81">
        <v>7</v>
      </c>
      <c r="O35" s="81">
        <v>6</v>
      </c>
      <c r="P35" s="81">
        <v>7</v>
      </c>
      <c r="Q35" s="81">
        <v>10</v>
      </c>
      <c r="R35" s="81">
        <v>6</v>
      </c>
      <c r="S35" s="81">
        <v>7</v>
      </c>
      <c r="T35" s="81">
        <v>9</v>
      </c>
      <c r="U35" s="81">
        <v>6</v>
      </c>
      <c r="V35" s="81">
        <v>9</v>
      </c>
      <c r="W35" s="81">
        <v>7</v>
      </c>
      <c r="X35" s="81">
        <v>8</v>
      </c>
      <c r="Y35" s="81">
        <v>7</v>
      </c>
      <c r="Z35" s="81">
        <v>7</v>
      </c>
      <c r="AA35" s="81">
        <v>7</v>
      </c>
      <c r="AB35" s="81">
        <v>7</v>
      </c>
      <c r="AC35" s="81">
        <v>9</v>
      </c>
      <c r="AD35" s="81">
        <v>8</v>
      </c>
      <c r="AE35" s="81">
        <v>8</v>
      </c>
      <c r="AF35" s="81">
        <v>7</v>
      </c>
      <c r="AG35" s="81">
        <v>7</v>
      </c>
    </row>
    <row r="36" spans="1:33" x14ac:dyDescent="0.25">
      <c r="A36" s="78" t="s">
        <v>91</v>
      </c>
      <c r="B36" s="78" t="s">
        <v>61</v>
      </c>
      <c r="C36" s="78">
        <v>1.9599999999999999E-2</v>
      </c>
      <c r="D36" s="78">
        <v>7</v>
      </c>
      <c r="E36" s="78">
        <v>6</v>
      </c>
      <c r="F36" s="78">
        <v>9</v>
      </c>
      <c r="G36" s="79">
        <v>7</v>
      </c>
      <c r="H36" s="81">
        <v>9</v>
      </c>
      <c r="I36" s="81">
        <v>7</v>
      </c>
      <c r="J36" s="81">
        <v>9</v>
      </c>
      <c r="K36" s="81">
        <v>9</v>
      </c>
      <c r="L36" s="81">
        <v>7</v>
      </c>
      <c r="M36" s="81">
        <v>8</v>
      </c>
      <c r="N36" s="81">
        <v>6</v>
      </c>
      <c r="O36" s="81">
        <v>8</v>
      </c>
      <c r="P36" s="81">
        <v>10</v>
      </c>
      <c r="Q36" s="81">
        <v>8</v>
      </c>
      <c r="R36" s="81">
        <v>8</v>
      </c>
      <c r="S36" s="81">
        <v>10</v>
      </c>
      <c r="T36" s="81">
        <v>8</v>
      </c>
      <c r="U36" s="81">
        <v>7</v>
      </c>
      <c r="V36" s="81">
        <v>8</v>
      </c>
      <c r="W36" s="81">
        <v>9</v>
      </c>
      <c r="X36" s="81">
        <v>7</v>
      </c>
      <c r="Y36" s="81">
        <v>9</v>
      </c>
      <c r="Z36" s="81">
        <v>7</v>
      </c>
      <c r="AA36" s="81">
        <v>9</v>
      </c>
      <c r="AB36" s="81">
        <v>6</v>
      </c>
      <c r="AC36" s="81">
        <v>8</v>
      </c>
      <c r="AD36" s="81">
        <v>6</v>
      </c>
      <c r="AE36" s="81">
        <v>9</v>
      </c>
      <c r="AF36" s="81">
        <v>8</v>
      </c>
      <c r="AG36" s="81">
        <v>8</v>
      </c>
    </row>
  </sheetData>
  <mergeCells count="1">
    <mergeCell ref="A2:B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1A24-70C3-4683-B966-23776AA41191}">
  <dimension ref="A1:CZ59"/>
  <sheetViews>
    <sheetView zoomScale="10" zoomScaleNormal="10" workbookViewId="0">
      <selection activeCell="BQ200" sqref="BQ200"/>
    </sheetView>
  </sheetViews>
  <sheetFormatPr defaultRowHeight="15" x14ac:dyDescent="0.25"/>
  <cols>
    <col min="1" max="1" width="3.140625" customWidth="1"/>
    <col min="2" max="2" width="6" customWidth="1"/>
    <col min="3" max="3" width="6.28515625" customWidth="1"/>
    <col min="4" max="4" width="18.140625" customWidth="1"/>
    <col min="5" max="5" width="10.42578125" customWidth="1"/>
    <col min="6" max="6" width="12.5703125" customWidth="1"/>
    <col min="7" max="64" width="10.42578125" customWidth="1"/>
    <col min="71" max="103" width="10.140625" customWidth="1"/>
    <col min="104" max="104" width="3" customWidth="1"/>
  </cols>
  <sheetData>
    <row r="1" spans="1:10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ht="41.25" customHeight="1" thickBot="1" x14ac:dyDescent="0.3">
      <c r="A2" s="1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1"/>
    </row>
    <row r="3" spans="1:104" ht="22.5" customHeight="1" thickBot="1" x14ac:dyDescent="0.5">
      <c r="A3" s="1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9" t="s">
        <v>27</v>
      </c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39"/>
      <c r="BP3" s="39"/>
      <c r="BQ3" s="39"/>
      <c r="BR3" s="40"/>
      <c r="BS3" s="99" t="s">
        <v>26</v>
      </c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1"/>
      <c r="CZ3" s="1"/>
    </row>
    <row r="4" spans="1:104" ht="33.75" customHeight="1" thickBot="1" x14ac:dyDescent="0.3">
      <c r="A4" s="1"/>
      <c r="B4" s="106"/>
      <c r="C4" s="106"/>
      <c r="D4" s="106"/>
      <c r="E4" s="106"/>
      <c r="F4" s="97"/>
      <c r="G4" s="96" t="s">
        <v>25</v>
      </c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97"/>
      <c r="AK4" s="107" t="s">
        <v>24</v>
      </c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96" t="s">
        <v>23</v>
      </c>
      <c r="BP4" s="106"/>
      <c r="BQ4" s="106"/>
      <c r="BR4" s="97"/>
      <c r="BS4" s="96" t="s">
        <v>22</v>
      </c>
      <c r="BT4" s="97"/>
      <c r="BU4" s="96" t="s">
        <v>21</v>
      </c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35" t="s">
        <v>20</v>
      </c>
      <c r="CZ4" s="1"/>
    </row>
    <row r="5" spans="1:104" s="28" customFormat="1" ht="20.100000000000001" customHeight="1" x14ac:dyDescent="0.2">
      <c r="A5" s="2"/>
      <c r="B5" s="118" t="s">
        <v>19</v>
      </c>
      <c r="C5" s="119"/>
      <c r="D5" s="120"/>
      <c r="E5" s="124" t="s">
        <v>18</v>
      </c>
      <c r="F5" s="126" t="s">
        <v>152</v>
      </c>
      <c r="G5" s="128" t="s">
        <v>17</v>
      </c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30"/>
      <c r="AK5" s="131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02" t="s">
        <v>16</v>
      </c>
      <c r="BP5" s="104" t="s">
        <v>15</v>
      </c>
      <c r="BQ5" s="112" t="s">
        <v>153</v>
      </c>
      <c r="BR5" s="114" t="s">
        <v>154</v>
      </c>
      <c r="BS5" s="116" t="s">
        <v>14</v>
      </c>
      <c r="BT5" s="110" t="s">
        <v>13</v>
      </c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94" t="s">
        <v>12</v>
      </c>
      <c r="CZ5" s="2"/>
    </row>
    <row r="6" spans="1:104" s="28" customFormat="1" ht="36" customHeight="1" thickBot="1" x14ac:dyDescent="0.25">
      <c r="A6" s="2"/>
      <c r="B6" s="121"/>
      <c r="C6" s="122"/>
      <c r="D6" s="123"/>
      <c r="E6" s="125"/>
      <c r="F6" s="127"/>
      <c r="G6" s="41" t="s">
        <v>122</v>
      </c>
      <c r="H6" s="41" t="s">
        <v>123</v>
      </c>
      <c r="I6" s="41" t="s">
        <v>124</v>
      </c>
      <c r="J6" s="41" t="s">
        <v>125</v>
      </c>
      <c r="K6" s="41" t="s">
        <v>126</v>
      </c>
      <c r="L6" s="41" t="s">
        <v>127</v>
      </c>
      <c r="M6" s="41" t="s">
        <v>128</v>
      </c>
      <c r="N6" s="41" t="s">
        <v>129</v>
      </c>
      <c r="O6" s="41" t="s">
        <v>130</v>
      </c>
      <c r="P6" s="41" t="s">
        <v>131</v>
      </c>
      <c r="Q6" s="41" t="s">
        <v>132</v>
      </c>
      <c r="R6" s="41" t="s">
        <v>133</v>
      </c>
      <c r="S6" s="41" t="s">
        <v>134</v>
      </c>
      <c r="T6" s="41" t="s">
        <v>135</v>
      </c>
      <c r="U6" s="41" t="s">
        <v>136</v>
      </c>
      <c r="V6" s="41" t="s">
        <v>137</v>
      </c>
      <c r="W6" s="41" t="s">
        <v>138</v>
      </c>
      <c r="X6" s="41" t="s">
        <v>139</v>
      </c>
      <c r="Y6" s="41" t="s">
        <v>140</v>
      </c>
      <c r="Z6" s="41" t="s">
        <v>141</v>
      </c>
      <c r="AA6" s="41" t="s">
        <v>142</v>
      </c>
      <c r="AB6" s="41" t="s">
        <v>143</v>
      </c>
      <c r="AC6" s="41" t="s">
        <v>144</v>
      </c>
      <c r="AD6" s="41" t="s">
        <v>145</v>
      </c>
      <c r="AE6" s="41" t="s">
        <v>146</v>
      </c>
      <c r="AF6" s="41" t="s">
        <v>147</v>
      </c>
      <c r="AG6" s="41" t="s">
        <v>148</v>
      </c>
      <c r="AH6" s="41" t="s">
        <v>149</v>
      </c>
      <c r="AI6" s="41" t="s">
        <v>150</v>
      </c>
      <c r="AJ6" s="41" t="s">
        <v>151</v>
      </c>
      <c r="AK6" s="49" t="s">
        <v>92</v>
      </c>
      <c r="AL6" s="49" t="s">
        <v>93</v>
      </c>
      <c r="AM6" s="49" t="s">
        <v>94</v>
      </c>
      <c r="AN6" s="49" t="s">
        <v>95</v>
      </c>
      <c r="AO6" s="49" t="s">
        <v>96</v>
      </c>
      <c r="AP6" s="49" t="s">
        <v>97</v>
      </c>
      <c r="AQ6" s="49" t="s">
        <v>98</v>
      </c>
      <c r="AR6" s="49" t="s">
        <v>99</v>
      </c>
      <c r="AS6" s="49" t="s">
        <v>100</v>
      </c>
      <c r="AT6" s="49" t="s">
        <v>101</v>
      </c>
      <c r="AU6" s="49" t="s">
        <v>102</v>
      </c>
      <c r="AV6" s="49" t="s">
        <v>103</v>
      </c>
      <c r="AW6" s="49" t="s">
        <v>104</v>
      </c>
      <c r="AX6" s="49" t="s">
        <v>105</v>
      </c>
      <c r="AY6" s="49" t="s">
        <v>106</v>
      </c>
      <c r="AZ6" s="49" t="s">
        <v>107</v>
      </c>
      <c r="BA6" s="49" t="s">
        <v>108</v>
      </c>
      <c r="BB6" s="49" t="s">
        <v>109</v>
      </c>
      <c r="BC6" s="49" t="s">
        <v>110</v>
      </c>
      <c r="BD6" s="49" t="s">
        <v>111</v>
      </c>
      <c r="BE6" s="49" t="s">
        <v>112</v>
      </c>
      <c r="BF6" s="49" t="s">
        <v>113</v>
      </c>
      <c r="BG6" s="49" t="s">
        <v>114</v>
      </c>
      <c r="BH6" s="49" t="s">
        <v>115</v>
      </c>
      <c r="BI6" s="49" t="s">
        <v>116</v>
      </c>
      <c r="BJ6" s="49" t="s">
        <v>117</v>
      </c>
      <c r="BK6" s="49" t="s">
        <v>118</v>
      </c>
      <c r="BL6" s="49" t="s">
        <v>119</v>
      </c>
      <c r="BM6" s="49" t="s">
        <v>120</v>
      </c>
      <c r="BN6" s="49" t="s">
        <v>121</v>
      </c>
      <c r="BO6" s="103"/>
      <c r="BP6" s="105"/>
      <c r="BQ6" s="113"/>
      <c r="BR6" s="115"/>
      <c r="BS6" s="117"/>
      <c r="BT6" s="111"/>
      <c r="BU6" s="49" t="s">
        <v>92</v>
      </c>
      <c r="BV6" s="49" t="s">
        <v>93</v>
      </c>
      <c r="BW6" s="49" t="s">
        <v>94</v>
      </c>
      <c r="BX6" s="49" t="s">
        <v>95</v>
      </c>
      <c r="BY6" s="49" t="s">
        <v>96</v>
      </c>
      <c r="BZ6" s="49" t="s">
        <v>97</v>
      </c>
      <c r="CA6" s="49" t="s">
        <v>98</v>
      </c>
      <c r="CB6" s="49" t="s">
        <v>99</v>
      </c>
      <c r="CC6" s="49" t="s">
        <v>100</v>
      </c>
      <c r="CD6" s="49" t="s">
        <v>101</v>
      </c>
      <c r="CE6" s="49" t="s">
        <v>102</v>
      </c>
      <c r="CF6" s="49" t="s">
        <v>103</v>
      </c>
      <c r="CG6" s="49" t="s">
        <v>104</v>
      </c>
      <c r="CH6" s="49" t="s">
        <v>105</v>
      </c>
      <c r="CI6" s="49" t="s">
        <v>106</v>
      </c>
      <c r="CJ6" s="49" t="s">
        <v>107</v>
      </c>
      <c r="CK6" s="49" t="s">
        <v>108</v>
      </c>
      <c r="CL6" s="49" t="s">
        <v>109</v>
      </c>
      <c r="CM6" s="49" t="s">
        <v>110</v>
      </c>
      <c r="CN6" s="49" t="s">
        <v>111</v>
      </c>
      <c r="CO6" s="49" t="s">
        <v>112</v>
      </c>
      <c r="CP6" s="49" t="s">
        <v>113</v>
      </c>
      <c r="CQ6" s="49" t="s">
        <v>114</v>
      </c>
      <c r="CR6" s="49" t="s">
        <v>115</v>
      </c>
      <c r="CS6" s="49" t="s">
        <v>116</v>
      </c>
      <c r="CT6" s="49" t="s">
        <v>117</v>
      </c>
      <c r="CU6" s="49" t="s">
        <v>118</v>
      </c>
      <c r="CV6" s="49" t="s">
        <v>119</v>
      </c>
      <c r="CW6" s="49" t="s">
        <v>120</v>
      </c>
      <c r="CX6" s="49" t="s">
        <v>121</v>
      </c>
      <c r="CY6" s="95"/>
      <c r="CZ6" s="2"/>
    </row>
    <row r="7" spans="1:104" s="28" customFormat="1" ht="30" customHeight="1" thickBot="1" x14ac:dyDescent="0.25">
      <c r="A7" s="2"/>
      <c r="B7" s="34"/>
      <c r="C7" s="34" t="s">
        <v>11</v>
      </c>
      <c r="D7" s="60" t="s">
        <v>28</v>
      </c>
      <c r="E7" s="64"/>
      <c r="F7" s="47">
        <v>1.9800000000000002E-2</v>
      </c>
      <c r="G7" s="45">
        <v>7</v>
      </c>
      <c r="H7" s="46">
        <v>9</v>
      </c>
      <c r="I7" s="46">
        <v>10</v>
      </c>
      <c r="J7" s="46">
        <v>9</v>
      </c>
      <c r="K7" s="46">
        <v>8</v>
      </c>
      <c r="L7" s="46">
        <v>9</v>
      </c>
      <c r="M7" s="46">
        <v>9</v>
      </c>
      <c r="N7" s="46">
        <v>6</v>
      </c>
      <c r="O7" s="46">
        <v>10</v>
      </c>
      <c r="P7" s="46">
        <v>9</v>
      </c>
      <c r="Q7" s="46">
        <v>7</v>
      </c>
      <c r="R7" s="46">
        <v>9</v>
      </c>
      <c r="S7" s="46">
        <v>9</v>
      </c>
      <c r="T7" s="46">
        <v>8</v>
      </c>
      <c r="U7" s="46">
        <v>9</v>
      </c>
      <c r="V7" s="46">
        <v>6</v>
      </c>
      <c r="W7" s="46">
        <v>8</v>
      </c>
      <c r="X7" s="46">
        <v>9</v>
      </c>
      <c r="Y7" s="46">
        <v>9</v>
      </c>
      <c r="Z7" s="46">
        <v>6</v>
      </c>
      <c r="AA7" s="46">
        <v>9</v>
      </c>
      <c r="AB7" s="46">
        <v>7</v>
      </c>
      <c r="AC7" s="46">
        <v>8</v>
      </c>
      <c r="AD7" s="46">
        <v>8</v>
      </c>
      <c r="AE7" s="46">
        <v>6</v>
      </c>
      <c r="AF7" s="46">
        <v>8</v>
      </c>
      <c r="AG7" s="46">
        <v>8</v>
      </c>
      <c r="AH7" s="46">
        <v>7</v>
      </c>
      <c r="AI7" s="46">
        <v>9</v>
      </c>
      <c r="AJ7" s="47">
        <v>10</v>
      </c>
      <c r="AK7" s="82">
        <f t="shared" ref="AK7:AK40" si="0">G7/SUM($G7:$AJ7)</f>
        <v>2.8455284552845527E-2</v>
      </c>
      <c r="AL7" s="82">
        <f t="shared" ref="AL7:AL40" si="1">H7/SUM($G7:$AJ7)</f>
        <v>3.6585365853658534E-2</v>
      </c>
      <c r="AM7" s="82">
        <f t="shared" ref="AM7:AM40" si="2">I7/SUM($G7:$AJ7)</f>
        <v>4.065040650406504E-2</v>
      </c>
      <c r="AN7" s="82">
        <f t="shared" ref="AN7:AN40" si="3">J7/SUM($G7:$AJ7)</f>
        <v>3.6585365853658534E-2</v>
      </c>
      <c r="AO7" s="82">
        <f t="shared" ref="AO7:AO40" si="4">K7/SUM($G7:$AJ7)</f>
        <v>3.2520325203252036E-2</v>
      </c>
      <c r="AP7" s="82">
        <f t="shared" ref="AP7:AP40" si="5">L7/SUM($G7:$AJ7)</f>
        <v>3.6585365853658534E-2</v>
      </c>
      <c r="AQ7" s="82">
        <f t="shared" ref="AQ7:AQ40" si="6">M7/SUM($G7:$AJ7)</f>
        <v>3.6585365853658534E-2</v>
      </c>
      <c r="AR7" s="82">
        <f t="shared" ref="AR7:AR40" si="7">N7/SUM($G7:$AJ7)</f>
        <v>2.4390243902439025E-2</v>
      </c>
      <c r="AS7" s="82">
        <f t="shared" ref="AS7:AS40" si="8">O7/SUM($G7:$AJ7)</f>
        <v>4.065040650406504E-2</v>
      </c>
      <c r="AT7" s="82">
        <f t="shared" ref="AT7:AT40" si="9">P7/SUM($G7:$AJ7)</f>
        <v>3.6585365853658534E-2</v>
      </c>
      <c r="AU7" s="82">
        <f t="shared" ref="AU7:AU40" si="10">Q7/SUM($G7:$AJ7)</f>
        <v>2.8455284552845527E-2</v>
      </c>
      <c r="AV7" s="82">
        <f t="shared" ref="AV7:AV40" si="11">R7/SUM($G7:$AJ7)</f>
        <v>3.6585365853658534E-2</v>
      </c>
      <c r="AW7" s="82">
        <f t="shared" ref="AW7:AW40" si="12">S7/SUM($G7:$AJ7)</f>
        <v>3.6585365853658534E-2</v>
      </c>
      <c r="AX7" s="82">
        <f t="shared" ref="AX7:AX40" si="13">T7/SUM($G7:$AJ7)</f>
        <v>3.2520325203252036E-2</v>
      </c>
      <c r="AY7" s="82">
        <f t="shared" ref="AY7:AY40" si="14">U7/SUM($G7:$AJ7)</f>
        <v>3.6585365853658534E-2</v>
      </c>
      <c r="AZ7" s="82">
        <f t="shared" ref="AZ7:AZ40" si="15">V7/SUM($G7:$AJ7)</f>
        <v>2.4390243902439025E-2</v>
      </c>
      <c r="BA7" s="82">
        <f t="shared" ref="BA7:BA40" si="16">W7/SUM($G7:$AJ7)</f>
        <v>3.2520325203252036E-2</v>
      </c>
      <c r="BB7" s="82">
        <f t="shared" ref="BB7:BB40" si="17">X7/SUM($G7:$AJ7)</f>
        <v>3.6585365853658534E-2</v>
      </c>
      <c r="BC7" s="82">
        <f t="shared" ref="BC7:BC40" si="18">Y7/SUM($G7:$AJ7)</f>
        <v>3.6585365853658534E-2</v>
      </c>
      <c r="BD7" s="82">
        <f t="shared" ref="BD7:BD40" si="19">Z7/SUM($G7:$AJ7)</f>
        <v>2.4390243902439025E-2</v>
      </c>
      <c r="BE7" s="82">
        <f t="shared" ref="BE7:BE40" si="20">AA7/SUM($G7:$AJ7)</f>
        <v>3.6585365853658534E-2</v>
      </c>
      <c r="BF7" s="82">
        <f t="shared" ref="BF7:BF40" si="21">AB7/SUM($G7:$AJ7)</f>
        <v>2.8455284552845527E-2</v>
      </c>
      <c r="BG7" s="82">
        <f t="shared" ref="BG7:BG40" si="22">AC7/SUM($G7:$AJ7)</f>
        <v>3.2520325203252036E-2</v>
      </c>
      <c r="BH7" s="82">
        <f t="shared" ref="BH7:BH40" si="23">AD7/SUM($G7:$AJ7)</f>
        <v>3.2520325203252036E-2</v>
      </c>
      <c r="BI7" s="82">
        <f t="shared" ref="BI7:BI40" si="24">AE7/SUM($G7:$AJ7)</f>
        <v>2.4390243902439025E-2</v>
      </c>
      <c r="BJ7" s="82">
        <f t="shared" ref="BJ7:BJ40" si="25">AF7/SUM($G7:$AJ7)</f>
        <v>3.2520325203252036E-2</v>
      </c>
      <c r="BK7" s="82">
        <f t="shared" ref="BK7:BK40" si="26">AG7/SUM($G7:$AJ7)</f>
        <v>3.2520325203252036E-2</v>
      </c>
      <c r="BL7" s="82">
        <f t="shared" ref="BL7:BL40" si="27">AH7/SUM($G7:$AJ7)</f>
        <v>2.8455284552845527E-2</v>
      </c>
      <c r="BM7" s="82">
        <f t="shared" ref="BM7:BM40" si="28">AI7/SUM($G7:$AJ7)</f>
        <v>3.6585365853658534E-2</v>
      </c>
      <c r="BN7" s="82">
        <f t="shared" ref="BN7:BN40" si="29">AJ7/SUM($G7:$AJ7)</f>
        <v>4.065040650406504E-2</v>
      </c>
      <c r="BO7" s="30" cm="1">
        <f t="array" ref="BO7">-1/LN(30)*SUMPRODUCT(AK7:BN7,LN(AK7:BN7))</f>
        <v>0.9967763110901452</v>
      </c>
      <c r="BP7" s="70">
        <f t="shared" ref="BP7:BP40" si="30">1-BO7</f>
        <v>3.2236889098548049E-3</v>
      </c>
      <c r="BQ7" s="70">
        <f t="shared" ref="BQ7:BQ40" si="31">BP7/SUM($BP$7:$BP$40)</f>
        <v>2.7665088283162356E-2</v>
      </c>
      <c r="BR7" s="73">
        <f t="shared" ref="BR7:BR40" si="32">F7*BQ7/SUMPRODUCT($F$7:$F$40,$BQ$7:$BQ$40)</f>
        <v>1.8641142368498977E-2</v>
      </c>
      <c r="BS7" s="19" cm="1">
        <f t="array" ref="BS7">-SUMPRODUCT(AK7:BN7,LOG(AK7:BN7,2))</f>
        <v>4.8910723068135828</v>
      </c>
      <c r="BT7" s="29">
        <f t="shared" ref="BT7:BT40" si="33">BS7/LOG(30,2)</f>
        <v>0.99677631109014486</v>
      </c>
      <c r="BU7" s="19">
        <f t="shared" ref="BU7:BU40" si="34">AK7*$BR7</f>
        <v>5.304390104857432E-4</v>
      </c>
      <c r="BV7" s="19">
        <f t="shared" ref="BV7:BV40" si="35">AL7*$BR7</f>
        <v>6.8199301348166987E-4</v>
      </c>
      <c r="BW7" s="19">
        <f t="shared" ref="BW7:BW40" si="36">AM7*$BR7</f>
        <v>7.5777001497963326E-4</v>
      </c>
      <c r="BX7" s="19">
        <f t="shared" ref="BX7:BX40" si="37">AN7*$BR7</f>
        <v>6.8199301348166987E-4</v>
      </c>
      <c r="BY7" s="19">
        <f t="shared" ref="BY7:BY40" si="38">AO7*$BR7</f>
        <v>6.062160119837067E-4</v>
      </c>
      <c r="BZ7" s="19">
        <f t="shared" ref="BZ7:BZ40" si="39">AP7*$BR7</f>
        <v>6.8199301348166987E-4</v>
      </c>
      <c r="CA7" s="19">
        <f t="shared" ref="CA7:CA40" si="40">AQ7*$BR7</f>
        <v>6.8199301348166987E-4</v>
      </c>
      <c r="CB7" s="19">
        <f t="shared" ref="CB7:CB40" si="41">AR7*$BR7</f>
        <v>4.5466200898777997E-4</v>
      </c>
      <c r="CC7" s="19">
        <f t="shared" ref="CC7:CC40" si="42">AS7*$BR7</f>
        <v>7.5777001497963326E-4</v>
      </c>
      <c r="CD7" s="19">
        <f t="shared" ref="CD7:CD40" si="43">AT7*$BR7</f>
        <v>6.8199301348166987E-4</v>
      </c>
      <c r="CE7" s="19">
        <f t="shared" ref="CE7:CE40" si="44">AU7*$BR7</f>
        <v>5.304390104857432E-4</v>
      </c>
      <c r="CF7" s="19">
        <f t="shared" ref="CF7:CF40" si="45">AV7*$BR7</f>
        <v>6.8199301348166987E-4</v>
      </c>
      <c r="CG7" s="19">
        <f t="shared" ref="CG7:CG40" si="46">AW7*$BR7</f>
        <v>6.8199301348166987E-4</v>
      </c>
      <c r="CH7" s="19">
        <f t="shared" ref="CH7:CH40" si="47">AX7*$BR7</f>
        <v>6.062160119837067E-4</v>
      </c>
      <c r="CI7" s="19">
        <f t="shared" ref="CI7:CI40" si="48">AY7*$BR7</f>
        <v>6.8199301348166987E-4</v>
      </c>
      <c r="CJ7" s="19">
        <f t="shared" ref="CJ7:CJ40" si="49">AZ7*$BR7</f>
        <v>4.5466200898777997E-4</v>
      </c>
      <c r="CK7" s="19">
        <f t="shared" ref="CK7:CK40" si="50">BA7*$BR7</f>
        <v>6.062160119837067E-4</v>
      </c>
      <c r="CL7" s="19">
        <f t="shared" ref="CL7:CL40" si="51">BB7*$BR7</f>
        <v>6.8199301348166987E-4</v>
      </c>
      <c r="CM7" s="19">
        <f t="shared" ref="CM7:CM40" si="52">BC7*$BR7</f>
        <v>6.8199301348166987E-4</v>
      </c>
      <c r="CN7" s="19">
        <f t="shared" ref="CN7:CN40" si="53">BD7*$BR7</f>
        <v>4.5466200898777997E-4</v>
      </c>
      <c r="CO7" s="19">
        <f t="shared" ref="CO7:CO40" si="54">BE7*$BR7</f>
        <v>6.8199301348166987E-4</v>
      </c>
      <c r="CP7" s="19">
        <f t="shared" ref="CP7:CP40" si="55">BF7*$BR7</f>
        <v>5.304390104857432E-4</v>
      </c>
      <c r="CQ7" s="19">
        <f t="shared" ref="CQ7:CQ40" si="56">BG7*$BR7</f>
        <v>6.062160119837067E-4</v>
      </c>
      <c r="CR7" s="19">
        <f t="shared" ref="CR7:CR40" si="57">BH7*$BR7</f>
        <v>6.062160119837067E-4</v>
      </c>
      <c r="CS7" s="19">
        <f t="shared" ref="CS7:CS40" si="58">BI7*$BR7</f>
        <v>4.5466200898777997E-4</v>
      </c>
      <c r="CT7" s="19">
        <f t="shared" ref="CT7:CT40" si="59">BJ7*$BR7</f>
        <v>6.062160119837067E-4</v>
      </c>
      <c r="CU7" s="19">
        <f t="shared" ref="CU7:CU40" si="60">BK7*$BR7</f>
        <v>6.062160119837067E-4</v>
      </c>
      <c r="CV7" s="19">
        <f t="shared" ref="CV7:CV40" si="61">BL7*$BR7</f>
        <v>5.304390104857432E-4</v>
      </c>
      <c r="CW7" s="19">
        <f t="shared" ref="CW7:CW40" si="62">BM7*$BR7</f>
        <v>6.8199301348166987E-4</v>
      </c>
      <c r="CX7" s="19">
        <f t="shared" ref="CX7:CX40" si="63">BN7*$BR7</f>
        <v>7.5777001497963326E-4</v>
      </c>
      <c r="CY7" s="33">
        <f t="shared" ref="CY7:CY40" si="64">BS7*BR7</f>
        <v>9.1175175205934711E-2</v>
      </c>
      <c r="CZ7" s="2"/>
    </row>
    <row r="8" spans="1:104" s="28" customFormat="1" ht="30" customHeight="1" thickBot="1" x14ac:dyDescent="0.25">
      <c r="A8" s="2"/>
      <c r="B8" s="32"/>
      <c r="C8" s="34" t="s">
        <v>10</v>
      </c>
      <c r="D8" s="60" t="s">
        <v>29</v>
      </c>
      <c r="E8" s="65"/>
      <c r="F8" s="31">
        <v>5.8200000000000002E-2</v>
      </c>
      <c r="G8" s="48">
        <v>9</v>
      </c>
      <c r="H8" s="44">
        <v>6</v>
      </c>
      <c r="I8" s="44">
        <v>10</v>
      </c>
      <c r="J8" s="44">
        <v>8</v>
      </c>
      <c r="K8" s="44">
        <v>7</v>
      </c>
      <c r="L8" s="44">
        <v>10</v>
      </c>
      <c r="M8" s="44">
        <v>9</v>
      </c>
      <c r="N8" s="44">
        <v>9</v>
      </c>
      <c r="O8" s="44">
        <v>9</v>
      </c>
      <c r="P8" s="44">
        <v>9</v>
      </c>
      <c r="Q8" s="44">
        <v>8</v>
      </c>
      <c r="R8" s="44">
        <v>9</v>
      </c>
      <c r="S8" s="44">
        <v>6</v>
      </c>
      <c r="T8" s="44">
        <v>9</v>
      </c>
      <c r="U8" s="44">
        <v>9</v>
      </c>
      <c r="V8" s="44">
        <v>8</v>
      </c>
      <c r="W8" s="44">
        <v>8</v>
      </c>
      <c r="X8" s="44">
        <v>7</v>
      </c>
      <c r="Y8" s="44">
        <v>8</v>
      </c>
      <c r="Z8" s="44">
        <v>10</v>
      </c>
      <c r="AA8" s="44">
        <v>10</v>
      </c>
      <c r="AB8" s="44">
        <v>9</v>
      </c>
      <c r="AC8" s="44">
        <v>7</v>
      </c>
      <c r="AD8" s="44">
        <v>7</v>
      </c>
      <c r="AE8" s="44">
        <v>10</v>
      </c>
      <c r="AF8" s="44">
        <v>7</v>
      </c>
      <c r="AG8" s="44">
        <v>10</v>
      </c>
      <c r="AH8" s="44">
        <v>9</v>
      </c>
      <c r="AI8" s="44">
        <v>9</v>
      </c>
      <c r="AJ8" s="31">
        <v>8</v>
      </c>
      <c r="AK8" s="82">
        <f t="shared" si="0"/>
        <v>3.5433070866141732E-2</v>
      </c>
      <c r="AL8" s="82">
        <f t="shared" si="1"/>
        <v>2.3622047244094488E-2</v>
      </c>
      <c r="AM8" s="82">
        <f t="shared" si="2"/>
        <v>3.937007874015748E-2</v>
      </c>
      <c r="AN8" s="82">
        <f t="shared" si="3"/>
        <v>3.1496062992125984E-2</v>
      </c>
      <c r="AO8" s="82">
        <f t="shared" si="4"/>
        <v>2.7559055118110236E-2</v>
      </c>
      <c r="AP8" s="82">
        <f t="shared" si="5"/>
        <v>3.937007874015748E-2</v>
      </c>
      <c r="AQ8" s="82">
        <f t="shared" si="6"/>
        <v>3.5433070866141732E-2</v>
      </c>
      <c r="AR8" s="82">
        <f t="shared" si="7"/>
        <v>3.5433070866141732E-2</v>
      </c>
      <c r="AS8" s="82">
        <f t="shared" si="8"/>
        <v>3.5433070866141732E-2</v>
      </c>
      <c r="AT8" s="82">
        <f t="shared" si="9"/>
        <v>3.5433070866141732E-2</v>
      </c>
      <c r="AU8" s="82">
        <f t="shared" si="10"/>
        <v>3.1496062992125984E-2</v>
      </c>
      <c r="AV8" s="82">
        <f t="shared" si="11"/>
        <v>3.5433070866141732E-2</v>
      </c>
      <c r="AW8" s="82">
        <f t="shared" si="12"/>
        <v>2.3622047244094488E-2</v>
      </c>
      <c r="AX8" s="82">
        <f t="shared" si="13"/>
        <v>3.5433070866141732E-2</v>
      </c>
      <c r="AY8" s="82">
        <f t="shared" si="14"/>
        <v>3.5433070866141732E-2</v>
      </c>
      <c r="AZ8" s="82">
        <f t="shared" si="15"/>
        <v>3.1496062992125984E-2</v>
      </c>
      <c r="BA8" s="82">
        <f t="shared" si="16"/>
        <v>3.1496062992125984E-2</v>
      </c>
      <c r="BB8" s="82">
        <f t="shared" si="17"/>
        <v>2.7559055118110236E-2</v>
      </c>
      <c r="BC8" s="82">
        <f t="shared" si="18"/>
        <v>3.1496062992125984E-2</v>
      </c>
      <c r="BD8" s="82">
        <f t="shared" si="19"/>
        <v>3.937007874015748E-2</v>
      </c>
      <c r="BE8" s="82">
        <f t="shared" si="20"/>
        <v>3.937007874015748E-2</v>
      </c>
      <c r="BF8" s="82">
        <f t="shared" si="21"/>
        <v>3.5433070866141732E-2</v>
      </c>
      <c r="BG8" s="82">
        <f t="shared" si="22"/>
        <v>2.7559055118110236E-2</v>
      </c>
      <c r="BH8" s="82">
        <f t="shared" si="23"/>
        <v>2.7559055118110236E-2</v>
      </c>
      <c r="BI8" s="82">
        <f t="shared" si="24"/>
        <v>3.937007874015748E-2</v>
      </c>
      <c r="BJ8" s="82">
        <f t="shared" si="25"/>
        <v>2.7559055118110236E-2</v>
      </c>
      <c r="BK8" s="82">
        <f t="shared" si="26"/>
        <v>3.937007874015748E-2</v>
      </c>
      <c r="BL8" s="82">
        <f t="shared" si="27"/>
        <v>3.5433070866141732E-2</v>
      </c>
      <c r="BM8" s="82">
        <f t="shared" si="28"/>
        <v>3.5433070866141732E-2</v>
      </c>
      <c r="BN8" s="82">
        <f t="shared" si="29"/>
        <v>3.1496062992125984E-2</v>
      </c>
      <c r="BO8" s="30" cm="1">
        <f t="array" ref="BO8">-1/LN(30)*SUMPRODUCT(AK8:BN8,LN(AK8:BN8))</f>
        <v>0.99707984647639014</v>
      </c>
      <c r="BP8" s="70">
        <f t="shared" si="30"/>
        <v>2.9201535236098586E-3</v>
      </c>
      <c r="BQ8" s="70">
        <f t="shared" si="31"/>
        <v>2.5060205029117707E-2</v>
      </c>
      <c r="BR8" s="73">
        <f t="shared" si="32"/>
        <v>4.9634411516387415E-2</v>
      </c>
      <c r="BS8" s="19" cm="1">
        <f t="array" ref="BS8">-SUMPRODUCT(AK8:BN8,LOG(AK8:BN8,2))</f>
        <v>4.8925617217457846</v>
      </c>
      <c r="BT8" s="29">
        <f t="shared" si="33"/>
        <v>0.99707984647639014</v>
      </c>
      <c r="BU8" s="19">
        <f t="shared" si="34"/>
        <v>1.7586996206593966E-3</v>
      </c>
      <c r="BV8" s="19">
        <f t="shared" si="35"/>
        <v>1.1724664137729311E-3</v>
      </c>
      <c r="BW8" s="19">
        <f t="shared" si="36"/>
        <v>1.9541106896215519E-3</v>
      </c>
      <c r="BX8" s="19">
        <f t="shared" si="37"/>
        <v>1.5632885516972414E-3</v>
      </c>
      <c r="BY8" s="19">
        <f t="shared" si="38"/>
        <v>1.3678774827350863E-3</v>
      </c>
      <c r="BZ8" s="19">
        <f t="shared" si="39"/>
        <v>1.9541106896215519E-3</v>
      </c>
      <c r="CA8" s="19">
        <f t="shared" si="40"/>
        <v>1.7586996206593966E-3</v>
      </c>
      <c r="CB8" s="19">
        <f t="shared" si="41"/>
        <v>1.7586996206593966E-3</v>
      </c>
      <c r="CC8" s="19">
        <f t="shared" si="42"/>
        <v>1.7586996206593966E-3</v>
      </c>
      <c r="CD8" s="19">
        <f t="shared" si="43"/>
        <v>1.7586996206593966E-3</v>
      </c>
      <c r="CE8" s="19">
        <f t="shared" si="44"/>
        <v>1.5632885516972414E-3</v>
      </c>
      <c r="CF8" s="19">
        <f t="shared" si="45"/>
        <v>1.7586996206593966E-3</v>
      </c>
      <c r="CG8" s="19">
        <f t="shared" si="46"/>
        <v>1.1724664137729311E-3</v>
      </c>
      <c r="CH8" s="19">
        <f t="shared" si="47"/>
        <v>1.7586996206593966E-3</v>
      </c>
      <c r="CI8" s="19">
        <f t="shared" si="48"/>
        <v>1.7586996206593966E-3</v>
      </c>
      <c r="CJ8" s="19">
        <f t="shared" si="49"/>
        <v>1.5632885516972414E-3</v>
      </c>
      <c r="CK8" s="19">
        <f t="shared" si="50"/>
        <v>1.5632885516972414E-3</v>
      </c>
      <c r="CL8" s="19">
        <f t="shared" si="51"/>
        <v>1.3678774827350863E-3</v>
      </c>
      <c r="CM8" s="19">
        <f t="shared" si="52"/>
        <v>1.5632885516972414E-3</v>
      </c>
      <c r="CN8" s="19">
        <f t="shared" si="53"/>
        <v>1.9541106896215519E-3</v>
      </c>
      <c r="CO8" s="19">
        <f t="shared" si="54"/>
        <v>1.9541106896215519E-3</v>
      </c>
      <c r="CP8" s="19">
        <f t="shared" si="55"/>
        <v>1.7586996206593966E-3</v>
      </c>
      <c r="CQ8" s="19">
        <f t="shared" si="56"/>
        <v>1.3678774827350863E-3</v>
      </c>
      <c r="CR8" s="19">
        <f t="shared" si="57"/>
        <v>1.3678774827350863E-3</v>
      </c>
      <c r="CS8" s="19">
        <f t="shared" si="58"/>
        <v>1.9541106896215519E-3</v>
      </c>
      <c r="CT8" s="19">
        <f t="shared" si="59"/>
        <v>1.3678774827350863E-3</v>
      </c>
      <c r="CU8" s="19">
        <f t="shared" si="60"/>
        <v>1.9541106896215519E-3</v>
      </c>
      <c r="CV8" s="19">
        <f t="shared" si="61"/>
        <v>1.7586996206593966E-3</v>
      </c>
      <c r="CW8" s="19">
        <f t="shared" si="62"/>
        <v>1.7586996206593966E-3</v>
      </c>
      <c r="CX8" s="19">
        <f t="shared" si="63"/>
        <v>1.5632885516972414E-3</v>
      </c>
      <c r="CY8" s="33">
        <f t="shared" si="64"/>
        <v>0.24283942186645521</v>
      </c>
      <c r="CZ8" s="2"/>
    </row>
    <row r="9" spans="1:104" s="28" customFormat="1" ht="30" customHeight="1" thickBot="1" x14ac:dyDescent="0.25">
      <c r="A9" s="2"/>
      <c r="B9" s="32"/>
      <c r="C9" s="34" t="s">
        <v>9</v>
      </c>
      <c r="D9" s="60" t="s">
        <v>30</v>
      </c>
      <c r="E9" s="65"/>
      <c r="F9" s="31">
        <v>1.14E-2</v>
      </c>
      <c r="G9" s="48">
        <v>9</v>
      </c>
      <c r="H9" s="44">
        <v>9</v>
      </c>
      <c r="I9" s="44">
        <v>9</v>
      </c>
      <c r="J9" s="44">
        <v>10</v>
      </c>
      <c r="K9" s="44">
        <v>8</v>
      </c>
      <c r="L9" s="44">
        <v>9</v>
      </c>
      <c r="M9" s="44">
        <v>10</v>
      </c>
      <c r="N9" s="44">
        <v>8</v>
      </c>
      <c r="O9" s="44">
        <v>8</v>
      </c>
      <c r="P9" s="44">
        <v>7</v>
      </c>
      <c r="Q9" s="44">
        <v>10</v>
      </c>
      <c r="R9" s="44">
        <v>8</v>
      </c>
      <c r="S9" s="44">
        <v>8</v>
      </c>
      <c r="T9" s="44">
        <v>9</v>
      </c>
      <c r="U9" s="44">
        <v>10</v>
      </c>
      <c r="V9" s="44">
        <v>7</v>
      </c>
      <c r="W9" s="44">
        <v>6</v>
      </c>
      <c r="X9" s="44">
        <v>8</v>
      </c>
      <c r="Y9" s="44">
        <v>6</v>
      </c>
      <c r="Z9" s="44">
        <v>7</v>
      </c>
      <c r="AA9" s="44">
        <v>8</v>
      </c>
      <c r="AB9" s="44">
        <v>8</v>
      </c>
      <c r="AC9" s="44">
        <v>10</v>
      </c>
      <c r="AD9" s="44">
        <v>9</v>
      </c>
      <c r="AE9" s="44">
        <v>9</v>
      </c>
      <c r="AF9" s="44">
        <v>9</v>
      </c>
      <c r="AG9" s="44">
        <v>7</v>
      </c>
      <c r="AH9" s="44">
        <v>7</v>
      </c>
      <c r="AI9" s="44">
        <v>8</v>
      </c>
      <c r="AJ9" s="31">
        <v>6</v>
      </c>
      <c r="AK9" s="82">
        <f t="shared" si="0"/>
        <v>3.643724696356275E-2</v>
      </c>
      <c r="AL9" s="82">
        <f t="shared" si="1"/>
        <v>3.643724696356275E-2</v>
      </c>
      <c r="AM9" s="82">
        <f t="shared" si="2"/>
        <v>3.643724696356275E-2</v>
      </c>
      <c r="AN9" s="82">
        <f t="shared" si="3"/>
        <v>4.048582995951417E-2</v>
      </c>
      <c r="AO9" s="82">
        <f t="shared" si="4"/>
        <v>3.2388663967611336E-2</v>
      </c>
      <c r="AP9" s="82">
        <f t="shared" si="5"/>
        <v>3.643724696356275E-2</v>
      </c>
      <c r="AQ9" s="82">
        <f t="shared" si="6"/>
        <v>4.048582995951417E-2</v>
      </c>
      <c r="AR9" s="82">
        <f t="shared" si="7"/>
        <v>3.2388663967611336E-2</v>
      </c>
      <c r="AS9" s="82">
        <f t="shared" si="8"/>
        <v>3.2388663967611336E-2</v>
      </c>
      <c r="AT9" s="82">
        <f t="shared" si="9"/>
        <v>2.8340080971659919E-2</v>
      </c>
      <c r="AU9" s="82">
        <f t="shared" si="10"/>
        <v>4.048582995951417E-2</v>
      </c>
      <c r="AV9" s="82">
        <f t="shared" si="11"/>
        <v>3.2388663967611336E-2</v>
      </c>
      <c r="AW9" s="82">
        <f t="shared" si="12"/>
        <v>3.2388663967611336E-2</v>
      </c>
      <c r="AX9" s="82">
        <f t="shared" si="13"/>
        <v>3.643724696356275E-2</v>
      </c>
      <c r="AY9" s="82">
        <f t="shared" si="14"/>
        <v>4.048582995951417E-2</v>
      </c>
      <c r="AZ9" s="82">
        <f t="shared" si="15"/>
        <v>2.8340080971659919E-2</v>
      </c>
      <c r="BA9" s="82">
        <f t="shared" si="16"/>
        <v>2.4291497975708502E-2</v>
      </c>
      <c r="BB9" s="82">
        <f t="shared" si="17"/>
        <v>3.2388663967611336E-2</v>
      </c>
      <c r="BC9" s="82">
        <f t="shared" si="18"/>
        <v>2.4291497975708502E-2</v>
      </c>
      <c r="BD9" s="82">
        <f t="shared" si="19"/>
        <v>2.8340080971659919E-2</v>
      </c>
      <c r="BE9" s="82">
        <f t="shared" si="20"/>
        <v>3.2388663967611336E-2</v>
      </c>
      <c r="BF9" s="82">
        <f t="shared" si="21"/>
        <v>3.2388663967611336E-2</v>
      </c>
      <c r="BG9" s="82">
        <f t="shared" si="22"/>
        <v>4.048582995951417E-2</v>
      </c>
      <c r="BH9" s="82">
        <f t="shared" si="23"/>
        <v>3.643724696356275E-2</v>
      </c>
      <c r="BI9" s="82">
        <f t="shared" si="24"/>
        <v>3.643724696356275E-2</v>
      </c>
      <c r="BJ9" s="82">
        <f t="shared" si="25"/>
        <v>3.643724696356275E-2</v>
      </c>
      <c r="BK9" s="82">
        <f t="shared" si="26"/>
        <v>2.8340080971659919E-2</v>
      </c>
      <c r="BL9" s="82">
        <f t="shared" si="27"/>
        <v>2.8340080971659919E-2</v>
      </c>
      <c r="BM9" s="82">
        <f t="shared" si="28"/>
        <v>3.2388663967611336E-2</v>
      </c>
      <c r="BN9" s="82">
        <f t="shared" si="29"/>
        <v>2.4291497975708502E-2</v>
      </c>
      <c r="BO9" s="30" cm="1">
        <f t="array" ref="BO9">-1/LN(30)*SUMPRODUCT(AK9:BN9,LN(AK9:BN9))</f>
        <v>0.99680444164264603</v>
      </c>
      <c r="BP9" s="70">
        <f t="shared" si="30"/>
        <v>3.195558357353967E-3</v>
      </c>
      <c r="BQ9" s="70">
        <f t="shared" si="31"/>
        <v>2.7423677204068849E-2</v>
      </c>
      <c r="BR9" s="73">
        <f t="shared" si="32"/>
        <v>1.063912256939863E-2</v>
      </c>
      <c r="BS9" s="19" cm="1">
        <f t="array" ref="BS9">-SUMPRODUCT(AK9:BN9,LOG(AK9:BN9,2))</f>
        <v>4.8912103403571017</v>
      </c>
      <c r="BT9" s="29">
        <f t="shared" si="33"/>
        <v>0.99680444164264626</v>
      </c>
      <c r="BU9" s="19">
        <f t="shared" si="34"/>
        <v>3.8766033653679215E-4</v>
      </c>
      <c r="BV9" s="19">
        <f t="shared" si="35"/>
        <v>3.8766033653679215E-4</v>
      </c>
      <c r="BW9" s="19">
        <f t="shared" si="36"/>
        <v>3.8766033653679215E-4</v>
      </c>
      <c r="BX9" s="19">
        <f t="shared" si="37"/>
        <v>4.3073370726310245E-4</v>
      </c>
      <c r="BY9" s="19">
        <f t="shared" si="38"/>
        <v>3.4458696581048196E-4</v>
      </c>
      <c r="BZ9" s="19">
        <f t="shared" si="39"/>
        <v>3.8766033653679215E-4</v>
      </c>
      <c r="CA9" s="19">
        <f t="shared" si="40"/>
        <v>4.3073370726310245E-4</v>
      </c>
      <c r="CB9" s="19">
        <f t="shared" si="41"/>
        <v>3.4458696581048196E-4</v>
      </c>
      <c r="CC9" s="19">
        <f t="shared" si="42"/>
        <v>3.4458696581048196E-4</v>
      </c>
      <c r="CD9" s="19">
        <f t="shared" si="43"/>
        <v>3.0151359508417172E-4</v>
      </c>
      <c r="CE9" s="19">
        <f t="shared" si="44"/>
        <v>4.3073370726310245E-4</v>
      </c>
      <c r="CF9" s="19">
        <f t="shared" si="45"/>
        <v>3.4458696581048196E-4</v>
      </c>
      <c r="CG9" s="19">
        <f t="shared" si="46"/>
        <v>3.4458696581048196E-4</v>
      </c>
      <c r="CH9" s="19">
        <f t="shared" si="47"/>
        <v>3.8766033653679215E-4</v>
      </c>
      <c r="CI9" s="19">
        <f t="shared" si="48"/>
        <v>4.3073370726310245E-4</v>
      </c>
      <c r="CJ9" s="19">
        <f t="shared" si="49"/>
        <v>3.0151359508417172E-4</v>
      </c>
      <c r="CK9" s="19">
        <f t="shared" si="50"/>
        <v>2.5844022435786147E-4</v>
      </c>
      <c r="CL9" s="19">
        <f t="shared" si="51"/>
        <v>3.4458696581048196E-4</v>
      </c>
      <c r="CM9" s="19">
        <f t="shared" si="52"/>
        <v>2.5844022435786147E-4</v>
      </c>
      <c r="CN9" s="19">
        <f t="shared" si="53"/>
        <v>3.0151359508417172E-4</v>
      </c>
      <c r="CO9" s="19">
        <f t="shared" si="54"/>
        <v>3.4458696581048196E-4</v>
      </c>
      <c r="CP9" s="19">
        <f t="shared" si="55"/>
        <v>3.4458696581048196E-4</v>
      </c>
      <c r="CQ9" s="19">
        <f t="shared" si="56"/>
        <v>4.3073370726310245E-4</v>
      </c>
      <c r="CR9" s="19">
        <f t="shared" si="57"/>
        <v>3.8766033653679215E-4</v>
      </c>
      <c r="CS9" s="19">
        <f t="shared" si="58"/>
        <v>3.8766033653679215E-4</v>
      </c>
      <c r="CT9" s="19">
        <f t="shared" si="59"/>
        <v>3.8766033653679215E-4</v>
      </c>
      <c r="CU9" s="19">
        <f t="shared" si="60"/>
        <v>3.0151359508417172E-4</v>
      </c>
      <c r="CV9" s="19">
        <f t="shared" si="61"/>
        <v>3.0151359508417172E-4</v>
      </c>
      <c r="CW9" s="19">
        <f t="shared" si="62"/>
        <v>3.4458696581048196E-4</v>
      </c>
      <c r="CX9" s="19">
        <f t="shared" si="63"/>
        <v>2.5844022435786147E-4</v>
      </c>
      <c r="CY9" s="33">
        <f t="shared" si="64"/>
        <v>5.2038186323769192E-2</v>
      </c>
      <c r="CZ9" s="2"/>
    </row>
    <row r="10" spans="1:104" s="28" customFormat="1" ht="31.5" customHeight="1" thickBot="1" x14ac:dyDescent="0.25">
      <c r="A10" s="2"/>
      <c r="B10" s="32"/>
      <c r="C10" s="34" t="s">
        <v>62</v>
      </c>
      <c r="D10" s="60" t="s">
        <v>31</v>
      </c>
      <c r="E10" s="65"/>
      <c r="F10" s="31">
        <v>8.3999999999999995E-3</v>
      </c>
      <c r="G10" s="48">
        <v>7</v>
      </c>
      <c r="H10" s="44">
        <v>9</v>
      </c>
      <c r="I10" s="44">
        <v>8</v>
      </c>
      <c r="J10" s="44">
        <v>8</v>
      </c>
      <c r="K10" s="44">
        <v>7</v>
      </c>
      <c r="L10" s="44">
        <v>8</v>
      </c>
      <c r="M10" s="44">
        <v>9</v>
      </c>
      <c r="N10" s="44">
        <v>9</v>
      </c>
      <c r="O10" s="44">
        <v>7</v>
      </c>
      <c r="P10" s="44">
        <v>7</v>
      </c>
      <c r="Q10" s="44">
        <v>8</v>
      </c>
      <c r="R10" s="44">
        <v>7</v>
      </c>
      <c r="S10" s="44">
        <v>7</v>
      </c>
      <c r="T10" s="44">
        <v>9</v>
      </c>
      <c r="U10" s="44">
        <v>8</v>
      </c>
      <c r="V10" s="44">
        <v>7</v>
      </c>
      <c r="W10" s="44">
        <v>6</v>
      </c>
      <c r="X10" s="44">
        <v>9</v>
      </c>
      <c r="Y10" s="44">
        <v>7</v>
      </c>
      <c r="Z10" s="44">
        <v>8</v>
      </c>
      <c r="AA10" s="44">
        <v>6</v>
      </c>
      <c r="AB10" s="44">
        <v>8</v>
      </c>
      <c r="AC10" s="44">
        <v>7</v>
      </c>
      <c r="AD10" s="44">
        <v>7</v>
      </c>
      <c r="AE10" s="44">
        <v>8</v>
      </c>
      <c r="AF10" s="44">
        <v>9</v>
      </c>
      <c r="AG10" s="44">
        <v>6</v>
      </c>
      <c r="AH10" s="44">
        <v>7</v>
      </c>
      <c r="AI10" s="44">
        <v>7</v>
      </c>
      <c r="AJ10" s="31">
        <v>7</v>
      </c>
      <c r="AK10" s="82">
        <f t="shared" si="0"/>
        <v>3.0837004405286344E-2</v>
      </c>
      <c r="AL10" s="82">
        <f t="shared" si="1"/>
        <v>3.9647577092511016E-2</v>
      </c>
      <c r="AM10" s="82">
        <f t="shared" si="2"/>
        <v>3.5242290748898682E-2</v>
      </c>
      <c r="AN10" s="82">
        <f t="shared" si="3"/>
        <v>3.5242290748898682E-2</v>
      </c>
      <c r="AO10" s="82">
        <f t="shared" si="4"/>
        <v>3.0837004405286344E-2</v>
      </c>
      <c r="AP10" s="82">
        <f t="shared" si="5"/>
        <v>3.5242290748898682E-2</v>
      </c>
      <c r="AQ10" s="82">
        <f t="shared" si="6"/>
        <v>3.9647577092511016E-2</v>
      </c>
      <c r="AR10" s="82">
        <f t="shared" si="7"/>
        <v>3.9647577092511016E-2</v>
      </c>
      <c r="AS10" s="82">
        <f t="shared" si="8"/>
        <v>3.0837004405286344E-2</v>
      </c>
      <c r="AT10" s="82">
        <f t="shared" si="9"/>
        <v>3.0837004405286344E-2</v>
      </c>
      <c r="AU10" s="82">
        <f t="shared" si="10"/>
        <v>3.5242290748898682E-2</v>
      </c>
      <c r="AV10" s="82">
        <f t="shared" si="11"/>
        <v>3.0837004405286344E-2</v>
      </c>
      <c r="AW10" s="82">
        <f t="shared" si="12"/>
        <v>3.0837004405286344E-2</v>
      </c>
      <c r="AX10" s="82">
        <f t="shared" si="13"/>
        <v>3.9647577092511016E-2</v>
      </c>
      <c r="AY10" s="82">
        <f t="shared" si="14"/>
        <v>3.5242290748898682E-2</v>
      </c>
      <c r="AZ10" s="82">
        <f t="shared" si="15"/>
        <v>3.0837004405286344E-2</v>
      </c>
      <c r="BA10" s="82">
        <f t="shared" si="16"/>
        <v>2.643171806167401E-2</v>
      </c>
      <c r="BB10" s="82">
        <f t="shared" si="17"/>
        <v>3.9647577092511016E-2</v>
      </c>
      <c r="BC10" s="82">
        <f t="shared" si="18"/>
        <v>3.0837004405286344E-2</v>
      </c>
      <c r="BD10" s="82">
        <f t="shared" si="19"/>
        <v>3.5242290748898682E-2</v>
      </c>
      <c r="BE10" s="82">
        <f t="shared" si="20"/>
        <v>2.643171806167401E-2</v>
      </c>
      <c r="BF10" s="82">
        <f t="shared" si="21"/>
        <v>3.5242290748898682E-2</v>
      </c>
      <c r="BG10" s="82">
        <f t="shared" si="22"/>
        <v>3.0837004405286344E-2</v>
      </c>
      <c r="BH10" s="82">
        <f t="shared" si="23"/>
        <v>3.0837004405286344E-2</v>
      </c>
      <c r="BI10" s="82">
        <f t="shared" si="24"/>
        <v>3.5242290748898682E-2</v>
      </c>
      <c r="BJ10" s="82">
        <f t="shared" si="25"/>
        <v>3.9647577092511016E-2</v>
      </c>
      <c r="BK10" s="82">
        <f t="shared" si="26"/>
        <v>2.643171806167401E-2</v>
      </c>
      <c r="BL10" s="82">
        <f t="shared" si="27"/>
        <v>3.0837004405286344E-2</v>
      </c>
      <c r="BM10" s="82">
        <f t="shared" si="28"/>
        <v>3.0837004405286344E-2</v>
      </c>
      <c r="BN10" s="82">
        <f t="shared" si="29"/>
        <v>3.0837004405286344E-2</v>
      </c>
      <c r="BO10" s="30" cm="1">
        <f t="array" ref="BO10">-1/LN(30)*SUMPRODUCT(AK10:BN10,LN(AK10:BN10))</f>
        <v>0.99783435749029292</v>
      </c>
      <c r="BP10" s="70">
        <f t="shared" si="30"/>
        <v>2.1656425097070775E-3</v>
      </c>
      <c r="BQ10" s="70">
        <f t="shared" si="31"/>
        <v>1.8585134265798015E-2</v>
      </c>
      <c r="BR10" s="73">
        <f t="shared" si="32"/>
        <v>5.3127607852697309E-3</v>
      </c>
      <c r="BS10" s="19" cm="1">
        <f t="array" ref="BS10">-SUMPRODUCT(AK10:BN10,LOG(AK10:BN10,2))</f>
        <v>4.8962640247441858</v>
      </c>
      <c r="BT10" s="29">
        <f t="shared" si="33"/>
        <v>0.9978343574902927</v>
      </c>
      <c r="BU10" s="19">
        <f t="shared" si="34"/>
        <v>1.6382962773959522E-4</v>
      </c>
      <c r="BV10" s="19">
        <f t="shared" si="35"/>
        <v>2.1063809280805101E-4</v>
      </c>
      <c r="BW10" s="19">
        <f t="shared" si="36"/>
        <v>1.8723386027382313E-4</v>
      </c>
      <c r="BX10" s="19">
        <f t="shared" si="37"/>
        <v>1.8723386027382313E-4</v>
      </c>
      <c r="BY10" s="19">
        <f t="shared" si="38"/>
        <v>1.6382962773959522E-4</v>
      </c>
      <c r="BZ10" s="19">
        <f t="shared" si="39"/>
        <v>1.8723386027382313E-4</v>
      </c>
      <c r="CA10" s="19">
        <f t="shared" si="40"/>
        <v>2.1063809280805101E-4</v>
      </c>
      <c r="CB10" s="19">
        <f t="shared" si="41"/>
        <v>2.1063809280805101E-4</v>
      </c>
      <c r="CC10" s="19">
        <f t="shared" si="42"/>
        <v>1.6382962773959522E-4</v>
      </c>
      <c r="CD10" s="19">
        <f t="shared" si="43"/>
        <v>1.6382962773959522E-4</v>
      </c>
      <c r="CE10" s="19">
        <f t="shared" si="44"/>
        <v>1.8723386027382313E-4</v>
      </c>
      <c r="CF10" s="19">
        <f t="shared" si="45"/>
        <v>1.6382962773959522E-4</v>
      </c>
      <c r="CG10" s="19">
        <f t="shared" si="46"/>
        <v>1.6382962773959522E-4</v>
      </c>
      <c r="CH10" s="19">
        <f t="shared" si="47"/>
        <v>2.1063809280805101E-4</v>
      </c>
      <c r="CI10" s="19">
        <f t="shared" si="48"/>
        <v>1.8723386027382313E-4</v>
      </c>
      <c r="CJ10" s="19">
        <f t="shared" si="49"/>
        <v>1.6382962773959522E-4</v>
      </c>
      <c r="CK10" s="19">
        <f t="shared" si="50"/>
        <v>1.4042539520536733E-4</v>
      </c>
      <c r="CL10" s="19">
        <f t="shared" si="51"/>
        <v>2.1063809280805101E-4</v>
      </c>
      <c r="CM10" s="19">
        <f t="shared" si="52"/>
        <v>1.6382962773959522E-4</v>
      </c>
      <c r="CN10" s="19">
        <f t="shared" si="53"/>
        <v>1.8723386027382313E-4</v>
      </c>
      <c r="CO10" s="19">
        <f t="shared" si="54"/>
        <v>1.4042539520536733E-4</v>
      </c>
      <c r="CP10" s="19">
        <f t="shared" si="55"/>
        <v>1.8723386027382313E-4</v>
      </c>
      <c r="CQ10" s="19">
        <f t="shared" si="56"/>
        <v>1.6382962773959522E-4</v>
      </c>
      <c r="CR10" s="19">
        <f t="shared" si="57"/>
        <v>1.6382962773959522E-4</v>
      </c>
      <c r="CS10" s="19">
        <f t="shared" si="58"/>
        <v>1.8723386027382313E-4</v>
      </c>
      <c r="CT10" s="19">
        <f t="shared" si="59"/>
        <v>2.1063809280805101E-4</v>
      </c>
      <c r="CU10" s="19">
        <f t="shared" si="60"/>
        <v>1.4042539520536733E-4</v>
      </c>
      <c r="CV10" s="19">
        <f t="shared" si="61"/>
        <v>1.6382962773959522E-4</v>
      </c>
      <c r="CW10" s="19">
        <f t="shared" si="62"/>
        <v>1.6382962773959522E-4</v>
      </c>
      <c r="CX10" s="19">
        <f t="shared" si="63"/>
        <v>1.6382962773959522E-4</v>
      </c>
      <c r="CY10" s="33">
        <f t="shared" si="64"/>
        <v>2.6012679504987854E-2</v>
      </c>
      <c r="CZ10" s="2"/>
    </row>
    <row r="11" spans="1:104" s="28" customFormat="1" ht="31.5" customHeight="1" thickBot="1" x14ac:dyDescent="0.25">
      <c r="A11" s="2"/>
      <c r="B11" s="56"/>
      <c r="C11" s="34" t="s">
        <v>63</v>
      </c>
      <c r="D11" s="61" t="s">
        <v>32</v>
      </c>
      <c r="E11" s="66"/>
      <c r="F11" s="31">
        <v>1.1900000000000001E-2</v>
      </c>
      <c r="G11" s="48">
        <v>9</v>
      </c>
      <c r="H11" s="44">
        <v>7</v>
      </c>
      <c r="I11" s="44">
        <v>8</v>
      </c>
      <c r="J11" s="44">
        <v>9</v>
      </c>
      <c r="K11" s="44">
        <v>9</v>
      </c>
      <c r="L11" s="44">
        <v>8</v>
      </c>
      <c r="M11" s="44">
        <v>6</v>
      </c>
      <c r="N11" s="44">
        <v>10</v>
      </c>
      <c r="O11" s="44">
        <v>10</v>
      </c>
      <c r="P11" s="44">
        <v>8</v>
      </c>
      <c r="Q11" s="44">
        <v>9</v>
      </c>
      <c r="R11" s="44">
        <v>6</v>
      </c>
      <c r="S11" s="44">
        <v>7</v>
      </c>
      <c r="T11" s="44">
        <v>7</v>
      </c>
      <c r="U11" s="44">
        <v>6</v>
      </c>
      <c r="V11" s="44">
        <v>7</v>
      </c>
      <c r="W11" s="44">
        <v>8</v>
      </c>
      <c r="X11" s="44">
        <v>6</v>
      </c>
      <c r="Y11" s="44">
        <v>8</v>
      </c>
      <c r="Z11" s="44">
        <v>9</v>
      </c>
      <c r="AA11" s="44">
        <v>10</v>
      </c>
      <c r="AB11" s="44">
        <v>7</v>
      </c>
      <c r="AC11" s="44">
        <v>10</v>
      </c>
      <c r="AD11" s="44">
        <v>9</v>
      </c>
      <c r="AE11" s="44">
        <v>7</v>
      </c>
      <c r="AF11" s="44">
        <v>6</v>
      </c>
      <c r="AG11" s="44">
        <v>7</v>
      </c>
      <c r="AH11" s="44">
        <v>9</v>
      </c>
      <c r="AI11" s="44">
        <v>9</v>
      </c>
      <c r="AJ11" s="31">
        <v>7</v>
      </c>
      <c r="AK11" s="82">
        <f t="shared" si="0"/>
        <v>3.7815126050420166E-2</v>
      </c>
      <c r="AL11" s="82">
        <f t="shared" si="1"/>
        <v>2.9411764705882353E-2</v>
      </c>
      <c r="AM11" s="82">
        <f t="shared" si="2"/>
        <v>3.3613445378151259E-2</v>
      </c>
      <c r="AN11" s="82">
        <f t="shared" si="3"/>
        <v>3.7815126050420166E-2</v>
      </c>
      <c r="AO11" s="82">
        <f t="shared" si="4"/>
        <v>3.7815126050420166E-2</v>
      </c>
      <c r="AP11" s="82">
        <f t="shared" si="5"/>
        <v>3.3613445378151259E-2</v>
      </c>
      <c r="AQ11" s="82">
        <f t="shared" si="6"/>
        <v>2.5210084033613446E-2</v>
      </c>
      <c r="AR11" s="82">
        <f t="shared" si="7"/>
        <v>4.2016806722689079E-2</v>
      </c>
      <c r="AS11" s="82">
        <f t="shared" si="8"/>
        <v>4.2016806722689079E-2</v>
      </c>
      <c r="AT11" s="82">
        <f t="shared" si="9"/>
        <v>3.3613445378151259E-2</v>
      </c>
      <c r="AU11" s="82">
        <f t="shared" si="10"/>
        <v>3.7815126050420166E-2</v>
      </c>
      <c r="AV11" s="82">
        <f t="shared" si="11"/>
        <v>2.5210084033613446E-2</v>
      </c>
      <c r="AW11" s="82">
        <f t="shared" si="12"/>
        <v>2.9411764705882353E-2</v>
      </c>
      <c r="AX11" s="82">
        <f t="shared" si="13"/>
        <v>2.9411764705882353E-2</v>
      </c>
      <c r="AY11" s="82">
        <f t="shared" si="14"/>
        <v>2.5210084033613446E-2</v>
      </c>
      <c r="AZ11" s="82">
        <f t="shared" si="15"/>
        <v>2.9411764705882353E-2</v>
      </c>
      <c r="BA11" s="82">
        <f t="shared" si="16"/>
        <v>3.3613445378151259E-2</v>
      </c>
      <c r="BB11" s="82">
        <f t="shared" si="17"/>
        <v>2.5210084033613446E-2</v>
      </c>
      <c r="BC11" s="82">
        <f t="shared" si="18"/>
        <v>3.3613445378151259E-2</v>
      </c>
      <c r="BD11" s="82">
        <f t="shared" si="19"/>
        <v>3.7815126050420166E-2</v>
      </c>
      <c r="BE11" s="82">
        <f t="shared" si="20"/>
        <v>4.2016806722689079E-2</v>
      </c>
      <c r="BF11" s="82">
        <f t="shared" si="21"/>
        <v>2.9411764705882353E-2</v>
      </c>
      <c r="BG11" s="82">
        <f t="shared" si="22"/>
        <v>4.2016806722689079E-2</v>
      </c>
      <c r="BH11" s="82">
        <f t="shared" si="23"/>
        <v>3.7815126050420166E-2</v>
      </c>
      <c r="BI11" s="82">
        <f t="shared" si="24"/>
        <v>2.9411764705882353E-2</v>
      </c>
      <c r="BJ11" s="82">
        <f t="shared" si="25"/>
        <v>2.5210084033613446E-2</v>
      </c>
      <c r="BK11" s="82">
        <f t="shared" si="26"/>
        <v>2.9411764705882353E-2</v>
      </c>
      <c r="BL11" s="82">
        <f t="shared" si="27"/>
        <v>3.7815126050420166E-2</v>
      </c>
      <c r="BM11" s="82">
        <f t="shared" si="28"/>
        <v>3.7815126050420166E-2</v>
      </c>
      <c r="BN11" s="82">
        <f t="shared" si="29"/>
        <v>2.9411764705882353E-2</v>
      </c>
      <c r="BO11" s="30" cm="1">
        <f t="array" ref="BO11">-1/LN(30)*SUMPRODUCT(AK11:BN11,LN(AK11:BN11))</f>
        <v>0.99593625085700388</v>
      </c>
      <c r="BP11" s="70">
        <f t="shared" si="30"/>
        <v>4.0637491429961203E-3</v>
      </c>
      <c r="BQ11" s="70">
        <f t="shared" si="31"/>
        <v>3.4874326259563493E-2</v>
      </c>
      <c r="BR11" s="73">
        <f t="shared" si="32"/>
        <v>1.4123035806244365E-2</v>
      </c>
      <c r="BS11" s="19" cm="1">
        <f t="array" ref="BS11">-SUMPRODUCT(AK11:BN11,LOG(AK11:BN11,2))</f>
        <v>4.8869502231558366</v>
      </c>
      <c r="BT11" s="29">
        <f t="shared" si="33"/>
        <v>0.99593625085700344</v>
      </c>
      <c r="BU11" s="19">
        <f t="shared" si="34"/>
        <v>5.3406437922772811E-4</v>
      </c>
      <c r="BV11" s="19">
        <f t="shared" si="35"/>
        <v>4.1538340606601075E-4</v>
      </c>
      <c r="BW11" s="19">
        <f t="shared" si="36"/>
        <v>4.7472389264686943E-4</v>
      </c>
      <c r="BX11" s="19">
        <f t="shared" si="37"/>
        <v>5.3406437922772811E-4</v>
      </c>
      <c r="BY11" s="19">
        <f t="shared" si="38"/>
        <v>5.3406437922772811E-4</v>
      </c>
      <c r="BZ11" s="19">
        <f t="shared" si="39"/>
        <v>4.7472389264686943E-4</v>
      </c>
      <c r="CA11" s="19">
        <f t="shared" si="40"/>
        <v>3.5604291948515207E-4</v>
      </c>
      <c r="CB11" s="19">
        <f t="shared" si="41"/>
        <v>5.9340486580858678E-4</v>
      </c>
      <c r="CC11" s="19">
        <f t="shared" si="42"/>
        <v>5.9340486580858678E-4</v>
      </c>
      <c r="CD11" s="19">
        <f t="shared" si="43"/>
        <v>4.7472389264686943E-4</v>
      </c>
      <c r="CE11" s="19">
        <f t="shared" si="44"/>
        <v>5.3406437922772811E-4</v>
      </c>
      <c r="CF11" s="19">
        <f t="shared" si="45"/>
        <v>3.5604291948515207E-4</v>
      </c>
      <c r="CG11" s="19">
        <f t="shared" si="46"/>
        <v>4.1538340606601075E-4</v>
      </c>
      <c r="CH11" s="19">
        <f t="shared" si="47"/>
        <v>4.1538340606601075E-4</v>
      </c>
      <c r="CI11" s="19">
        <f t="shared" si="48"/>
        <v>3.5604291948515207E-4</v>
      </c>
      <c r="CJ11" s="19">
        <f t="shared" si="49"/>
        <v>4.1538340606601075E-4</v>
      </c>
      <c r="CK11" s="19">
        <f t="shared" si="50"/>
        <v>4.7472389264686943E-4</v>
      </c>
      <c r="CL11" s="19">
        <f t="shared" si="51"/>
        <v>3.5604291948515207E-4</v>
      </c>
      <c r="CM11" s="19">
        <f t="shared" si="52"/>
        <v>4.7472389264686943E-4</v>
      </c>
      <c r="CN11" s="19">
        <f t="shared" si="53"/>
        <v>5.3406437922772811E-4</v>
      </c>
      <c r="CO11" s="19">
        <f t="shared" si="54"/>
        <v>5.9340486580858678E-4</v>
      </c>
      <c r="CP11" s="19">
        <f t="shared" si="55"/>
        <v>4.1538340606601075E-4</v>
      </c>
      <c r="CQ11" s="19">
        <f t="shared" si="56"/>
        <v>5.9340486580858678E-4</v>
      </c>
      <c r="CR11" s="19">
        <f t="shared" si="57"/>
        <v>5.3406437922772811E-4</v>
      </c>
      <c r="CS11" s="19">
        <f t="shared" si="58"/>
        <v>4.1538340606601075E-4</v>
      </c>
      <c r="CT11" s="19">
        <f t="shared" si="59"/>
        <v>3.5604291948515207E-4</v>
      </c>
      <c r="CU11" s="19">
        <f t="shared" si="60"/>
        <v>4.1538340606601075E-4</v>
      </c>
      <c r="CV11" s="19">
        <f t="shared" si="61"/>
        <v>5.3406437922772811E-4</v>
      </c>
      <c r="CW11" s="19">
        <f t="shared" si="62"/>
        <v>5.3406437922772811E-4</v>
      </c>
      <c r="CX11" s="19">
        <f t="shared" si="63"/>
        <v>4.1538340606601075E-4</v>
      </c>
      <c r="CY11" s="33">
        <f t="shared" si="64"/>
        <v>6.9018572984963777E-2</v>
      </c>
      <c r="CZ11" s="2"/>
    </row>
    <row r="12" spans="1:104" s="28" customFormat="1" ht="31.5" customHeight="1" thickBot="1" x14ac:dyDescent="0.25">
      <c r="A12" s="2"/>
      <c r="B12" s="56"/>
      <c r="C12" s="34" t="s">
        <v>64</v>
      </c>
      <c r="D12" s="61" t="s">
        <v>33</v>
      </c>
      <c r="E12" s="66"/>
      <c r="F12" s="31">
        <v>7.1000000000000004E-3</v>
      </c>
      <c r="G12" s="48">
        <v>7</v>
      </c>
      <c r="H12" s="44">
        <v>8</v>
      </c>
      <c r="I12" s="44">
        <v>6</v>
      </c>
      <c r="J12" s="44">
        <v>8</v>
      </c>
      <c r="K12" s="44">
        <v>10</v>
      </c>
      <c r="L12" s="44">
        <v>10</v>
      </c>
      <c r="M12" s="44">
        <v>7</v>
      </c>
      <c r="N12" s="44">
        <v>7</v>
      </c>
      <c r="O12" s="44">
        <v>8</v>
      </c>
      <c r="P12" s="44">
        <v>7</v>
      </c>
      <c r="Q12" s="44">
        <v>8</v>
      </c>
      <c r="R12" s="44">
        <v>10</v>
      </c>
      <c r="S12" s="44">
        <v>7</v>
      </c>
      <c r="T12" s="44">
        <v>8</v>
      </c>
      <c r="U12" s="44">
        <v>8</v>
      </c>
      <c r="V12" s="44">
        <v>7</v>
      </c>
      <c r="W12" s="44">
        <v>9</v>
      </c>
      <c r="X12" s="44">
        <v>8</v>
      </c>
      <c r="Y12" s="44">
        <v>10</v>
      </c>
      <c r="Z12" s="44">
        <v>6</v>
      </c>
      <c r="AA12" s="44">
        <v>10</v>
      </c>
      <c r="AB12" s="44">
        <v>9</v>
      </c>
      <c r="AC12" s="44">
        <v>10</v>
      </c>
      <c r="AD12" s="44">
        <v>10</v>
      </c>
      <c r="AE12" s="44">
        <v>9</v>
      </c>
      <c r="AF12" s="44">
        <v>7</v>
      </c>
      <c r="AG12" s="44">
        <v>6</v>
      </c>
      <c r="AH12" s="44">
        <v>8</v>
      </c>
      <c r="AI12" s="44">
        <v>10</v>
      </c>
      <c r="AJ12" s="31">
        <v>7</v>
      </c>
      <c r="AK12" s="82">
        <f t="shared" si="0"/>
        <v>2.8571428571428571E-2</v>
      </c>
      <c r="AL12" s="82">
        <f t="shared" si="1"/>
        <v>3.2653061224489799E-2</v>
      </c>
      <c r="AM12" s="82">
        <f t="shared" si="2"/>
        <v>2.4489795918367346E-2</v>
      </c>
      <c r="AN12" s="82">
        <f t="shared" si="3"/>
        <v>3.2653061224489799E-2</v>
      </c>
      <c r="AO12" s="82">
        <f t="shared" si="4"/>
        <v>4.0816326530612242E-2</v>
      </c>
      <c r="AP12" s="82">
        <f t="shared" si="5"/>
        <v>4.0816326530612242E-2</v>
      </c>
      <c r="AQ12" s="82">
        <f t="shared" si="6"/>
        <v>2.8571428571428571E-2</v>
      </c>
      <c r="AR12" s="82">
        <f t="shared" si="7"/>
        <v>2.8571428571428571E-2</v>
      </c>
      <c r="AS12" s="82">
        <f t="shared" si="8"/>
        <v>3.2653061224489799E-2</v>
      </c>
      <c r="AT12" s="82">
        <f t="shared" si="9"/>
        <v>2.8571428571428571E-2</v>
      </c>
      <c r="AU12" s="82">
        <f t="shared" si="10"/>
        <v>3.2653061224489799E-2</v>
      </c>
      <c r="AV12" s="82">
        <f t="shared" si="11"/>
        <v>4.0816326530612242E-2</v>
      </c>
      <c r="AW12" s="82">
        <f t="shared" si="12"/>
        <v>2.8571428571428571E-2</v>
      </c>
      <c r="AX12" s="82">
        <f t="shared" si="13"/>
        <v>3.2653061224489799E-2</v>
      </c>
      <c r="AY12" s="82">
        <f t="shared" si="14"/>
        <v>3.2653061224489799E-2</v>
      </c>
      <c r="AZ12" s="82">
        <f t="shared" si="15"/>
        <v>2.8571428571428571E-2</v>
      </c>
      <c r="BA12" s="82">
        <f t="shared" si="16"/>
        <v>3.6734693877551024E-2</v>
      </c>
      <c r="BB12" s="82">
        <f t="shared" si="17"/>
        <v>3.2653061224489799E-2</v>
      </c>
      <c r="BC12" s="82">
        <f t="shared" si="18"/>
        <v>4.0816326530612242E-2</v>
      </c>
      <c r="BD12" s="82">
        <f t="shared" si="19"/>
        <v>2.4489795918367346E-2</v>
      </c>
      <c r="BE12" s="82">
        <f t="shared" si="20"/>
        <v>4.0816326530612242E-2</v>
      </c>
      <c r="BF12" s="82">
        <f t="shared" si="21"/>
        <v>3.6734693877551024E-2</v>
      </c>
      <c r="BG12" s="82">
        <f t="shared" si="22"/>
        <v>4.0816326530612242E-2</v>
      </c>
      <c r="BH12" s="82">
        <f t="shared" si="23"/>
        <v>4.0816326530612242E-2</v>
      </c>
      <c r="BI12" s="82">
        <f t="shared" si="24"/>
        <v>3.6734693877551024E-2</v>
      </c>
      <c r="BJ12" s="82">
        <f t="shared" si="25"/>
        <v>2.8571428571428571E-2</v>
      </c>
      <c r="BK12" s="82">
        <f t="shared" si="26"/>
        <v>2.4489795918367346E-2</v>
      </c>
      <c r="BL12" s="82">
        <f t="shared" si="27"/>
        <v>3.2653061224489799E-2</v>
      </c>
      <c r="BM12" s="82">
        <f t="shared" si="28"/>
        <v>4.0816326530612242E-2</v>
      </c>
      <c r="BN12" s="82">
        <f t="shared" si="29"/>
        <v>2.8571428571428571E-2</v>
      </c>
      <c r="BO12" s="30" cm="1">
        <f t="array" ref="BO12">-1/LN(30)*SUMPRODUCT(AK12:BN12,LN(AK12:BN12))</f>
        <v>0.99601117016216489</v>
      </c>
      <c r="BP12" s="70">
        <f t="shared" si="30"/>
        <v>3.9888298378351061E-3</v>
      </c>
      <c r="BQ12" s="70">
        <f t="shared" si="31"/>
        <v>3.4231382957852038E-2</v>
      </c>
      <c r="BR12" s="73">
        <f t="shared" si="32"/>
        <v>8.2710008687454182E-3</v>
      </c>
      <c r="BS12" s="19" cm="1">
        <f t="array" ref="BS12">-SUMPRODUCT(AK12:BN12,LOG(AK12:BN12,2))</f>
        <v>4.887317843989762</v>
      </c>
      <c r="BT12" s="29">
        <f t="shared" si="33"/>
        <v>0.99601117016216467</v>
      </c>
      <c r="BU12" s="19">
        <f t="shared" si="34"/>
        <v>2.3631431053558336E-4</v>
      </c>
      <c r="BV12" s="19">
        <f t="shared" si="35"/>
        <v>2.7007349775495245E-4</v>
      </c>
      <c r="BW12" s="19">
        <f t="shared" si="36"/>
        <v>2.0255512331621432E-4</v>
      </c>
      <c r="BX12" s="19">
        <f t="shared" si="37"/>
        <v>2.7007349775495245E-4</v>
      </c>
      <c r="BY12" s="19">
        <f t="shared" si="38"/>
        <v>3.3759187219369052E-4</v>
      </c>
      <c r="BZ12" s="19">
        <f t="shared" si="39"/>
        <v>3.3759187219369052E-4</v>
      </c>
      <c r="CA12" s="19">
        <f t="shared" si="40"/>
        <v>2.3631431053558336E-4</v>
      </c>
      <c r="CB12" s="19">
        <f t="shared" si="41"/>
        <v>2.3631431053558336E-4</v>
      </c>
      <c r="CC12" s="19">
        <f t="shared" si="42"/>
        <v>2.7007349775495245E-4</v>
      </c>
      <c r="CD12" s="19">
        <f t="shared" si="43"/>
        <v>2.3631431053558336E-4</v>
      </c>
      <c r="CE12" s="19">
        <f t="shared" si="44"/>
        <v>2.7007349775495245E-4</v>
      </c>
      <c r="CF12" s="19">
        <f t="shared" si="45"/>
        <v>3.3759187219369052E-4</v>
      </c>
      <c r="CG12" s="19">
        <f t="shared" si="46"/>
        <v>2.3631431053558336E-4</v>
      </c>
      <c r="CH12" s="19">
        <f t="shared" si="47"/>
        <v>2.7007349775495245E-4</v>
      </c>
      <c r="CI12" s="19">
        <f t="shared" si="48"/>
        <v>2.7007349775495245E-4</v>
      </c>
      <c r="CJ12" s="19">
        <f t="shared" si="49"/>
        <v>2.3631431053558336E-4</v>
      </c>
      <c r="CK12" s="19">
        <f t="shared" si="50"/>
        <v>3.0383268497432149E-4</v>
      </c>
      <c r="CL12" s="19">
        <f t="shared" si="51"/>
        <v>2.7007349775495245E-4</v>
      </c>
      <c r="CM12" s="19">
        <f t="shared" si="52"/>
        <v>3.3759187219369052E-4</v>
      </c>
      <c r="CN12" s="19">
        <f t="shared" si="53"/>
        <v>2.0255512331621432E-4</v>
      </c>
      <c r="CO12" s="19">
        <f t="shared" si="54"/>
        <v>3.3759187219369052E-4</v>
      </c>
      <c r="CP12" s="19">
        <f t="shared" si="55"/>
        <v>3.0383268497432149E-4</v>
      </c>
      <c r="CQ12" s="19">
        <f t="shared" si="56"/>
        <v>3.3759187219369052E-4</v>
      </c>
      <c r="CR12" s="19">
        <f t="shared" si="57"/>
        <v>3.3759187219369052E-4</v>
      </c>
      <c r="CS12" s="19">
        <f t="shared" si="58"/>
        <v>3.0383268497432149E-4</v>
      </c>
      <c r="CT12" s="19">
        <f t="shared" si="59"/>
        <v>2.3631431053558336E-4</v>
      </c>
      <c r="CU12" s="19">
        <f t="shared" si="60"/>
        <v>2.0255512331621432E-4</v>
      </c>
      <c r="CV12" s="19">
        <f t="shared" si="61"/>
        <v>2.7007349775495245E-4</v>
      </c>
      <c r="CW12" s="19">
        <f t="shared" si="62"/>
        <v>3.3759187219369052E-4</v>
      </c>
      <c r="CX12" s="19">
        <f t="shared" si="63"/>
        <v>2.3631431053558336E-4</v>
      </c>
      <c r="CY12" s="33">
        <f t="shared" si="64"/>
        <v>4.0423010133474303E-2</v>
      </c>
      <c r="CZ12" s="2"/>
    </row>
    <row r="13" spans="1:104" s="28" customFormat="1" ht="31.5" customHeight="1" thickBot="1" x14ac:dyDescent="0.25">
      <c r="A13" s="2"/>
      <c r="B13" s="56"/>
      <c r="C13" s="34" t="s">
        <v>65</v>
      </c>
      <c r="D13" s="61" t="s">
        <v>34</v>
      </c>
      <c r="E13" s="66"/>
      <c r="F13" s="31">
        <v>4.2700000000000002E-2</v>
      </c>
      <c r="G13" s="48">
        <v>6</v>
      </c>
      <c r="H13" s="44">
        <v>10</v>
      </c>
      <c r="I13" s="44">
        <v>7</v>
      </c>
      <c r="J13" s="44">
        <v>6</v>
      </c>
      <c r="K13" s="44">
        <v>7</v>
      </c>
      <c r="L13" s="44">
        <v>7</v>
      </c>
      <c r="M13" s="44">
        <v>6</v>
      </c>
      <c r="N13" s="44">
        <v>7</v>
      </c>
      <c r="O13" s="44">
        <v>8</v>
      </c>
      <c r="P13" s="44">
        <v>8</v>
      </c>
      <c r="Q13" s="44">
        <v>7</v>
      </c>
      <c r="R13" s="44">
        <v>7</v>
      </c>
      <c r="S13" s="44">
        <v>9</v>
      </c>
      <c r="T13" s="44">
        <v>8</v>
      </c>
      <c r="U13" s="44">
        <v>7</v>
      </c>
      <c r="V13" s="44">
        <v>6</v>
      </c>
      <c r="W13" s="44">
        <v>9</v>
      </c>
      <c r="X13" s="44">
        <v>8</v>
      </c>
      <c r="Y13" s="44">
        <v>7</v>
      </c>
      <c r="Z13" s="44">
        <v>7</v>
      </c>
      <c r="AA13" s="44">
        <v>8</v>
      </c>
      <c r="AB13" s="44">
        <v>9</v>
      </c>
      <c r="AC13" s="44">
        <v>10</v>
      </c>
      <c r="AD13" s="44">
        <v>9</v>
      </c>
      <c r="AE13" s="44">
        <v>8</v>
      </c>
      <c r="AF13" s="44">
        <v>10</v>
      </c>
      <c r="AG13" s="44">
        <v>8</v>
      </c>
      <c r="AH13" s="44">
        <v>10</v>
      </c>
      <c r="AI13" s="44">
        <v>9</v>
      </c>
      <c r="AJ13" s="31">
        <v>7</v>
      </c>
      <c r="AK13" s="82">
        <f t="shared" si="0"/>
        <v>2.553191489361702E-2</v>
      </c>
      <c r="AL13" s="82">
        <f t="shared" si="1"/>
        <v>4.2553191489361701E-2</v>
      </c>
      <c r="AM13" s="82">
        <f t="shared" si="2"/>
        <v>2.9787234042553193E-2</v>
      </c>
      <c r="AN13" s="82">
        <f t="shared" si="3"/>
        <v>2.553191489361702E-2</v>
      </c>
      <c r="AO13" s="82">
        <f t="shared" si="4"/>
        <v>2.9787234042553193E-2</v>
      </c>
      <c r="AP13" s="82">
        <f t="shared" si="5"/>
        <v>2.9787234042553193E-2</v>
      </c>
      <c r="AQ13" s="82">
        <f t="shared" si="6"/>
        <v>2.553191489361702E-2</v>
      </c>
      <c r="AR13" s="82">
        <f t="shared" si="7"/>
        <v>2.9787234042553193E-2</v>
      </c>
      <c r="AS13" s="82">
        <f t="shared" si="8"/>
        <v>3.4042553191489362E-2</v>
      </c>
      <c r="AT13" s="82">
        <f t="shared" si="9"/>
        <v>3.4042553191489362E-2</v>
      </c>
      <c r="AU13" s="82">
        <f t="shared" si="10"/>
        <v>2.9787234042553193E-2</v>
      </c>
      <c r="AV13" s="82">
        <f t="shared" si="11"/>
        <v>2.9787234042553193E-2</v>
      </c>
      <c r="AW13" s="82">
        <f t="shared" si="12"/>
        <v>3.8297872340425532E-2</v>
      </c>
      <c r="AX13" s="82">
        <f t="shared" si="13"/>
        <v>3.4042553191489362E-2</v>
      </c>
      <c r="AY13" s="82">
        <f t="shared" si="14"/>
        <v>2.9787234042553193E-2</v>
      </c>
      <c r="AZ13" s="82">
        <f t="shared" si="15"/>
        <v>2.553191489361702E-2</v>
      </c>
      <c r="BA13" s="82">
        <f t="shared" si="16"/>
        <v>3.8297872340425532E-2</v>
      </c>
      <c r="BB13" s="82">
        <f t="shared" si="17"/>
        <v>3.4042553191489362E-2</v>
      </c>
      <c r="BC13" s="82">
        <f t="shared" si="18"/>
        <v>2.9787234042553193E-2</v>
      </c>
      <c r="BD13" s="82">
        <f t="shared" si="19"/>
        <v>2.9787234042553193E-2</v>
      </c>
      <c r="BE13" s="82">
        <f t="shared" si="20"/>
        <v>3.4042553191489362E-2</v>
      </c>
      <c r="BF13" s="82">
        <f t="shared" si="21"/>
        <v>3.8297872340425532E-2</v>
      </c>
      <c r="BG13" s="82">
        <f t="shared" si="22"/>
        <v>4.2553191489361701E-2</v>
      </c>
      <c r="BH13" s="82">
        <f t="shared" si="23"/>
        <v>3.8297872340425532E-2</v>
      </c>
      <c r="BI13" s="82">
        <f t="shared" si="24"/>
        <v>3.4042553191489362E-2</v>
      </c>
      <c r="BJ13" s="82">
        <f t="shared" si="25"/>
        <v>4.2553191489361701E-2</v>
      </c>
      <c r="BK13" s="82">
        <f t="shared" si="26"/>
        <v>3.4042553191489362E-2</v>
      </c>
      <c r="BL13" s="82">
        <f t="shared" si="27"/>
        <v>4.2553191489361701E-2</v>
      </c>
      <c r="BM13" s="82">
        <f t="shared" si="28"/>
        <v>3.8297872340425532E-2</v>
      </c>
      <c r="BN13" s="82">
        <f t="shared" si="29"/>
        <v>2.9787234042553193E-2</v>
      </c>
      <c r="BO13" s="30" cm="1">
        <f t="array" ref="BO13">-1/LN(30)*SUMPRODUCT(AK13:BN13,LN(AK13:BN13))</f>
        <v>0.99634426291916167</v>
      </c>
      <c r="BP13" s="70">
        <f t="shared" si="30"/>
        <v>3.6557370808383283E-3</v>
      </c>
      <c r="BQ13" s="70">
        <f t="shared" si="31"/>
        <v>3.1372843940446399E-2</v>
      </c>
      <c r="BR13" s="73">
        <f t="shared" si="32"/>
        <v>4.5588682017538233E-2</v>
      </c>
      <c r="BS13" s="19" cm="1">
        <f t="array" ref="BS13">-SUMPRODUCT(AK13:BN13,LOG(AK13:BN13,2))</f>
        <v>4.8889522937065388</v>
      </c>
      <c r="BT13" s="29">
        <f t="shared" si="33"/>
        <v>0.99634426291916234</v>
      </c>
      <c r="BU13" s="19">
        <f t="shared" si="34"/>
        <v>1.1639663493839549E-3</v>
      </c>
      <c r="BV13" s="19">
        <f t="shared" si="35"/>
        <v>1.9399439156399247E-3</v>
      </c>
      <c r="BW13" s="19">
        <f t="shared" si="36"/>
        <v>1.3579607409479474E-3</v>
      </c>
      <c r="BX13" s="19">
        <f t="shared" si="37"/>
        <v>1.1639663493839549E-3</v>
      </c>
      <c r="BY13" s="19">
        <f t="shared" si="38"/>
        <v>1.3579607409479474E-3</v>
      </c>
      <c r="BZ13" s="19">
        <f t="shared" si="39"/>
        <v>1.3579607409479474E-3</v>
      </c>
      <c r="CA13" s="19">
        <f t="shared" si="40"/>
        <v>1.1639663493839549E-3</v>
      </c>
      <c r="CB13" s="19">
        <f t="shared" si="41"/>
        <v>1.3579607409479474E-3</v>
      </c>
      <c r="CC13" s="19">
        <f t="shared" si="42"/>
        <v>1.5519551325119398E-3</v>
      </c>
      <c r="CD13" s="19">
        <f t="shared" si="43"/>
        <v>1.5519551325119398E-3</v>
      </c>
      <c r="CE13" s="19">
        <f t="shared" si="44"/>
        <v>1.3579607409479474E-3</v>
      </c>
      <c r="CF13" s="19">
        <f t="shared" si="45"/>
        <v>1.3579607409479474E-3</v>
      </c>
      <c r="CG13" s="19">
        <f t="shared" si="46"/>
        <v>1.7459495240759323E-3</v>
      </c>
      <c r="CH13" s="19">
        <f t="shared" si="47"/>
        <v>1.5519551325119398E-3</v>
      </c>
      <c r="CI13" s="19">
        <f t="shared" si="48"/>
        <v>1.3579607409479474E-3</v>
      </c>
      <c r="CJ13" s="19">
        <f t="shared" si="49"/>
        <v>1.1639663493839549E-3</v>
      </c>
      <c r="CK13" s="19">
        <f t="shared" si="50"/>
        <v>1.7459495240759323E-3</v>
      </c>
      <c r="CL13" s="19">
        <f t="shared" si="51"/>
        <v>1.5519551325119398E-3</v>
      </c>
      <c r="CM13" s="19">
        <f t="shared" si="52"/>
        <v>1.3579607409479474E-3</v>
      </c>
      <c r="CN13" s="19">
        <f t="shared" si="53"/>
        <v>1.3579607409479474E-3</v>
      </c>
      <c r="CO13" s="19">
        <f t="shared" si="54"/>
        <v>1.5519551325119398E-3</v>
      </c>
      <c r="CP13" s="19">
        <f t="shared" si="55"/>
        <v>1.7459495240759323E-3</v>
      </c>
      <c r="CQ13" s="19">
        <f t="shared" si="56"/>
        <v>1.9399439156399247E-3</v>
      </c>
      <c r="CR13" s="19">
        <f t="shared" si="57"/>
        <v>1.7459495240759323E-3</v>
      </c>
      <c r="CS13" s="19">
        <f t="shared" si="58"/>
        <v>1.5519551325119398E-3</v>
      </c>
      <c r="CT13" s="19">
        <f t="shared" si="59"/>
        <v>1.9399439156399247E-3</v>
      </c>
      <c r="CU13" s="19">
        <f t="shared" si="60"/>
        <v>1.5519551325119398E-3</v>
      </c>
      <c r="CV13" s="19">
        <f t="shared" si="61"/>
        <v>1.9399439156399247E-3</v>
      </c>
      <c r="CW13" s="19">
        <f t="shared" si="62"/>
        <v>1.7459495240759323E-3</v>
      </c>
      <c r="CX13" s="19">
        <f t="shared" si="63"/>
        <v>1.3579607409479474E-3</v>
      </c>
      <c r="CY13" s="33">
        <f t="shared" si="64"/>
        <v>0.2228808915167016</v>
      </c>
      <c r="CZ13" s="2"/>
    </row>
    <row r="14" spans="1:104" s="28" customFormat="1" ht="31.5" customHeight="1" thickBot="1" x14ac:dyDescent="0.25">
      <c r="A14" s="2"/>
      <c r="B14" s="56"/>
      <c r="C14" s="34" t="s">
        <v>66</v>
      </c>
      <c r="D14" s="61" t="s">
        <v>35</v>
      </c>
      <c r="E14" s="66"/>
      <c r="F14" s="31">
        <v>1.4500000000000001E-2</v>
      </c>
      <c r="G14" s="48">
        <v>9</v>
      </c>
      <c r="H14" s="44">
        <v>10</v>
      </c>
      <c r="I14" s="44">
        <v>8</v>
      </c>
      <c r="J14" s="44">
        <v>9</v>
      </c>
      <c r="K14" s="44">
        <v>7</v>
      </c>
      <c r="L14" s="44">
        <v>8</v>
      </c>
      <c r="M14" s="44">
        <v>8</v>
      </c>
      <c r="N14" s="44">
        <v>9</v>
      </c>
      <c r="O14" s="44">
        <v>10</v>
      </c>
      <c r="P14" s="44">
        <v>7</v>
      </c>
      <c r="Q14" s="44">
        <v>7</v>
      </c>
      <c r="R14" s="44">
        <v>9</v>
      </c>
      <c r="S14" s="44">
        <v>7</v>
      </c>
      <c r="T14" s="44">
        <v>7</v>
      </c>
      <c r="U14" s="44">
        <v>7</v>
      </c>
      <c r="V14" s="44">
        <v>8</v>
      </c>
      <c r="W14" s="44">
        <v>10</v>
      </c>
      <c r="X14" s="44">
        <v>7</v>
      </c>
      <c r="Y14" s="44">
        <v>10</v>
      </c>
      <c r="Z14" s="44">
        <v>7</v>
      </c>
      <c r="AA14" s="44">
        <v>10</v>
      </c>
      <c r="AB14" s="44">
        <v>7</v>
      </c>
      <c r="AC14" s="44">
        <v>8</v>
      </c>
      <c r="AD14" s="44">
        <v>8</v>
      </c>
      <c r="AE14" s="44">
        <v>9</v>
      </c>
      <c r="AF14" s="44">
        <v>7</v>
      </c>
      <c r="AG14" s="44">
        <v>9</v>
      </c>
      <c r="AH14" s="44">
        <v>7</v>
      </c>
      <c r="AI14" s="44">
        <v>8</v>
      </c>
      <c r="AJ14" s="31">
        <v>9</v>
      </c>
      <c r="AK14" s="82">
        <f t="shared" si="0"/>
        <v>3.6585365853658534E-2</v>
      </c>
      <c r="AL14" s="82">
        <f t="shared" si="1"/>
        <v>4.065040650406504E-2</v>
      </c>
      <c r="AM14" s="82">
        <f t="shared" si="2"/>
        <v>3.2520325203252036E-2</v>
      </c>
      <c r="AN14" s="82">
        <f t="shared" si="3"/>
        <v>3.6585365853658534E-2</v>
      </c>
      <c r="AO14" s="82">
        <f t="shared" si="4"/>
        <v>2.8455284552845527E-2</v>
      </c>
      <c r="AP14" s="82">
        <f t="shared" si="5"/>
        <v>3.2520325203252036E-2</v>
      </c>
      <c r="AQ14" s="82">
        <f t="shared" si="6"/>
        <v>3.2520325203252036E-2</v>
      </c>
      <c r="AR14" s="82">
        <f t="shared" si="7"/>
        <v>3.6585365853658534E-2</v>
      </c>
      <c r="AS14" s="82">
        <f t="shared" si="8"/>
        <v>4.065040650406504E-2</v>
      </c>
      <c r="AT14" s="82">
        <f t="shared" si="9"/>
        <v>2.8455284552845527E-2</v>
      </c>
      <c r="AU14" s="82">
        <f t="shared" si="10"/>
        <v>2.8455284552845527E-2</v>
      </c>
      <c r="AV14" s="82">
        <f t="shared" si="11"/>
        <v>3.6585365853658534E-2</v>
      </c>
      <c r="AW14" s="82">
        <f t="shared" si="12"/>
        <v>2.8455284552845527E-2</v>
      </c>
      <c r="AX14" s="82">
        <f t="shared" si="13"/>
        <v>2.8455284552845527E-2</v>
      </c>
      <c r="AY14" s="82">
        <f t="shared" si="14"/>
        <v>2.8455284552845527E-2</v>
      </c>
      <c r="AZ14" s="82">
        <f t="shared" si="15"/>
        <v>3.2520325203252036E-2</v>
      </c>
      <c r="BA14" s="82">
        <f t="shared" si="16"/>
        <v>4.065040650406504E-2</v>
      </c>
      <c r="BB14" s="82">
        <f t="shared" si="17"/>
        <v>2.8455284552845527E-2</v>
      </c>
      <c r="BC14" s="82">
        <f t="shared" si="18"/>
        <v>4.065040650406504E-2</v>
      </c>
      <c r="BD14" s="82">
        <f t="shared" si="19"/>
        <v>2.8455284552845527E-2</v>
      </c>
      <c r="BE14" s="82">
        <f t="shared" si="20"/>
        <v>4.065040650406504E-2</v>
      </c>
      <c r="BF14" s="82">
        <f t="shared" si="21"/>
        <v>2.8455284552845527E-2</v>
      </c>
      <c r="BG14" s="82">
        <f t="shared" si="22"/>
        <v>3.2520325203252036E-2</v>
      </c>
      <c r="BH14" s="82">
        <f t="shared" si="23"/>
        <v>3.2520325203252036E-2</v>
      </c>
      <c r="BI14" s="82">
        <f t="shared" si="24"/>
        <v>3.6585365853658534E-2</v>
      </c>
      <c r="BJ14" s="82">
        <f t="shared" si="25"/>
        <v>2.8455284552845527E-2</v>
      </c>
      <c r="BK14" s="82">
        <f t="shared" si="26"/>
        <v>3.6585365853658534E-2</v>
      </c>
      <c r="BL14" s="82">
        <f t="shared" si="27"/>
        <v>2.8455284552845527E-2</v>
      </c>
      <c r="BM14" s="82">
        <f t="shared" si="28"/>
        <v>3.2520325203252036E-2</v>
      </c>
      <c r="BN14" s="82">
        <f t="shared" si="29"/>
        <v>3.6585365853658534E-2</v>
      </c>
      <c r="BO14" s="30" cm="1">
        <f t="array" ref="BO14">-1/LN(30)*SUMPRODUCT(AK14:BN14,LN(AK14:BN14))</f>
        <v>0.99734525715852973</v>
      </c>
      <c r="BP14" s="70">
        <f t="shared" si="30"/>
        <v>2.6547428414702701E-3</v>
      </c>
      <c r="BQ14" s="70">
        <f t="shared" si="31"/>
        <v>2.2782500772283332E-2</v>
      </c>
      <c r="BR14" s="73">
        <f t="shared" si="32"/>
        <v>1.1242028152034924E-2</v>
      </c>
      <c r="BS14" s="19" cm="1">
        <f t="array" ref="BS14">-SUMPRODUCT(AK14:BN14,LOG(AK14:BN14,2))</f>
        <v>4.8938640629259478</v>
      </c>
      <c r="BT14" s="29">
        <f t="shared" si="33"/>
        <v>0.9973452571585294</v>
      </c>
      <c r="BU14" s="19">
        <f t="shared" si="34"/>
        <v>4.1129371287932645E-4</v>
      </c>
      <c r="BV14" s="19">
        <f t="shared" si="35"/>
        <v>4.5699301431036273E-4</v>
      </c>
      <c r="BW14" s="19">
        <f t="shared" si="36"/>
        <v>3.6559441144829027E-4</v>
      </c>
      <c r="BX14" s="19">
        <f t="shared" si="37"/>
        <v>4.1129371287932645E-4</v>
      </c>
      <c r="BY14" s="19">
        <f t="shared" si="38"/>
        <v>3.1989511001725393E-4</v>
      </c>
      <c r="BZ14" s="19">
        <f t="shared" si="39"/>
        <v>3.6559441144829027E-4</v>
      </c>
      <c r="CA14" s="19">
        <f t="shared" si="40"/>
        <v>3.6559441144829027E-4</v>
      </c>
      <c r="CB14" s="19">
        <f t="shared" si="41"/>
        <v>4.1129371287932645E-4</v>
      </c>
      <c r="CC14" s="19">
        <f t="shared" si="42"/>
        <v>4.5699301431036273E-4</v>
      </c>
      <c r="CD14" s="19">
        <f t="shared" si="43"/>
        <v>3.1989511001725393E-4</v>
      </c>
      <c r="CE14" s="19">
        <f t="shared" si="44"/>
        <v>3.1989511001725393E-4</v>
      </c>
      <c r="CF14" s="19">
        <f t="shared" si="45"/>
        <v>4.1129371287932645E-4</v>
      </c>
      <c r="CG14" s="19">
        <f t="shared" si="46"/>
        <v>3.1989511001725393E-4</v>
      </c>
      <c r="CH14" s="19">
        <f t="shared" si="47"/>
        <v>3.1989511001725393E-4</v>
      </c>
      <c r="CI14" s="19">
        <f t="shared" si="48"/>
        <v>3.1989511001725393E-4</v>
      </c>
      <c r="CJ14" s="19">
        <f t="shared" si="49"/>
        <v>3.6559441144829027E-4</v>
      </c>
      <c r="CK14" s="19">
        <f t="shared" si="50"/>
        <v>4.5699301431036273E-4</v>
      </c>
      <c r="CL14" s="19">
        <f t="shared" si="51"/>
        <v>3.1989511001725393E-4</v>
      </c>
      <c r="CM14" s="19">
        <f t="shared" si="52"/>
        <v>4.5699301431036273E-4</v>
      </c>
      <c r="CN14" s="19">
        <f t="shared" si="53"/>
        <v>3.1989511001725393E-4</v>
      </c>
      <c r="CO14" s="19">
        <f t="shared" si="54"/>
        <v>4.5699301431036273E-4</v>
      </c>
      <c r="CP14" s="19">
        <f t="shared" si="55"/>
        <v>3.1989511001725393E-4</v>
      </c>
      <c r="CQ14" s="19">
        <f t="shared" si="56"/>
        <v>3.6559441144829027E-4</v>
      </c>
      <c r="CR14" s="19">
        <f t="shared" si="57"/>
        <v>3.6559441144829027E-4</v>
      </c>
      <c r="CS14" s="19">
        <f t="shared" si="58"/>
        <v>4.1129371287932645E-4</v>
      </c>
      <c r="CT14" s="19">
        <f t="shared" si="59"/>
        <v>3.1989511001725393E-4</v>
      </c>
      <c r="CU14" s="19">
        <f t="shared" si="60"/>
        <v>4.1129371287932645E-4</v>
      </c>
      <c r="CV14" s="19">
        <f t="shared" si="61"/>
        <v>3.1989511001725393E-4</v>
      </c>
      <c r="CW14" s="19">
        <f t="shared" si="62"/>
        <v>3.6559441144829027E-4</v>
      </c>
      <c r="CX14" s="19">
        <f t="shared" si="63"/>
        <v>4.1129371287932645E-4</v>
      </c>
      <c r="CY14" s="33">
        <f t="shared" si="64"/>
        <v>5.5016957567645519E-2</v>
      </c>
      <c r="CZ14" s="2"/>
    </row>
    <row r="15" spans="1:104" s="28" customFormat="1" ht="31.5" customHeight="1" thickBot="1" x14ac:dyDescent="0.25">
      <c r="A15" s="2"/>
      <c r="B15" s="56"/>
      <c r="C15" s="34" t="s">
        <v>67</v>
      </c>
      <c r="D15" s="61" t="s">
        <v>36</v>
      </c>
      <c r="E15" s="66"/>
      <c r="F15" s="31">
        <v>3.3700000000000001E-2</v>
      </c>
      <c r="G15" s="48">
        <v>7</v>
      </c>
      <c r="H15" s="44">
        <v>9</v>
      </c>
      <c r="I15" s="44">
        <v>6</v>
      </c>
      <c r="J15" s="44">
        <v>9</v>
      </c>
      <c r="K15" s="44">
        <v>9</v>
      </c>
      <c r="L15" s="44">
        <v>8</v>
      </c>
      <c r="M15" s="44">
        <v>8</v>
      </c>
      <c r="N15" s="44">
        <v>8</v>
      </c>
      <c r="O15" s="44">
        <v>7</v>
      </c>
      <c r="P15" s="44">
        <v>7</v>
      </c>
      <c r="Q15" s="44">
        <v>9</v>
      </c>
      <c r="R15" s="44">
        <v>6</v>
      </c>
      <c r="S15" s="44">
        <v>7</v>
      </c>
      <c r="T15" s="44">
        <v>9</v>
      </c>
      <c r="U15" s="44">
        <v>8</v>
      </c>
      <c r="V15" s="44">
        <v>8</v>
      </c>
      <c r="W15" s="44">
        <v>8</v>
      </c>
      <c r="X15" s="44">
        <v>7</v>
      </c>
      <c r="Y15" s="44">
        <v>10</v>
      </c>
      <c r="Z15" s="44">
        <v>9</v>
      </c>
      <c r="AA15" s="44">
        <v>9</v>
      </c>
      <c r="AB15" s="44">
        <v>10</v>
      </c>
      <c r="AC15" s="44">
        <v>6</v>
      </c>
      <c r="AD15" s="44">
        <v>6</v>
      </c>
      <c r="AE15" s="44">
        <v>9</v>
      </c>
      <c r="AF15" s="44">
        <v>7</v>
      </c>
      <c r="AG15" s="44">
        <v>8</v>
      </c>
      <c r="AH15" s="44">
        <v>9</v>
      </c>
      <c r="AI15" s="44">
        <v>9</v>
      </c>
      <c r="AJ15" s="31">
        <v>7</v>
      </c>
      <c r="AK15" s="82">
        <f t="shared" si="0"/>
        <v>2.9288702928870293E-2</v>
      </c>
      <c r="AL15" s="82">
        <f t="shared" si="1"/>
        <v>3.7656903765690378E-2</v>
      </c>
      <c r="AM15" s="82">
        <f t="shared" si="2"/>
        <v>2.5104602510460251E-2</v>
      </c>
      <c r="AN15" s="82">
        <f t="shared" si="3"/>
        <v>3.7656903765690378E-2</v>
      </c>
      <c r="AO15" s="82">
        <f t="shared" si="4"/>
        <v>3.7656903765690378E-2</v>
      </c>
      <c r="AP15" s="82">
        <f t="shared" si="5"/>
        <v>3.3472803347280332E-2</v>
      </c>
      <c r="AQ15" s="82">
        <f t="shared" si="6"/>
        <v>3.3472803347280332E-2</v>
      </c>
      <c r="AR15" s="82">
        <f t="shared" si="7"/>
        <v>3.3472803347280332E-2</v>
      </c>
      <c r="AS15" s="82">
        <f t="shared" si="8"/>
        <v>2.9288702928870293E-2</v>
      </c>
      <c r="AT15" s="82">
        <f t="shared" si="9"/>
        <v>2.9288702928870293E-2</v>
      </c>
      <c r="AU15" s="82">
        <f t="shared" si="10"/>
        <v>3.7656903765690378E-2</v>
      </c>
      <c r="AV15" s="82">
        <f t="shared" si="11"/>
        <v>2.5104602510460251E-2</v>
      </c>
      <c r="AW15" s="82">
        <f t="shared" si="12"/>
        <v>2.9288702928870293E-2</v>
      </c>
      <c r="AX15" s="82">
        <f t="shared" si="13"/>
        <v>3.7656903765690378E-2</v>
      </c>
      <c r="AY15" s="82">
        <f t="shared" si="14"/>
        <v>3.3472803347280332E-2</v>
      </c>
      <c r="AZ15" s="82">
        <f t="shared" si="15"/>
        <v>3.3472803347280332E-2</v>
      </c>
      <c r="BA15" s="82">
        <f t="shared" si="16"/>
        <v>3.3472803347280332E-2</v>
      </c>
      <c r="BB15" s="82">
        <f t="shared" si="17"/>
        <v>2.9288702928870293E-2</v>
      </c>
      <c r="BC15" s="82">
        <f t="shared" si="18"/>
        <v>4.1841004184100417E-2</v>
      </c>
      <c r="BD15" s="82">
        <f t="shared" si="19"/>
        <v>3.7656903765690378E-2</v>
      </c>
      <c r="BE15" s="82">
        <f t="shared" si="20"/>
        <v>3.7656903765690378E-2</v>
      </c>
      <c r="BF15" s="82">
        <f t="shared" si="21"/>
        <v>4.1841004184100417E-2</v>
      </c>
      <c r="BG15" s="82">
        <f t="shared" si="22"/>
        <v>2.5104602510460251E-2</v>
      </c>
      <c r="BH15" s="82">
        <f t="shared" si="23"/>
        <v>2.5104602510460251E-2</v>
      </c>
      <c r="BI15" s="82">
        <f t="shared" si="24"/>
        <v>3.7656903765690378E-2</v>
      </c>
      <c r="BJ15" s="82">
        <f t="shared" si="25"/>
        <v>2.9288702928870293E-2</v>
      </c>
      <c r="BK15" s="82">
        <f t="shared" si="26"/>
        <v>3.3472803347280332E-2</v>
      </c>
      <c r="BL15" s="82">
        <f t="shared" si="27"/>
        <v>3.7656903765690378E-2</v>
      </c>
      <c r="BM15" s="82">
        <f t="shared" si="28"/>
        <v>3.7656903765690378E-2</v>
      </c>
      <c r="BN15" s="82">
        <f t="shared" si="29"/>
        <v>2.9288702928870293E-2</v>
      </c>
      <c r="BO15" s="30" cm="1">
        <f t="array" ref="BO15">-1/LN(30)*SUMPRODUCT(AK15:BN15,LN(AK15:BN15))</f>
        <v>0.99678448212317516</v>
      </c>
      <c r="BP15" s="70">
        <f t="shared" si="30"/>
        <v>3.215517876824836E-3</v>
      </c>
      <c r="BQ15" s="70">
        <f t="shared" si="31"/>
        <v>2.7594966023707455E-2</v>
      </c>
      <c r="BR15" s="73">
        <f t="shared" si="32"/>
        <v>3.1647181454320744E-2</v>
      </c>
      <c r="BS15" s="19" cm="1">
        <f t="array" ref="BS15">-SUMPRODUCT(AK15:BN15,LOG(AK15:BN15,2))</f>
        <v>4.8911124011787166</v>
      </c>
      <c r="BT15" s="29">
        <f t="shared" si="33"/>
        <v>0.99678448212317527</v>
      </c>
      <c r="BU15" s="19">
        <f t="shared" si="34"/>
        <v>9.2690489615165363E-4</v>
      </c>
      <c r="BV15" s="19">
        <f t="shared" si="35"/>
        <v>1.1917348664806976E-3</v>
      </c>
      <c r="BW15" s="19">
        <f t="shared" si="36"/>
        <v>7.9448991098713165E-4</v>
      </c>
      <c r="BX15" s="19">
        <f t="shared" si="37"/>
        <v>1.1917348664806976E-3</v>
      </c>
      <c r="BY15" s="19">
        <f t="shared" si="38"/>
        <v>1.1917348664806976E-3</v>
      </c>
      <c r="BZ15" s="19">
        <f t="shared" si="39"/>
        <v>1.0593198813161754E-3</v>
      </c>
      <c r="CA15" s="19">
        <f t="shared" si="40"/>
        <v>1.0593198813161754E-3</v>
      </c>
      <c r="CB15" s="19">
        <f t="shared" si="41"/>
        <v>1.0593198813161754E-3</v>
      </c>
      <c r="CC15" s="19">
        <f t="shared" si="42"/>
        <v>9.2690489615165363E-4</v>
      </c>
      <c r="CD15" s="19">
        <f t="shared" si="43"/>
        <v>9.2690489615165363E-4</v>
      </c>
      <c r="CE15" s="19">
        <f t="shared" si="44"/>
        <v>1.1917348664806976E-3</v>
      </c>
      <c r="CF15" s="19">
        <f t="shared" si="45"/>
        <v>7.9448991098713165E-4</v>
      </c>
      <c r="CG15" s="19">
        <f t="shared" si="46"/>
        <v>9.2690489615165363E-4</v>
      </c>
      <c r="CH15" s="19">
        <f t="shared" si="47"/>
        <v>1.1917348664806976E-3</v>
      </c>
      <c r="CI15" s="19">
        <f t="shared" si="48"/>
        <v>1.0593198813161754E-3</v>
      </c>
      <c r="CJ15" s="19">
        <f t="shared" si="49"/>
        <v>1.0593198813161754E-3</v>
      </c>
      <c r="CK15" s="19">
        <f t="shared" si="50"/>
        <v>1.0593198813161754E-3</v>
      </c>
      <c r="CL15" s="19">
        <f t="shared" si="51"/>
        <v>9.2690489615165363E-4</v>
      </c>
      <c r="CM15" s="19">
        <f t="shared" si="52"/>
        <v>1.3241498516452193E-3</v>
      </c>
      <c r="CN15" s="19">
        <f t="shared" si="53"/>
        <v>1.1917348664806976E-3</v>
      </c>
      <c r="CO15" s="19">
        <f t="shared" si="54"/>
        <v>1.1917348664806976E-3</v>
      </c>
      <c r="CP15" s="19">
        <f t="shared" si="55"/>
        <v>1.3241498516452193E-3</v>
      </c>
      <c r="CQ15" s="19">
        <f t="shared" si="56"/>
        <v>7.9448991098713165E-4</v>
      </c>
      <c r="CR15" s="19">
        <f t="shared" si="57"/>
        <v>7.9448991098713165E-4</v>
      </c>
      <c r="CS15" s="19">
        <f t="shared" si="58"/>
        <v>1.1917348664806976E-3</v>
      </c>
      <c r="CT15" s="19">
        <f t="shared" si="59"/>
        <v>9.2690489615165363E-4</v>
      </c>
      <c r="CU15" s="19">
        <f t="shared" si="60"/>
        <v>1.0593198813161754E-3</v>
      </c>
      <c r="CV15" s="19">
        <f t="shared" si="61"/>
        <v>1.1917348664806976E-3</v>
      </c>
      <c r="CW15" s="19">
        <f t="shared" si="62"/>
        <v>1.1917348664806976E-3</v>
      </c>
      <c r="CX15" s="19">
        <f t="shared" si="63"/>
        <v>9.2690489615165363E-4</v>
      </c>
      <c r="CY15" s="33">
        <f t="shared" si="64"/>
        <v>0.15478992167358127</v>
      </c>
      <c r="CZ15" s="2"/>
    </row>
    <row r="16" spans="1:104" s="28" customFormat="1" ht="31.5" customHeight="1" thickBot="1" x14ac:dyDescent="0.25">
      <c r="A16" s="2"/>
      <c r="B16" s="56"/>
      <c r="C16" s="34" t="s">
        <v>68</v>
      </c>
      <c r="D16" s="61" t="s">
        <v>37</v>
      </c>
      <c r="E16" s="66"/>
      <c r="F16" s="31">
        <v>4.6800000000000001E-2</v>
      </c>
      <c r="G16" s="48">
        <v>9</v>
      </c>
      <c r="H16" s="44">
        <v>8</v>
      </c>
      <c r="I16" s="44">
        <v>9</v>
      </c>
      <c r="J16" s="44">
        <v>8</v>
      </c>
      <c r="K16" s="44">
        <v>6</v>
      </c>
      <c r="L16" s="44">
        <v>10</v>
      </c>
      <c r="M16" s="44">
        <v>8</v>
      </c>
      <c r="N16" s="44">
        <v>8</v>
      </c>
      <c r="O16" s="44">
        <v>10</v>
      </c>
      <c r="P16" s="44">
        <v>10</v>
      </c>
      <c r="Q16" s="44">
        <v>8</v>
      </c>
      <c r="R16" s="44">
        <v>9</v>
      </c>
      <c r="S16" s="44">
        <v>8</v>
      </c>
      <c r="T16" s="44">
        <v>10</v>
      </c>
      <c r="U16" s="44">
        <v>9</v>
      </c>
      <c r="V16" s="44">
        <v>7</v>
      </c>
      <c r="W16" s="44">
        <v>10</v>
      </c>
      <c r="X16" s="44">
        <v>7</v>
      </c>
      <c r="Y16" s="44">
        <v>9</v>
      </c>
      <c r="Z16" s="44">
        <v>7</v>
      </c>
      <c r="AA16" s="44">
        <v>6</v>
      </c>
      <c r="AB16" s="44">
        <v>9</v>
      </c>
      <c r="AC16" s="44">
        <v>9</v>
      </c>
      <c r="AD16" s="44">
        <v>9</v>
      </c>
      <c r="AE16" s="44">
        <v>10</v>
      </c>
      <c r="AF16" s="44">
        <v>9</v>
      </c>
      <c r="AG16" s="44">
        <v>6</v>
      </c>
      <c r="AH16" s="44">
        <v>9</v>
      </c>
      <c r="AI16" s="44">
        <v>6</v>
      </c>
      <c r="AJ16" s="31">
        <v>8</v>
      </c>
      <c r="AK16" s="82">
        <f t="shared" si="0"/>
        <v>3.5856573705179286E-2</v>
      </c>
      <c r="AL16" s="82">
        <f t="shared" si="1"/>
        <v>3.1872509960159362E-2</v>
      </c>
      <c r="AM16" s="82">
        <f t="shared" si="2"/>
        <v>3.5856573705179286E-2</v>
      </c>
      <c r="AN16" s="82">
        <f t="shared" si="3"/>
        <v>3.1872509960159362E-2</v>
      </c>
      <c r="AO16" s="82">
        <f t="shared" si="4"/>
        <v>2.3904382470119521E-2</v>
      </c>
      <c r="AP16" s="82">
        <f t="shared" si="5"/>
        <v>3.9840637450199202E-2</v>
      </c>
      <c r="AQ16" s="82">
        <f t="shared" si="6"/>
        <v>3.1872509960159362E-2</v>
      </c>
      <c r="AR16" s="82">
        <f t="shared" si="7"/>
        <v>3.1872509960159362E-2</v>
      </c>
      <c r="AS16" s="82">
        <f t="shared" si="8"/>
        <v>3.9840637450199202E-2</v>
      </c>
      <c r="AT16" s="82">
        <f t="shared" si="9"/>
        <v>3.9840637450199202E-2</v>
      </c>
      <c r="AU16" s="82">
        <f t="shared" si="10"/>
        <v>3.1872509960159362E-2</v>
      </c>
      <c r="AV16" s="82">
        <f t="shared" si="11"/>
        <v>3.5856573705179286E-2</v>
      </c>
      <c r="AW16" s="82">
        <f t="shared" si="12"/>
        <v>3.1872509960159362E-2</v>
      </c>
      <c r="AX16" s="82">
        <f t="shared" si="13"/>
        <v>3.9840637450199202E-2</v>
      </c>
      <c r="AY16" s="82">
        <f t="shared" si="14"/>
        <v>3.5856573705179286E-2</v>
      </c>
      <c r="AZ16" s="82">
        <f t="shared" si="15"/>
        <v>2.7888446215139442E-2</v>
      </c>
      <c r="BA16" s="82">
        <f t="shared" si="16"/>
        <v>3.9840637450199202E-2</v>
      </c>
      <c r="BB16" s="82">
        <f t="shared" si="17"/>
        <v>2.7888446215139442E-2</v>
      </c>
      <c r="BC16" s="82">
        <f t="shared" si="18"/>
        <v>3.5856573705179286E-2</v>
      </c>
      <c r="BD16" s="82">
        <f t="shared" si="19"/>
        <v>2.7888446215139442E-2</v>
      </c>
      <c r="BE16" s="82">
        <f t="shared" si="20"/>
        <v>2.3904382470119521E-2</v>
      </c>
      <c r="BF16" s="82">
        <f t="shared" si="21"/>
        <v>3.5856573705179286E-2</v>
      </c>
      <c r="BG16" s="82">
        <f t="shared" si="22"/>
        <v>3.5856573705179286E-2</v>
      </c>
      <c r="BH16" s="82">
        <f t="shared" si="23"/>
        <v>3.5856573705179286E-2</v>
      </c>
      <c r="BI16" s="82">
        <f t="shared" si="24"/>
        <v>3.9840637450199202E-2</v>
      </c>
      <c r="BJ16" s="82">
        <f t="shared" si="25"/>
        <v>3.5856573705179286E-2</v>
      </c>
      <c r="BK16" s="82">
        <f t="shared" si="26"/>
        <v>2.3904382470119521E-2</v>
      </c>
      <c r="BL16" s="82">
        <f t="shared" si="27"/>
        <v>3.5856573705179286E-2</v>
      </c>
      <c r="BM16" s="82">
        <f t="shared" si="28"/>
        <v>2.3904382470119521E-2</v>
      </c>
      <c r="BN16" s="82">
        <f t="shared" si="29"/>
        <v>3.1872509960159362E-2</v>
      </c>
      <c r="BO16" s="30" cm="1">
        <f t="array" ref="BO16">-1/LN(30)*SUMPRODUCT(AK16:BN16,LN(AK16:BN16))</f>
        <v>0.99644812297905272</v>
      </c>
      <c r="BP16" s="70">
        <f t="shared" si="30"/>
        <v>3.5518770209472805E-3</v>
      </c>
      <c r="BQ16" s="70">
        <f t="shared" si="31"/>
        <v>3.0481536557405594E-2</v>
      </c>
      <c r="BR16" s="73">
        <f t="shared" si="32"/>
        <v>4.8546506359453762E-2</v>
      </c>
      <c r="BS16" s="19" cm="1">
        <f t="array" ref="BS16">-SUMPRODUCT(AK16:BN16,LOG(AK16:BN16,2))</f>
        <v>4.8894619236576764</v>
      </c>
      <c r="BT16" s="29">
        <f t="shared" si="33"/>
        <v>0.99644812297905316</v>
      </c>
      <c r="BU16" s="19">
        <f t="shared" si="34"/>
        <v>1.7407113834067088E-3</v>
      </c>
      <c r="BV16" s="19">
        <f t="shared" si="35"/>
        <v>1.5472990074726297E-3</v>
      </c>
      <c r="BW16" s="19">
        <f t="shared" si="36"/>
        <v>1.7407113834067088E-3</v>
      </c>
      <c r="BX16" s="19">
        <f t="shared" si="37"/>
        <v>1.5472990074726297E-3</v>
      </c>
      <c r="BY16" s="19">
        <f t="shared" si="38"/>
        <v>1.1604742556044724E-3</v>
      </c>
      <c r="BZ16" s="19">
        <f t="shared" si="39"/>
        <v>1.9341237593407873E-3</v>
      </c>
      <c r="CA16" s="19">
        <f t="shared" si="40"/>
        <v>1.5472990074726297E-3</v>
      </c>
      <c r="CB16" s="19">
        <f t="shared" si="41"/>
        <v>1.5472990074726297E-3</v>
      </c>
      <c r="CC16" s="19">
        <f t="shared" si="42"/>
        <v>1.9341237593407873E-3</v>
      </c>
      <c r="CD16" s="19">
        <f t="shared" si="43"/>
        <v>1.9341237593407873E-3</v>
      </c>
      <c r="CE16" s="19">
        <f t="shared" si="44"/>
        <v>1.5472990074726297E-3</v>
      </c>
      <c r="CF16" s="19">
        <f t="shared" si="45"/>
        <v>1.7407113834067088E-3</v>
      </c>
      <c r="CG16" s="19">
        <f t="shared" si="46"/>
        <v>1.5472990074726297E-3</v>
      </c>
      <c r="CH16" s="19">
        <f t="shared" si="47"/>
        <v>1.9341237593407873E-3</v>
      </c>
      <c r="CI16" s="19">
        <f t="shared" si="48"/>
        <v>1.7407113834067088E-3</v>
      </c>
      <c r="CJ16" s="19">
        <f t="shared" si="49"/>
        <v>1.3538866315385512E-3</v>
      </c>
      <c r="CK16" s="19">
        <f t="shared" si="50"/>
        <v>1.9341237593407873E-3</v>
      </c>
      <c r="CL16" s="19">
        <f t="shared" si="51"/>
        <v>1.3538866315385512E-3</v>
      </c>
      <c r="CM16" s="19">
        <f t="shared" si="52"/>
        <v>1.7407113834067088E-3</v>
      </c>
      <c r="CN16" s="19">
        <f t="shared" si="53"/>
        <v>1.3538866315385512E-3</v>
      </c>
      <c r="CO16" s="19">
        <f t="shared" si="54"/>
        <v>1.1604742556044724E-3</v>
      </c>
      <c r="CP16" s="19">
        <f t="shared" si="55"/>
        <v>1.7407113834067088E-3</v>
      </c>
      <c r="CQ16" s="19">
        <f t="shared" si="56"/>
        <v>1.7407113834067088E-3</v>
      </c>
      <c r="CR16" s="19">
        <f t="shared" si="57"/>
        <v>1.7407113834067088E-3</v>
      </c>
      <c r="CS16" s="19">
        <f t="shared" si="58"/>
        <v>1.9341237593407873E-3</v>
      </c>
      <c r="CT16" s="19">
        <f t="shared" si="59"/>
        <v>1.7407113834067088E-3</v>
      </c>
      <c r="CU16" s="19">
        <f t="shared" si="60"/>
        <v>1.1604742556044724E-3</v>
      </c>
      <c r="CV16" s="19">
        <f t="shared" si="61"/>
        <v>1.7407113834067088E-3</v>
      </c>
      <c r="CW16" s="19">
        <f t="shared" si="62"/>
        <v>1.1604742556044724E-3</v>
      </c>
      <c r="CX16" s="19">
        <f t="shared" si="63"/>
        <v>1.5472990074726297E-3</v>
      </c>
      <c r="CY16" s="33">
        <f t="shared" si="64"/>
        <v>0.23736629437115442</v>
      </c>
      <c r="CZ16" s="2"/>
    </row>
    <row r="17" spans="1:104" s="28" customFormat="1" ht="31.5" customHeight="1" thickBot="1" x14ac:dyDescent="0.25">
      <c r="A17" s="2"/>
      <c r="B17" s="56"/>
      <c r="C17" s="34" t="s">
        <v>69</v>
      </c>
      <c r="D17" s="61" t="s">
        <v>38</v>
      </c>
      <c r="E17" s="66"/>
      <c r="F17" s="31">
        <v>6.9599999999999995E-2</v>
      </c>
      <c r="G17" s="48">
        <v>7</v>
      </c>
      <c r="H17" s="44">
        <v>9</v>
      </c>
      <c r="I17" s="44">
        <v>8</v>
      </c>
      <c r="J17" s="44">
        <v>7</v>
      </c>
      <c r="K17" s="44">
        <v>9</v>
      </c>
      <c r="L17" s="44">
        <v>7</v>
      </c>
      <c r="M17" s="44">
        <v>8</v>
      </c>
      <c r="N17" s="44">
        <v>10</v>
      </c>
      <c r="O17" s="44">
        <v>6</v>
      </c>
      <c r="P17" s="44">
        <v>9</v>
      </c>
      <c r="Q17" s="44">
        <v>10</v>
      </c>
      <c r="R17" s="44">
        <v>9</v>
      </c>
      <c r="S17" s="44">
        <v>8</v>
      </c>
      <c r="T17" s="44">
        <v>8</v>
      </c>
      <c r="U17" s="44">
        <v>7</v>
      </c>
      <c r="V17" s="44">
        <v>8</v>
      </c>
      <c r="W17" s="44">
        <v>9</v>
      </c>
      <c r="X17" s="44">
        <v>9</v>
      </c>
      <c r="Y17" s="44">
        <v>9</v>
      </c>
      <c r="Z17" s="44">
        <v>7</v>
      </c>
      <c r="AA17" s="44">
        <v>8</v>
      </c>
      <c r="AB17" s="44">
        <v>7</v>
      </c>
      <c r="AC17" s="44">
        <v>8</v>
      </c>
      <c r="AD17" s="44">
        <v>8</v>
      </c>
      <c r="AE17" s="44">
        <v>9</v>
      </c>
      <c r="AF17" s="44">
        <v>10</v>
      </c>
      <c r="AG17" s="44">
        <v>6</v>
      </c>
      <c r="AH17" s="44">
        <v>8</v>
      </c>
      <c r="AI17" s="44">
        <v>10</v>
      </c>
      <c r="AJ17" s="31">
        <v>8</v>
      </c>
      <c r="AK17" s="82">
        <f t="shared" si="0"/>
        <v>2.8455284552845527E-2</v>
      </c>
      <c r="AL17" s="82">
        <f t="shared" si="1"/>
        <v>3.6585365853658534E-2</v>
      </c>
      <c r="AM17" s="82">
        <f t="shared" si="2"/>
        <v>3.2520325203252036E-2</v>
      </c>
      <c r="AN17" s="82">
        <f t="shared" si="3"/>
        <v>2.8455284552845527E-2</v>
      </c>
      <c r="AO17" s="82">
        <f t="shared" si="4"/>
        <v>3.6585365853658534E-2</v>
      </c>
      <c r="AP17" s="82">
        <f t="shared" si="5"/>
        <v>2.8455284552845527E-2</v>
      </c>
      <c r="AQ17" s="82">
        <f t="shared" si="6"/>
        <v>3.2520325203252036E-2</v>
      </c>
      <c r="AR17" s="82">
        <f t="shared" si="7"/>
        <v>4.065040650406504E-2</v>
      </c>
      <c r="AS17" s="82">
        <f t="shared" si="8"/>
        <v>2.4390243902439025E-2</v>
      </c>
      <c r="AT17" s="82">
        <f t="shared" si="9"/>
        <v>3.6585365853658534E-2</v>
      </c>
      <c r="AU17" s="82">
        <f t="shared" si="10"/>
        <v>4.065040650406504E-2</v>
      </c>
      <c r="AV17" s="82">
        <f t="shared" si="11"/>
        <v>3.6585365853658534E-2</v>
      </c>
      <c r="AW17" s="82">
        <f t="shared" si="12"/>
        <v>3.2520325203252036E-2</v>
      </c>
      <c r="AX17" s="82">
        <f t="shared" si="13"/>
        <v>3.2520325203252036E-2</v>
      </c>
      <c r="AY17" s="82">
        <f t="shared" si="14"/>
        <v>2.8455284552845527E-2</v>
      </c>
      <c r="AZ17" s="82">
        <f t="shared" si="15"/>
        <v>3.2520325203252036E-2</v>
      </c>
      <c r="BA17" s="82">
        <f t="shared" si="16"/>
        <v>3.6585365853658534E-2</v>
      </c>
      <c r="BB17" s="82">
        <f t="shared" si="17"/>
        <v>3.6585365853658534E-2</v>
      </c>
      <c r="BC17" s="82">
        <f t="shared" si="18"/>
        <v>3.6585365853658534E-2</v>
      </c>
      <c r="BD17" s="82">
        <f t="shared" si="19"/>
        <v>2.8455284552845527E-2</v>
      </c>
      <c r="BE17" s="82">
        <f t="shared" si="20"/>
        <v>3.2520325203252036E-2</v>
      </c>
      <c r="BF17" s="82">
        <f t="shared" si="21"/>
        <v>2.8455284552845527E-2</v>
      </c>
      <c r="BG17" s="82">
        <f t="shared" si="22"/>
        <v>3.2520325203252036E-2</v>
      </c>
      <c r="BH17" s="82">
        <f t="shared" si="23"/>
        <v>3.2520325203252036E-2</v>
      </c>
      <c r="BI17" s="82">
        <f t="shared" si="24"/>
        <v>3.6585365853658534E-2</v>
      </c>
      <c r="BJ17" s="82">
        <f t="shared" si="25"/>
        <v>4.065040650406504E-2</v>
      </c>
      <c r="BK17" s="82">
        <f t="shared" si="26"/>
        <v>2.4390243902439025E-2</v>
      </c>
      <c r="BL17" s="82">
        <f t="shared" si="27"/>
        <v>3.2520325203252036E-2</v>
      </c>
      <c r="BM17" s="82">
        <f t="shared" si="28"/>
        <v>4.065040650406504E-2</v>
      </c>
      <c r="BN17" s="82">
        <f t="shared" si="29"/>
        <v>3.2520325203252036E-2</v>
      </c>
      <c r="BO17" s="30" cm="1">
        <f t="array" ref="BO17">-1/LN(30)*SUMPRODUCT(AK17:BN17,LN(AK17:BN17))</f>
        <v>0.99728546750189817</v>
      </c>
      <c r="BP17" s="70">
        <f t="shared" si="30"/>
        <v>2.7145324981018293E-3</v>
      </c>
      <c r="BQ17" s="70">
        <f t="shared" si="31"/>
        <v>2.3295604292934941E-2</v>
      </c>
      <c r="BR17" s="73">
        <f t="shared" si="32"/>
        <v>5.517705194473458E-2</v>
      </c>
      <c r="BS17" s="19" cm="1">
        <f t="array" ref="BS17">-SUMPRODUCT(AK17:BN17,LOG(AK17:BN17,2))</f>
        <v>4.8935706816221067</v>
      </c>
      <c r="BT17" s="29">
        <f t="shared" si="33"/>
        <v>0.99728546750189773</v>
      </c>
      <c r="BU17" s="19">
        <f t="shared" si="34"/>
        <v>1.5700787138745612E-3</v>
      </c>
      <c r="BV17" s="19">
        <f t="shared" si="35"/>
        <v>2.0186726321244357E-3</v>
      </c>
      <c r="BW17" s="19">
        <f t="shared" si="36"/>
        <v>1.7943756729994988E-3</v>
      </c>
      <c r="BX17" s="19">
        <f t="shared" si="37"/>
        <v>1.5700787138745612E-3</v>
      </c>
      <c r="BY17" s="19">
        <f t="shared" si="38"/>
        <v>2.0186726321244357E-3</v>
      </c>
      <c r="BZ17" s="19">
        <f t="shared" si="39"/>
        <v>1.5700787138745612E-3</v>
      </c>
      <c r="CA17" s="19">
        <f t="shared" si="40"/>
        <v>1.7943756729994988E-3</v>
      </c>
      <c r="CB17" s="19">
        <f t="shared" si="41"/>
        <v>2.2429695912493733E-3</v>
      </c>
      <c r="CC17" s="19">
        <f t="shared" si="42"/>
        <v>1.345781754749624E-3</v>
      </c>
      <c r="CD17" s="19">
        <f t="shared" si="43"/>
        <v>2.0186726321244357E-3</v>
      </c>
      <c r="CE17" s="19">
        <f t="shared" si="44"/>
        <v>2.2429695912493733E-3</v>
      </c>
      <c r="CF17" s="19">
        <f t="shared" si="45"/>
        <v>2.0186726321244357E-3</v>
      </c>
      <c r="CG17" s="19">
        <f t="shared" si="46"/>
        <v>1.7943756729994988E-3</v>
      </c>
      <c r="CH17" s="19">
        <f t="shared" si="47"/>
        <v>1.7943756729994988E-3</v>
      </c>
      <c r="CI17" s="19">
        <f t="shared" si="48"/>
        <v>1.5700787138745612E-3</v>
      </c>
      <c r="CJ17" s="19">
        <f t="shared" si="49"/>
        <v>1.7943756729994988E-3</v>
      </c>
      <c r="CK17" s="19">
        <f t="shared" si="50"/>
        <v>2.0186726321244357E-3</v>
      </c>
      <c r="CL17" s="19">
        <f t="shared" si="51"/>
        <v>2.0186726321244357E-3</v>
      </c>
      <c r="CM17" s="19">
        <f t="shared" si="52"/>
        <v>2.0186726321244357E-3</v>
      </c>
      <c r="CN17" s="19">
        <f t="shared" si="53"/>
        <v>1.5700787138745612E-3</v>
      </c>
      <c r="CO17" s="19">
        <f t="shared" si="54"/>
        <v>1.7943756729994988E-3</v>
      </c>
      <c r="CP17" s="19">
        <f t="shared" si="55"/>
        <v>1.5700787138745612E-3</v>
      </c>
      <c r="CQ17" s="19">
        <f t="shared" si="56"/>
        <v>1.7943756729994988E-3</v>
      </c>
      <c r="CR17" s="19">
        <f t="shared" si="57"/>
        <v>1.7943756729994988E-3</v>
      </c>
      <c r="CS17" s="19">
        <f t="shared" si="58"/>
        <v>2.0186726321244357E-3</v>
      </c>
      <c r="CT17" s="19">
        <f t="shared" si="59"/>
        <v>2.2429695912493733E-3</v>
      </c>
      <c r="CU17" s="19">
        <f t="shared" si="60"/>
        <v>1.345781754749624E-3</v>
      </c>
      <c r="CV17" s="19">
        <f t="shared" si="61"/>
        <v>1.7943756729994988E-3</v>
      </c>
      <c r="CW17" s="19">
        <f t="shared" si="62"/>
        <v>2.2429695912493733E-3</v>
      </c>
      <c r="CX17" s="19">
        <f t="shared" si="63"/>
        <v>1.7943756729994988E-3</v>
      </c>
      <c r="CY17" s="33">
        <f t="shared" si="64"/>
        <v>0.27001280369509317</v>
      </c>
      <c r="CZ17" s="2"/>
    </row>
    <row r="18" spans="1:104" s="28" customFormat="1" ht="31.5" customHeight="1" thickBot="1" x14ac:dyDescent="0.25">
      <c r="A18" s="2"/>
      <c r="B18" s="56"/>
      <c r="C18" s="34" t="s">
        <v>70</v>
      </c>
      <c r="D18" s="61" t="s">
        <v>39</v>
      </c>
      <c r="E18" s="66"/>
      <c r="F18" s="31">
        <v>2.8799999999999999E-2</v>
      </c>
      <c r="G18" s="48">
        <v>6</v>
      </c>
      <c r="H18" s="44">
        <v>8</v>
      </c>
      <c r="I18" s="44">
        <v>10</v>
      </c>
      <c r="J18" s="44">
        <v>9</v>
      </c>
      <c r="K18" s="44">
        <v>10</v>
      </c>
      <c r="L18" s="44">
        <v>6</v>
      </c>
      <c r="M18" s="44">
        <v>7</v>
      </c>
      <c r="N18" s="44">
        <v>10</v>
      </c>
      <c r="O18" s="44">
        <v>8</v>
      </c>
      <c r="P18" s="44">
        <v>6</v>
      </c>
      <c r="Q18" s="44">
        <v>7</v>
      </c>
      <c r="R18" s="44">
        <v>8</v>
      </c>
      <c r="S18" s="44">
        <v>9</v>
      </c>
      <c r="T18" s="44">
        <v>10</v>
      </c>
      <c r="U18" s="44">
        <v>10</v>
      </c>
      <c r="V18" s="44">
        <v>6</v>
      </c>
      <c r="W18" s="44">
        <v>8</v>
      </c>
      <c r="X18" s="44">
        <v>9</v>
      </c>
      <c r="Y18" s="44">
        <v>6</v>
      </c>
      <c r="Z18" s="44">
        <v>8</v>
      </c>
      <c r="AA18" s="44">
        <v>9</v>
      </c>
      <c r="AB18" s="44">
        <v>9</v>
      </c>
      <c r="AC18" s="44">
        <v>10</v>
      </c>
      <c r="AD18" s="44">
        <v>10</v>
      </c>
      <c r="AE18" s="44">
        <v>6</v>
      </c>
      <c r="AF18" s="44">
        <v>9</v>
      </c>
      <c r="AG18" s="44">
        <v>7</v>
      </c>
      <c r="AH18" s="44">
        <v>8</v>
      </c>
      <c r="AI18" s="44">
        <v>7</v>
      </c>
      <c r="AJ18" s="31">
        <v>9</v>
      </c>
      <c r="AK18" s="82">
        <f t="shared" si="0"/>
        <v>2.4489795918367346E-2</v>
      </c>
      <c r="AL18" s="82">
        <f t="shared" si="1"/>
        <v>3.2653061224489799E-2</v>
      </c>
      <c r="AM18" s="82">
        <f t="shared" si="2"/>
        <v>4.0816326530612242E-2</v>
      </c>
      <c r="AN18" s="82">
        <f t="shared" si="3"/>
        <v>3.6734693877551024E-2</v>
      </c>
      <c r="AO18" s="82">
        <f t="shared" si="4"/>
        <v>4.0816326530612242E-2</v>
      </c>
      <c r="AP18" s="82">
        <f t="shared" si="5"/>
        <v>2.4489795918367346E-2</v>
      </c>
      <c r="AQ18" s="82">
        <f t="shared" si="6"/>
        <v>2.8571428571428571E-2</v>
      </c>
      <c r="AR18" s="82">
        <f t="shared" si="7"/>
        <v>4.0816326530612242E-2</v>
      </c>
      <c r="AS18" s="82">
        <f t="shared" si="8"/>
        <v>3.2653061224489799E-2</v>
      </c>
      <c r="AT18" s="82">
        <f t="shared" si="9"/>
        <v>2.4489795918367346E-2</v>
      </c>
      <c r="AU18" s="82">
        <f t="shared" si="10"/>
        <v>2.8571428571428571E-2</v>
      </c>
      <c r="AV18" s="82">
        <f t="shared" si="11"/>
        <v>3.2653061224489799E-2</v>
      </c>
      <c r="AW18" s="82">
        <f t="shared" si="12"/>
        <v>3.6734693877551024E-2</v>
      </c>
      <c r="AX18" s="82">
        <f t="shared" si="13"/>
        <v>4.0816326530612242E-2</v>
      </c>
      <c r="AY18" s="82">
        <f t="shared" si="14"/>
        <v>4.0816326530612242E-2</v>
      </c>
      <c r="AZ18" s="82">
        <f t="shared" si="15"/>
        <v>2.4489795918367346E-2</v>
      </c>
      <c r="BA18" s="82">
        <f t="shared" si="16"/>
        <v>3.2653061224489799E-2</v>
      </c>
      <c r="BB18" s="82">
        <f t="shared" si="17"/>
        <v>3.6734693877551024E-2</v>
      </c>
      <c r="BC18" s="82">
        <f t="shared" si="18"/>
        <v>2.4489795918367346E-2</v>
      </c>
      <c r="BD18" s="82">
        <f t="shared" si="19"/>
        <v>3.2653061224489799E-2</v>
      </c>
      <c r="BE18" s="82">
        <f t="shared" si="20"/>
        <v>3.6734693877551024E-2</v>
      </c>
      <c r="BF18" s="82">
        <f t="shared" si="21"/>
        <v>3.6734693877551024E-2</v>
      </c>
      <c r="BG18" s="82">
        <f t="shared" si="22"/>
        <v>4.0816326530612242E-2</v>
      </c>
      <c r="BH18" s="82">
        <f t="shared" si="23"/>
        <v>4.0816326530612242E-2</v>
      </c>
      <c r="BI18" s="82">
        <f t="shared" si="24"/>
        <v>2.4489795918367346E-2</v>
      </c>
      <c r="BJ18" s="82">
        <f t="shared" si="25"/>
        <v>3.6734693877551024E-2</v>
      </c>
      <c r="BK18" s="82">
        <f t="shared" si="26"/>
        <v>2.8571428571428571E-2</v>
      </c>
      <c r="BL18" s="82">
        <f t="shared" si="27"/>
        <v>3.2653061224489799E-2</v>
      </c>
      <c r="BM18" s="82">
        <f t="shared" si="28"/>
        <v>2.8571428571428571E-2</v>
      </c>
      <c r="BN18" s="82">
        <f t="shared" si="29"/>
        <v>3.6734693877551024E-2</v>
      </c>
      <c r="BO18" s="30" cm="1">
        <f t="array" ref="BO18">-1/LN(30)*SUMPRODUCT(AK18:BN18,LN(AK18:BN18))</f>
        <v>0.99532791083454686</v>
      </c>
      <c r="BP18" s="70">
        <f t="shared" si="30"/>
        <v>4.6720891654531416E-3</v>
      </c>
      <c r="BQ18" s="70">
        <f t="shared" si="31"/>
        <v>4.0094985230720998E-2</v>
      </c>
      <c r="BR18" s="73">
        <f t="shared" si="32"/>
        <v>3.9296857155975612E-2</v>
      </c>
      <c r="BS18" s="19" cm="1">
        <f t="array" ref="BS18">-SUMPRODUCT(AK18:BN18,LOG(AK18:BN18,2))</f>
        <v>4.8839651652207117</v>
      </c>
      <c r="BT18" s="29">
        <f t="shared" si="33"/>
        <v>0.99532791083454675</v>
      </c>
      <c r="BU18" s="19">
        <f t="shared" si="34"/>
        <v>9.6237201198307617E-4</v>
      </c>
      <c r="BV18" s="19">
        <f t="shared" si="35"/>
        <v>1.2831626826441016E-3</v>
      </c>
      <c r="BW18" s="19">
        <f t="shared" si="36"/>
        <v>1.6039533533051269E-3</v>
      </c>
      <c r="BX18" s="19">
        <f t="shared" si="37"/>
        <v>1.4435580179746144E-3</v>
      </c>
      <c r="BY18" s="19">
        <f t="shared" si="38"/>
        <v>1.6039533533051269E-3</v>
      </c>
      <c r="BZ18" s="19">
        <f t="shared" si="39"/>
        <v>9.6237201198307617E-4</v>
      </c>
      <c r="CA18" s="19">
        <f t="shared" si="40"/>
        <v>1.1227673473135889E-3</v>
      </c>
      <c r="CB18" s="19">
        <f t="shared" si="41"/>
        <v>1.6039533533051269E-3</v>
      </c>
      <c r="CC18" s="19">
        <f t="shared" si="42"/>
        <v>1.2831626826441016E-3</v>
      </c>
      <c r="CD18" s="19">
        <f t="shared" si="43"/>
        <v>9.6237201198307617E-4</v>
      </c>
      <c r="CE18" s="19">
        <f t="shared" si="44"/>
        <v>1.1227673473135889E-3</v>
      </c>
      <c r="CF18" s="19">
        <f t="shared" si="45"/>
        <v>1.2831626826441016E-3</v>
      </c>
      <c r="CG18" s="19">
        <f t="shared" si="46"/>
        <v>1.4435580179746144E-3</v>
      </c>
      <c r="CH18" s="19">
        <f t="shared" si="47"/>
        <v>1.6039533533051269E-3</v>
      </c>
      <c r="CI18" s="19">
        <f t="shared" si="48"/>
        <v>1.6039533533051269E-3</v>
      </c>
      <c r="CJ18" s="19">
        <f t="shared" si="49"/>
        <v>9.6237201198307617E-4</v>
      </c>
      <c r="CK18" s="19">
        <f t="shared" si="50"/>
        <v>1.2831626826441016E-3</v>
      </c>
      <c r="CL18" s="19">
        <f t="shared" si="51"/>
        <v>1.4435580179746144E-3</v>
      </c>
      <c r="CM18" s="19">
        <f t="shared" si="52"/>
        <v>9.6237201198307617E-4</v>
      </c>
      <c r="CN18" s="19">
        <f t="shared" si="53"/>
        <v>1.2831626826441016E-3</v>
      </c>
      <c r="CO18" s="19">
        <f t="shared" si="54"/>
        <v>1.4435580179746144E-3</v>
      </c>
      <c r="CP18" s="19">
        <f t="shared" si="55"/>
        <v>1.4435580179746144E-3</v>
      </c>
      <c r="CQ18" s="19">
        <f t="shared" si="56"/>
        <v>1.6039533533051269E-3</v>
      </c>
      <c r="CR18" s="19">
        <f t="shared" si="57"/>
        <v>1.6039533533051269E-3</v>
      </c>
      <c r="CS18" s="19">
        <f t="shared" si="58"/>
        <v>9.6237201198307617E-4</v>
      </c>
      <c r="CT18" s="19">
        <f t="shared" si="59"/>
        <v>1.4435580179746144E-3</v>
      </c>
      <c r="CU18" s="19">
        <f t="shared" si="60"/>
        <v>1.1227673473135889E-3</v>
      </c>
      <c r="CV18" s="19">
        <f t="shared" si="61"/>
        <v>1.2831626826441016E-3</v>
      </c>
      <c r="CW18" s="19">
        <f t="shared" si="62"/>
        <v>1.1227673473135889E-3</v>
      </c>
      <c r="CX18" s="19">
        <f t="shared" si="63"/>
        <v>1.4435580179746144E-3</v>
      </c>
      <c r="CY18" s="33">
        <f t="shared" si="64"/>
        <v>0.19192448145243912</v>
      </c>
      <c r="CZ18" s="2"/>
    </row>
    <row r="19" spans="1:104" s="28" customFormat="1" ht="31.5" customHeight="1" thickBot="1" x14ac:dyDescent="0.25">
      <c r="A19" s="2"/>
      <c r="B19" s="56"/>
      <c r="C19" s="34" t="s">
        <v>8</v>
      </c>
      <c r="D19" s="61" t="s">
        <v>40</v>
      </c>
      <c r="E19" s="66"/>
      <c r="F19" s="31">
        <v>1.9699999999999999E-2</v>
      </c>
      <c r="G19" s="48">
        <v>9</v>
      </c>
      <c r="H19" s="44">
        <v>10</v>
      </c>
      <c r="I19" s="44">
        <v>8</v>
      </c>
      <c r="J19" s="44">
        <v>6</v>
      </c>
      <c r="K19" s="44">
        <v>7</v>
      </c>
      <c r="L19" s="44">
        <v>7</v>
      </c>
      <c r="M19" s="44">
        <v>9</v>
      </c>
      <c r="N19" s="44">
        <v>9</v>
      </c>
      <c r="O19" s="44">
        <v>8</v>
      </c>
      <c r="P19" s="44">
        <v>9</v>
      </c>
      <c r="Q19" s="44">
        <v>9</v>
      </c>
      <c r="R19" s="44">
        <v>9</v>
      </c>
      <c r="S19" s="44">
        <v>6</v>
      </c>
      <c r="T19" s="44">
        <v>8</v>
      </c>
      <c r="U19" s="44">
        <v>9</v>
      </c>
      <c r="V19" s="44">
        <v>9</v>
      </c>
      <c r="W19" s="44">
        <v>7</v>
      </c>
      <c r="X19" s="44">
        <v>9</v>
      </c>
      <c r="Y19" s="44">
        <v>7</v>
      </c>
      <c r="Z19" s="44">
        <v>9</v>
      </c>
      <c r="AA19" s="44">
        <v>7</v>
      </c>
      <c r="AB19" s="44">
        <v>9</v>
      </c>
      <c r="AC19" s="44">
        <v>6</v>
      </c>
      <c r="AD19" s="44">
        <v>7</v>
      </c>
      <c r="AE19" s="44">
        <v>9</v>
      </c>
      <c r="AF19" s="44">
        <v>9</v>
      </c>
      <c r="AG19" s="44">
        <v>8</v>
      </c>
      <c r="AH19" s="44">
        <v>10</v>
      </c>
      <c r="AI19" s="44">
        <v>9</v>
      </c>
      <c r="AJ19" s="31">
        <v>7</v>
      </c>
      <c r="AK19" s="82">
        <f t="shared" si="0"/>
        <v>3.6734693877551024E-2</v>
      </c>
      <c r="AL19" s="82">
        <f t="shared" si="1"/>
        <v>4.0816326530612242E-2</v>
      </c>
      <c r="AM19" s="82">
        <f t="shared" si="2"/>
        <v>3.2653061224489799E-2</v>
      </c>
      <c r="AN19" s="82">
        <f t="shared" si="3"/>
        <v>2.4489795918367346E-2</v>
      </c>
      <c r="AO19" s="82">
        <f t="shared" si="4"/>
        <v>2.8571428571428571E-2</v>
      </c>
      <c r="AP19" s="82">
        <f t="shared" si="5"/>
        <v>2.8571428571428571E-2</v>
      </c>
      <c r="AQ19" s="82">
        <f t="shared" si="6"/>
        <v>3.6734693877551024E-2</v>
      </c>
      <c r="AR19" s="82">
        <f t="shared" si="7"/>
        <v>3.6734693877551024E-2</v>
      </c>
      <c r="AS19" s="82">
        <f t="shared" si="8"/>
        <v>3.2653061224489799E-2</v>
      </c>
      <c r="AT19" s="82">
        <f t="shared" si="9"/>
        <v>3.6734693877551024E-2</v>
      </c>
      <c r="AU19" s="82">
        <f t="shared" si="10"/>
        <v>3.6734693877551024E-2</v>
      </c>
      <c r="AV19" s="82">
        <f t="shared" si="11"/>
        <v>3.6734693877551024E-2</v>
      </c>
      <c r="AW19" s="82">
        <f t="shared" si="12"/>
        <v>2.4489795918367346E-2</v>
      </c>
      <c r="AX19" s="82">
        <f t="shared" si="13"/>
        <v>3.2653061224489799E-2</v>
      </c>
      <c r="AY19" s="82">
        <f t="shared" si="14"/>
        <v>3.6734693877551024E-2</v>
      </c>
      <c r="AZ19" s="82">
        <f t="shared" si="15"/>
        <v>3.6734693877551024E-2</v>
      </c>
      <c r="BA19" s="82">
        <f t="shared" si="16"/>
        <v>2.8571428571428571E-2</v>
      </c>
      <c r="BB19" s="82">
        <f t="shared" si="17"/>
        <v>3.6734693877551024E-2</v>
      </c>
      <c r="BC19" s="82">
        <f t="shared" si="18"/>
        <v>2.8571428571428571E-2</v>
      </c>
      <c r="BD19" s="82">
        <f t="shared" si="19"/>
        <v>3.6734693877551024E-2</v>
      </c>
      <c r="BE19" s="82">
        <f t="shared" si="20"/>
        <v>2.8571428571428571E-2</v>
      </c>
      <c r="BF19" s="82">
        <f t="shared" si="21"/>
        <v>3.6734693877551024E-2</v>
      </c>
      <c r="BG19" s="82">
        <f t="shared" si="22"/>
        <v>2.4489795918367346E-2</v>
      </c>
      <c r="BH19" s="82">
        <f t="shared" si="23"/>
        <v>2.8571428571428571E-2</v>
      </c>
      <c r="BI19" s="82">
        <f t="shared" si="24"/>
        <v>3.6734693877551024E-2</v>
      </c>
      <c r="BJ19" s="82">
        <f t="shared" si="25"/>
        <v>3.6734693877551024E-2</v>
      </c>
      <c r="BK19" s="82">
        <f t="shared" si="26"/>
        <v>3.2653061224489799E-2</v>
      </c>
      <c r="BL19" s="82">
        <f t="shared" si="27"/>
        <v>4.0816326530612242E-2</v>
      </c>
      <c r="BM19" s="82">
        <f t="shared" si="28"/>
        <v>3.6734693877551024E-2</v>
      </c>
      <c r="BN19" s="82">
        <f t="shared" si="29"/>
        <v>2.8571428571428571E-2</v>
      </c>
      <c r="BO19" s="30" cm="1">
        <f t="array" ref="BO19">-1/LN(30)*SUMPRODUCT(AK19:BN19,LN(AK19:BN19))</f>
        <v>0.99696326319446749</v>
      </c>
      <c r="BP19" s="70">
        <f t="shared" si="30"/>
        <v>3.0367368055325139E-3</v>
      </c>
      <c r="BQ19" s="70">
        <f t="shared" si="31"/>
        <v>2.6060700696324109E-2</v>
      </c>
      <c r="BR19" s="73">
        <f t="shared" si="32"/>
        <v>1.7471395188784829E-2</v>
      </c>
      <c r="BS19" s="19" cm="1">
        <f t="array" ref="BS19">-SUMPRODUCT(AK19:BN19,LOG(AK19:BN19,2))</f>
        <v>4.8919896603361144</v>
      </c>
      <c r="BT19" s="29">
        <f t="shared" si="33"/>
        <v>0.99696326319446782</v>
      </c>
      <c r="BU19" s="19">
        <f t="shared" si="34"/>
        <v>6.4180635387372847E-4</v>
      </c>
      <c r="BV19" s="19">
        <f t="shared" si="35"/>
        <v>7.1311817097080923E-4</v>
      </c>
      <c r="BW19" s="19">
        <f t="shared" si="36"/>
        <v>5.7049453677664749E-4</v>
      </c>
      <c r="BX19" s="19">
        <f t="shared" si="37"/>
        <v>4.2787090258248559E-4</v>
      </c>
      <c r="BY19" s="19">
        <f t="shared" si="38"/>
        <v>4.9918271967956652E-4</v>
      </c>
      <c r="BZ19" s="19">
        <f t="shared" si="39"/>
        <v>4.9918271967956652E-4</v>
      </c>
      <c r="CA19" s="19">
        <f t="shared" si="40"/>
        <v>6.4180635387372847E-4</v>
      </c>
      <c r="CB19" s="19">
        <f t="shared" si="41"/>
        <v>6.4180635387372847E-4</v>
      </c>
      <c r="CC19" s="19">
        <f t="shared" si="42"/>
        <v>5.7049453677664749E-4</v>
      </c>
      <c r="CD19" s="19">
        <f t="shared" si="43"/>
        <v>6.4180635387372847E-4</v>
      </c>
      <c r="CE19" s="19">
        <f t="shared" si="44"/>
        <v>6.4180635387372847E-4</v>
      </c>
      <c r="CF19" s="19">
        <f t="shared" si="45"/>
        <v>6.4180635387372847E-4</v>
      </c>
      <c r="CG19" s="19">
        <f t="shared" si="46"/>
        <v>4.2787090258248559E-4</v>
      </c>
      <c r="CH19" s="19">
        <f t="shared" si="47"/>
        <v>5.7049453677664749E-4</v>
      </c>
      <c r="CI19" s="19">
        <f t="shared" si="48"/>
        <v>6.4180635387372847E-4</v>
      </c>
      <c r="CJ19" s="19">
        <f t="shared" si="49"/>
        <v>6.4180635387372847E-4</v>
      </c>
      <c r="CK19" s="19">
        <f t="shared" si="50"/>
        <v>4.9918271967956652E-4</v>
      </c>
      <c r="CL19" s="19">
        <f t="shared" si="51"/>
        <v>6.4180635387372847E-4</v>
      </c>
      <c r="CM19" s="19">
        <f t="shared" si="52"/>
        <v>4.9918271967956652E-4</v>
      </c>
      <c r="CN19" s="19">
        <f t="shared" si="53"/>
        <v>6.4180635387372847E-4</v>
      </c>
      <c r="CO19" s="19">
        <f t="shared" si="54"/>
        <v>4.9918271967956652E-4</v>
      </c>
      <c r="CP19" s="19">
        <f t="shared" si="55"/>
        <v>6.4180635387372847E-4</v>
      </c>
      <c r="CQ19" s="19">
        <f t="shared" si="56"/>
        <v>4.2787090258248559E-4</v>
      </c>
      <c r="CR19" s="19">
        <f t="shared" si="57"/>
        <v>4.9918271967956652E-4</v>
      </c>
      <c r="CS19" s="19">
        <f t="shared" si="58"/>
        <v>6.4180635387372847E-4</v>
      </c>
      <c r="CT19" s="19">
        <f t="shared" si="59"/>
        <v>6.4180635387372847E-4</v>
      </c>
      <c r="CU19" s="19">
        <f t="shared" si="60"/>
        <v>5.7049453677664749E-4</v>
      </c>
      <c r="CV19" s="19">
        <f t="shared" si="61"/>
        <v>7.1311817097080923E-4</v>
      </c>
      <c r="CW19" s="19">
        <f t="shared" si="62"/>
        <v>6.4180635387372847E-4</v>
      </c>
      <c r="CX19" s="19">
        <f t="shared" si="63"/>
        <v>4.9918271967956652E-4</v>
      </c>
      <c r="CY19" s="33">
        <f t="shared" si="64"/>
        <v>8.5469884615181513E-2</v>
      </c>
      <c r="CZ19" s="2"/>
    </row>
    <row r="20" spans="1:104" s="28" customFormat="1" ht="31.5" customHeight="1" thickBot="1" x14ac:dyDescent="0.25">
      <c r="A20" s="2"/>
      <c r="B20" s="56"/>
      <c r="C20" s="34" t="s">
        <v>71</v>
      </c>
      <c r="D20" s="61" t="s">
        <v>41</v>
      </c>
      <c r="E20" s="66"/>
      <c r="F20" s="31">
        <v>4.8500000000000001E-2</v>
      </c>
      <c r="G20" s="48">
        <v>6</v>
      </c>
      <c r="H20" s="44">
        <v>10</v>
      </c>
      <c r="I20" s="44">
        <v>9</v>
      </c>
      <c r="J20" s="44">
        <v>9</v>
      </c>
      <c r="K20" s="44">
        <v>8</v>
      </c>
      <c r="L20" s="44">
        <v>8</v>
      </c>
      <c r="M20" s="44">
        <v>7</v>
      </c>
      <c r="N20" s="44">
        <v>10</v>
      </c>
      <c r="O20" s="44">
        <v>10</v>
      </c>
      <c r="P20" s="44">
        <v>6</v>
      </c>
      <c r="Q20" s="44">
        <v>9</v>
      </c>
      <c r="R20" s="44">
        <v>9</v>
      </c>
      <c r="S20" s="44">
        <v>9</v>
      </c>
      <c r="T20" s="44">
        <v>7</v>
      </c>
      <c r="U20" s="44">
        <v>8</v>
      </c>
      <c r="V20" s="44">
        <v>7</v>
      </c>
      <c r="W20" s="44">
        <v>8</v>
      </c>
      <c r="X20" s="44">
        <v>9</v>
      </c>
      <c r="Y20" s="44">
        <v>7</v>
      </c>
      <c r="Z20" s="44">
        <v>9</v>
      </c>
      <c r="AA20" s="44">
        <v>9</v>
      </c>
      <c r="AB20" s="44">
        <v>6</v>
      </c>
      <c r="AC20" s="44">
        <v>9</v>
      </c>
      <c r="AD20" s="44">
        <v>9</v>
      </c>
      <c r="AE20" s="44">
        <v>8</v>
      </c>
      <c r="AF20" s="44">
        <v>9</v>
      </c>
      <c r="AG20" s="44">
        <v>10</v>
      </c>
      <c r="AH20" s="44">
        <v>10</v>
      </c>
      <c r="AI20" s="44">
        <v>8</v>
      </c>
      <c r="AJ20" s="31">
        <v>9</v>
      </c>
      <c r="AK20" s="82">
        <f t="shared" si="0"/>
        <v>2.3809523809523808E-2</v>
      </c>
      <c r="AL20" s="82">
        <f t="shared" si="1"/>
        <v>3.968253968253968E-2</v>
      </c>
      <c r="AM20" s="82">
        <f t="shared" si="2"/>
        <v>3.5714285714285712E-2</v>
      </c>
      <c r="AN20" s="82">
        <f t="shared" si="3"/>
        <v>3.5714285714285712E-2</v>
      </c>
      <c r="AO20" s="82">
        <f t="shared" si="4"/>
        <v>3.1746031746031744E-2</v>
      </c>
      <c r="AP20" s="82">
        <f t="shared" si="5"/>
        <v>3.1746031746031744E-2</v>
      </c>
      <c r="AQ20" s="82">
        <f t="shared" si="6"/>
        <v>2.7777777777777776E-2</v>
      </c>
      <c r="AR20" s="82">
        <f t="shared" si="7"/>
        <v>3.968253968253968E-2</v>
      </c>
      <c r="AS20" s="82">
        <f t="shared" si="8"/>
        <v>3.968253968253968E-2</v>
      </c>
      <c r="AT20" s="82">
        <f t="shared" si="9"/>
        <v>2.3809523809523808E-2</v>
      </c>
      <c r="AU20" s="82">
        <f t="shared" si="10"/>
        <v>3.5714285714285712E-2</v>
      </c>
      <c r="AV20" s="82">
        <f t="shared" si="11"/>
        <v>3.5714285714285712E-2</v>
      </c>
      <c r="AW20" s="82">
        <f t="shared" si="12"/>
        <v>3.5714285714285712E-2</v>
      </c>
      <c r="AX20" s="82">
        <f t="shared" si="13"/>
        <v>2.7777777777777776E-2</v>
      </c>
      <c r="AY20" s="82">
        <f t="shared" si="14"/>
        <v>3.1746031746031744E-2</v>
      </c>
      <c r="AZ20" s="82">
        <f t="shared" si="15"/>
        <v>2.7777777777777776E-2</v>
      </c>
      <c r="BA20" s="82">
        <f t="shared" si="16"/>
        <v>3.1746031746031744E-2</v>
      </c>
      <c r="BB20" s="82">
        <f t="shared" si="17"/>
        <v>3.5714285714285712E-2</v>
      </c>
      <c r="BC20" s="82">
        <f t="shared" si="18"/>
        <v>2.7777777777777776E-2</v>
      </c>
      <c r="BD20" s="82">
        <f t="shared" si="19"/>
        <v>3.5714285714285712E-2</v>
      </c>
      <c r="BE20" s="82">
        <f t="shared" si="20"/>
        <v>3.5714285714285712E-2</v>
      </c>
      <c r="BF20" s="82">
        <f t="shared" si="21"/>
        <v>2.3809523809523808E-2</v>
      </c>
      <c r="BG20" s="82">
        <f t="shared" si="22"/>
        <v>3.5714285714285712E-2</v>
      </c>
      <c r="BH20" s="82">
        <f t="shared" si="23"/>
        <v>3.5714285714285712E-2</v>
      </c>
      <c r="BI20" s="82">
        <f t="shared" si="24"/>
        <v>3.1746031746031744E-2</v>
      </c>
      <c r="BJ20" s="82">
        <f t="shared" si="25"/>
        <v>3.5714285714285712E-2</v>
      </c>
      <c r="BK20" s="82">
        <f t="shared" si="26"/>
        <v>3.968253968253968E-2</v>
      </c>
      <c r="BL20" s="82">
        <f t="shared" si="27"/>
        <v>3.968253968253968E-2</v>
      </c>
      <c r="BM20" s="82">
        <f t="shared" si="28"/>
        <v>3.1746031746031744E-2</v>
      </c>
      <c r="BN20" s="82">
        <f t="shared" si="29"/>
        <v>3.5714285714285712E-2</v>
      </c>
      <c r="BO20" s="30" cm="1">
        <f t="array" ref="BO20">-1/LN(30)*SUMPRODUCT(AK20:BN20,LN(AK20:BN20))</f>
        <v>0.99689013844759167</v>
      </c>
      <c r="BP20" s="70">
        <f t="shared" si="30"/>
        <v>3.1098615524083328E-3</v>
      </c>
      <c r="BQ20" s="70">
        <f t="shared" si="31"/>
        <v>2.6688243438373171E-2</v>
      </c>
      <c r="BR20" s="73">
        <f t="shared" si="32"/>
        <v>4.4049096164304122E-2</v>
      </c>
      <c r="BS20" s="19" cm="1">
        <f t="array" ref="BS20">-SUMPRODUCT(AK20:BN20,LOG(AK20:BN20,2))</f>
        <v>4.8916308452033608</v>
      </c>
      <c r="BT20" s="29">
        <f t="shared" si="33"/>
        <v>0.99689013844759145</v>
      </c>
      <c r="BU20" s="19">
        <f t="shared" si="34"/>
        <v>1.0487880039120028E-3</v>
      </c>
      <c r="BV20" s="19">
        <f t="shared" si="35"/>
        <v>1.7479800065200047E-3</v>
      </c>
      <c r="BW20" s="19">
        <f t="shared" si="36"/>
        <v>1.5731820058680042E-3</v>
      </c>
      <c r="BX20" s="19">
        <f t="shared" si="37"/>
        <v>1.5731820058680042E-3</v>
      </c>
      <c r="BY20" s="19">
        <f t="shared" si="38"/>
        <v>1.3983840052160038E-3</v>
      </c>
      <c r="BZ20" s="19">
        <f t="shared" si="39"/>
        <v>1.3983840052160038E-3</v>
      </c>
      <c r="CA20" s="19">
        <f t="shared" si="40"/>
        <v>1.2235860045640033E-3</v>
      </c>
      <c r="CB20" s="19">
        <f t="shared" si="41"/>
        <v>1.7479800065200047E-3</v>
      </c>
      <c r="CC20" s="19">
        <f t="shared" si="42"/>
        <v>1.7479800065200047E-3</v>
      </c>
      <c r="CD20" s="19">
        <f t="shared" si="43"/>
        <v>1.0487880039120028E-3</v>
      </c>
      <c r="CE20" s="19">
        <f t="shared" si="44"/>
        <v>1.5731820058680042E-3</v>
      </c>
      <c r="CF20" s="19">
        <f t="shared" si="45"/>
        <v>1.5731820058680042E-3</v>
      </c>
      <c r="CG20" s="19">
        <f t="shared" si="46"/>
        <v>1.5731820058680042E-3</v>
      </c>
      <c r="CH20" s="19">
        <f t="shared" si="47"/>
        <v>1.2235860045640033E-3</v>
      </c>
      <c r="CI20" s="19">
        <f t="shared" si="48"/>
        <v>1.3983840052160038E-3</v>
      </c>
      <c r="CJ20" s="19">
        <f t="shared" si="49"/>
        <v>1.2235860045640033E-3</v>
      </c>
      <c r="CK20" s="19">
        <f t="shared" si="50"/>
        <v>1.3983840052160038E-3</v>
      </c>
      <c r="CL20" s="19">
        <f t="shared" si="51"/>
        <v>1.5731820058680042E-3</v>
      </c>
      <c r="CM20" s="19">
        <f t="shared" si="52"/>
        <v>1.2235860045640033E-3</v>
      </c>
      <c r="CN20" s="19">
        <f t="shared" si="53"/>
        <v>1.5731820058680042E-3</v>
      </c>
      <c r="CO20" s="19">
        <f t="shared" si="54"/>
        <v>1.5731820058680042E-3</v>
      </c>
      <c r="CP20" s="19">
        <f t="shared" si="55"/>
        <v>1.0487880039120028E-3</v>
      </c>
      <c r="CQ20" s="19">
        <f t="shared" si="56"/>
        <v>1.5731820058680042E-3</v>
      </c>
      <c r="CR20" s="19">
        <f t="shared" si="57"/>
        <v>1.5731820058680042E-3</v>
      </c>
      <c r="CS20" s="19">
        <f t="shared" si="58"/>
        <v>1.3983840052160038E-3</v>
      </c>
      <c r="CT20" s="19">
        <f t="shared" si="59"/>
        <v>1.5731820058680042E-3</v>
      </c>
      <c r="CU20" s="19">
        <f t="shared" si="60"/>
        <v>1.7479800065200047E-3</v>
      </c>
      <c r="CV20" s="19">
        <f t="shared" si="61"/>
        <v>1.7479800065200047E-3</v>
      </c>
      <c r="CW20" s="19">
        <f t="shared" si="62"/>
        <v>1.3983840052160038E-3</v>
      </c>
      <c r="CX20" s="19">
        <f t="shared" si="63"/>
        <v>1.5731820058680042E-3</v>
      </c>
      <c r="CY20" s="33">
        <f t="shared" si="64"/>
        <v>0.2154719175006391</v>
      </c>
      <c r="CZ20" s="2"/>
    </row>
    <row r="21" spans="1:104" s="28" customFormat="1" ht="31.5" customHeight="1" thickBot="1" x14ac:dyDescent="0.25">
      <c r="A21" s="2"/>
      <c r="B21" s="56"/>
      <c r="C21" s="34" t="s">
        <v>72</v>
      </c>
      <c r="D21" s="61" t="s">
        <v>42</v>
      </c>
      <c r="E21" s="66"/>
      <c r="F21" s="31">
        <v>1.3100000000000001E-2</v>
      </c>
      <c r="G21" s="48">
        <v>8</v>
      </c>
      <c r="H21" s="44">
        <v>8</v>
      </c>
      <c r="I21" s="44">
        <v>8</v>
      </c>
      <c r="J21" s="44">
        <v>10</v>
      </c>
      <c r="K21" s="44">
        <v>6</v>
      </c>
      <c r="L21" s="44">
        <v>8</v>
      </c>
      <c r="M21" s="44">
        <v>9</v>
      </c>
      <c r="N21" s="44">
        <v>7</v>
      </c>
      <c r="O21" s="44">
        <v>9</v>
      </c>
      <c r="P21" s="44">
        <v>8</v>
      </c>
      <c r="Q21" s="44">
        <v>8</v>
      </c>
      <c r="R21" s="44">
        <v>8</v>
      </c>
      <c r="S21" s="44">
        <v>9</v>
      </c>
      <c r="T21" s="44">
        <v>6</v>
      </c>
      <c r="U21" s="44">
        <v>7</v>
      </c>
      <c r="V21" s="44">
        <v>8</v>
      </c>
      <c r="W21" s="44">
        <v>6</v>
      </c>
      <c r="X21" s="44">
        <v>8</v>
      </c>
      <c r="Y21" s="44">
        <v>9</v>
      </c>
      <c r="Z21" s="44">
        <v>10</v>
      </c>
      <c r="AA21" s="44">
        <v>9</v>
      </c>
      <c r="AB21" s="44">
        <v>8</v>
      </c>
      <c r="AC21" s="44">
        <v>7</v>
      </c>
      <c r="AD21" s="44">
        <v>10</v>
      </c>
      <c r="AE21" s="44">
        <v>6</v>
      </c>
      <c r="AF21" s="44">
        <v>10</v>
      </c>
      <c r="AG21" s="44">
        <v>8</v>
      </c>
      <c r="AH21" s="44">
        <v>6</v>
      </c>
      <c r="AI21" s="44">
        <v>7</v>
      </c>
      <c r="AJ21" s="31">
        <v>9</v>
      </c>
      <c r="AK21" s="82">
        <f t="shared" si="0"/>
        <v>3.3333333333333333E-2</v>
      </c>
      <c r="AL21" s="82">
        <f t="shared" si="1"/>
        <v>3.3333333333333333E-2</v>
      </c>
      <c r="AM21" s="82">
        <f t="shared" si="2"/>
        <v>3.3333333333333333E-2</v>
      </c>
      <c r="AN21" s="82">
        <f t="shared" si="3"/>
        <v>4.1666666666666664E-2</v>
      </c>
      <c r="AO21" s="82">
        <f t="shared" si="4"/>
        <v>2.5000000000000001E-2</v>
      </c>
      <c r="AP21" s="82">
        <f t="shared" si="5"/>
        <v>3.3333333333333333E-2</v>
      </c>
      <c r="AQ21" s="82">
        <f t="shared" si="6"/>
        <v>3.7499999999999999E-2</v>
      </c>
      <c r="AR21" s="82">
        <f t="shared" si="7"/>
        <v>2.9166666666666667E-2</v>
      </c>
      <c r="AS21" s="82">
        <f t="shared" si="8"/>
        <v>3.7499999999999999E-2</v>
      </c>
      <c r="AT21" s="82">
        <f t="shared" si="9"/>
        <v>3.3333333333333333E-2</v>
      </c>
      <c r="AU21" s="82">
        <f t="shared" si="10"/>
        <v>3.3333333333333333E-2</v>
      </c>
      <c r="AV21" s="82">
        <f t="shared" si="11"/>
        <v>3.3333333333333333E-2</v>
      </c>
      <c r="AW21" s="82">
        <f t="shared" si="12"/>
        <v>3.7499999999999999E-2</v>
      </c>
      <c r="AX21" s="82">
        <f t="shared" si="13"/>
        <v>2.5000000000000001E-2</v>
      </c>
      <c r="AY21" s="82">
        <f t="shared" si="14"/>
        <v>2.9166666666666667E-2</v>
      </c>
      <c r="AZ21" s="82">
        <f t="shared" si="15"/>
        <v>3.3333333333333333E-2</v>
      </c>
      <c r="BA21" s="82">
        <f t="shared" si="16"/>
        <v>2.5000000000000001E-2</v>
      </c>
      <c r="BB21" s="82">
        <f t="shared" si="17"/>
        <v>3.3333333333333333E-2</v>
      </c>
      <c r="BC21" s="82">
        <f t="shared" si="18"/>
        <v>3.7499999999999999E-2</v>
      </c>
      <c r="BD21" s="82">
        <f t="shared" si="19"/>
        <v>4.1666666666666664E-2</v>
      </c>
      <c r="BE21" s="82">
        <f t="shared" si="20"/>
        <v>3.7499999999999999E-2</v>
      </c>
      <c r="BF21" s="82">
        <f t="shared" si="21"/>
        <v>3.3333333333333333E-2</v>
      </c>
      <c r="BG21" s="82">
        <f t="shared" si="22"/>
        <v>2.9166666666666667E-2</v>
      </c>
      <c r="BH21" s="82">
        <f t="shared" si="23"/>
        <v>4.1666666666666664E-2</v>
      </c>
      <c r="BI21" s="82">
        <f t="shared" si="24"/>
        <v>2.5000000000000001E-2</v>
      </c>
      <c r="BJ21" s="82">
        <f t="shared" si="25"/>
        <v>4.1666666666666664E-2</v>
      </c>
      <c r="BK21" s="82">
        <f t="shared" si="26"/>
        <v>3.3333333333333333E-2</v>
      </c>
      <c r="BL21" s="82">
        <f t="shared" si="27"/>
        <v>2.5000000000000001E-2</v>
      </c>
      <c r="BM21" s="82">
        <f t="shared" si="28"/>
        <v>2.9166666666666667E-2</v>
      </c>
      <c r="BN21" s="82">
        <f t="shared" si="29"/>
        <v>3.7499999999999999E-2</v>
      </c>
      <c r="BO21" s="30" cm="1">
        <f t="array" ref="BO21">-1/LN(30)*SUMPRODUCT(AK21:BN21,LN(AK21:BN21))</f>
        <v>0.9964268897052031</v>
      </c>
      <c r="BP21" s="70">
        <f t="shared" si="30"/>
        <v>3.5731102947968996E-3</v>
      </c>
      <c r="BQ21" s="70">
        <f t="shared" si="31"/>
        <v>3.0663756496120687E-2</v>
      </c>
      <c r="BR21" s="73">
        <f t="shared" si="32"/>
        <v>1.3670107371865834E-2</v>
      </c>
      <c r="BS21" s="19" cm="1">
        <f t="array" ref="BS21">-SUMPRODUCT(AK21:BN21,LOG(AK21:BN21,2))</f>
        <v>4.8893577343059063</v>
      </c>
      <c r="BT21" s="29">
        <f t="shared" si="33"/>
        <v>0.99642688970520277</v>
      </c>
      <c r="BU21" s="19">
        <f t="shared" si="34"/>
        <v>4.5567024572886112E-4</v>
      </c>
      <c r="BV21" s="19">
        <f t="shared" si="35"/>
        <v>4.5567024572886112E-4</v>
      </c>
      <c r="BW21" s="19">
        <f t="shared" si="36"/>
        <v>4.5567024572886112E-4</v>
      </c>
      <c r="BX21" s="19">
        <f t="shared" si="37"/>
        <v>5.6958780716107635E-4</v>
      </c>
      <c r="BY21" s="19">
        <f t="shared" si="38"/>
        <v>3.4175268429664589E-4</v>
      </c>
      <c r="BZ21" s="19">
        <f t="shared" si="39"/>
        <v>4.5567024572886112E-4</v>
      </c>
      <c r="CA21" s="19">
        <f t="shared" si="40"/>
        <v>5.1262902644496873E-4</v>
      </c>
      <c r="CB21" s="19">
        <f t="shared" si="41"/>
        <v>3.9871146501275351E-4</v>
      </c>
      <c r="CC21" s="19">
        <f t="shared" si="42"/>
        <v>5.1262902644496873E-4</v>
      </c>
      <c r="CD21" s="19">
        <f t="shared" si="43"/>
        <v>4.5567024572886112E-4</v>
      </c>
      <c r="CE21" s="19">
        <f t="shared" si="44"/>
        <v>4.5567024572886112E-4</v>
      </c>
      <c r="CF21" s="19">
        <f t="shared" si="45"/>
        <v>4.5567024572886112E-4</v>
      </c>
      <c r="CG21" s="19">
        <f t="shared" si="46"/>
        <v>5.1262902644496873E-4</v>
      </c>
      <c r="CH21" s="19">
        <f t="shared" si="47"/>
        <v>3.4175268429664589E-4</v>
      </c>
      <c r="CI21" s="19">
        <f t="shared" si="48"/>
        <v>3.9871146501275351E-4</v>
      </c>
      <c r="CJ21" s="19">
        <f t="shared" si="49"/>
        <v>4.5567024572886112E-4</v>
      </c>
      <c r="CK21" s="19">
        <f t="shared" si="50"/>
        <v>3.4175268429664589E-4</v>
      </c>
      <c r="CL21" s="19">
        <f t="shared" si="51"/>
        <v>4.5567024572886112E-4</v>
      </c>
      <c r="CM21" s="19">
        <f t="shared" si="52"/>
        <v>5.1262902644496873E-4</v>
      </c>
      <c r="CN21" s="19">
        <f t="shared" si="53"/>
        <v>5.6958780716107635E-4</v>
      </c>
      <c r="CO21" s="19">
        <f t="shared" si="54"/>
        <v>5.1262902644496873E-4</v>
      </c>
      <c r="CP21" s="19">
        <f t="shared" si="55"/>
        <v>4.5567024572886112E-4</v>
      </c>
      <c r="CQ21" s="19">
        <f t="shared" si="56"/>
        <v>3.9871146501275351E-4</v>
      </c>
      <c r="CR21" s="19">
        <f t="shared" si="57"/>
        <v>5.6958780716107635E-4</v>
      </c>
      <c r="CS21" s="19">
        <f t="shared" si="58"/>
        <v>3.4175268429664589E-4</v>
      </c>
      <c r="CT21" s="19">
        <f t="shared" si="59"/>
        <v>5.6958780716107635E-4</v>
      </c>
      <c r="CU21" s="19">
        <f t="shared" si="60"/>
        <v>4.5567024572886112E-4</v>
      </c>
      <c r="CV21" s="19">
        <f t="shared" si="61"/>
        <v>3.4175268429664589E-4</v>
      </c>
      <c r="CW21" s="19">
        <f t="shared" si="62"/>
        <v>3.9871146501275351E-4</v>
      </c>
      <c r="CX21" s="19">
        <f t="shared" si="63"/>
        <v>5.1262902644496873E-4</v>
      </c>
      <c r="CY21" s="33">
        <f t="shared" si="64"/>
        <v>6.6838045207424396E-2</v>
      </c>
      <c r="CZ21" s="2"/>
    </row>
    <row r="22" spans="1:104" s="28" customFormat="1" ht="31.5" customHeight="1" thickBot="1" x14ac:dyDescent="0.25">
      <c r="A22" s="2"/>
      <c r="B22" s="56"/>
      <c r="C22" s="34" t="s">
        <v>73</v>
      </c>
      <c r="D22" s="61" t="s">
        <v>43</v>
      </c>
      <c r="E22" s="66"/>
      <c r="F22" s="31">
        <v>1.44E-2</v>
      </c>
      <c r="G22" s="48">
        <v>7</v>
      </c>
      <c r="H22" s="44">
        <v>9</v>
      </c>
      <c r="I22" s="44">
        <v>9</v>
      </c>
      <c r="J22" s="44">
        <v>6</v>
      </c>
      <c r="K22" s="44">
        <v>8</v>
      </c>
      <c r="L22" s="44">
        <v>8</v>
      </c>
      <c r="M22" s="44">
        <v>6</v>
      </c>
      <c r="N22" s="44">
        <v>8</v>
      </c>
      <c r="O22" s="44">
        <v>9</v>
      </c>
      <c r="P22" s="44">
        <v>9</v>
      </c>
      <c r="Q22" s="44">
        <v>9</v>
      </c>
      <c r="R22" s="44">
        <v>6</v>
      </c>
      <c r="S22" s="44">
        <v>6</v>
      </c>
      <c r="T22" s="44">
        <v>6</v>
      </c>
      <c r="U22" s="44">
        <v>9</v>
      </c>
      <c r="V22" s="44">
        <v>7</v>
      </c>
      <c r="W22" s="44">
        <v>7</v>
      </c>
      <c r="X22" s="44">
        <v>8</v>
      </c>
      <c r="Y22" s="44">
        <v>9</v>
      </c>
      <c r="Z22" s="44">
        <v>8</v>
      </c>
      <c r="AA22" s="44">
        <v>7</v>
      </c>
      <c r="AB22" s="44">
        <v>7</v>
      </c>
      <c r="AC22" s="44">
        <v>7</v>
      </c>
      <c r="AD22" s="44">
        <v>10</v>
      </c>
      <c r="AE22" s="44">
        <v>10</v>
      </c>
      <c r="AF22" s="44">
        <v>6</v>
      </c>
      <c r="AG22" s="44">
        <v>9</v>
      </c>
      <c r="AH22" s="44">
        <v>7</v>
      </c>
      <c r="AI22" s="44">
        <v>7</v>
      </c>
      <c r="AJ22" s="31">
        <v>10</v>
      </c>
      <c r="AK22" s="82">
        <f t="shared" si="0"/>
        <v>2.9914529914529916E-2</v>
      </c>
      <c r="AL22" s="82">
        <f t="shared" si="1"/>
        <v>3.8461538461538464E-2</v>
      </c>
      <c r="AM22" s="82">
        <f t="shared" si="2"/>
        <v>3.8461538461538464E-2</v>
      </c>
      <c r="AN22" s="82">
        <f t="shared" si="3"/>
        <v>2.564102564102564E-2</v>
      </c>
      <c r="AO22" s="82">
        <f t="shared" si="4"/>
        <v>3.4188034188034191E-2</v>
      </c>
      <c r="AP22" s="82">
        <f t="shared" si="5"/>
        <v>3.4188034188034191E-2</v>
      </c>
      <c r="AQ22" s="82">
        <f t="shared" si="6"/>
        <v>2.564102564102564E-2</v>
      </c>
      <c r="AR22" s="82">
        <f t="shared" si="7"/>
        <v>3.4188034188034191E-2</v>
      </c>
      <c r="AS22" s="82">
        <f t="shared" si="8"/>
        <v>3.8461538461538464E-2</v>
      </c>
      <c r="AT22" s="82">
        <f t="shared" si="9"/>
        <v>3.8461538461538464E-2</v>
      </c>
      <c r="AU22" s="82">
        <f t="shared" si="10"/>
        <v>3.8461538461538464E-2</v>
      </c>
      <c r="AV22" s="82">
        <f t="shared" si="11"/>
        <v>2.564102564102564E-2</v>
      </c>
      <c r="AW22" s="82">
        <f t="shared" si="12"/>
        <v>2.564102564102564E-2</v>
      </c>
      <c r="AX22" s="82">
        <f t="shared" si="13"/>
        <v>2.564102564102564E-2</v>
      </c>
      <c r="AY22" s="82">
        <f t="shared" si="14"/>
        <v>3.8461538461538464E-2</v>
      </c>
      <c r="AZ22" s="82">
        <f t="shared" si="15"/>
        <v>2.9914529914529916E-2</v>
      </c>
      <c r="BA22" s="82">
        <f t="shared" si="16"/>
        <v>2.9914529914529916E-2</v>
      </c>
      <c r="BB22" s="82">
        <f t="shared" si="17"/>
        <v>3.4188034188034191E-2</v>
      </c>
      <c r="BC22" s="82">
        <f t="shared" si="18"/>
        <v>3.8461538461538464E-2</v>
      </c>
      <c r="BD22" s="82">
        <f t="shared" si="19"/>
        <v>3.4188034188034191E-2</v>
      </c>
      <c r="BE22" s="82">
        <f t="shared" si="20"/>
        <v>2.9914529914529916E-2</v>
      </c>
      <c r="BF22" s="82">
        <f t="shared" si="21"/>
        <v>2.9914529914529916E-2</v>
      </c>
      <c r="BG22" s="82">
        <f t="shared" si="22"/>
        <v>2.9914529914529916E-2</v>
      </c>
      <c r="BH22" s="82">
        <f t="shared" si="23"/>
        <v>4.2735042735042736E-2</v>
      </c>
      <c r="BI22" s="82">
        <f t="shared" si="24"/>
        <v>4.2735042735042736E-2</v>
      </c>
      <c r="BJ22" s="82">
        <f t="shared" si="25"/>
        <v>2.564102564102564E-2</v>
      </c>
      <c r="BK22" s="82">
        <f t="shared" si="26"/>
        <v>3.8461538461538464E-2</v>
      </c>
      <c r="BL22" s="82">
        <f t="shared" si="27"/>
        <v>2.9914529914529916E-2</v>
      </c>
      <c r="BM22" s="82">
        <f t="shared" si="28"/>
        <v>2.9914529914529916E-2</v>
      </c>
      <c r="BN22" s="82">
        <f t="shared" si="29"/>
        <v>4.2735042735042736E-2</v>
      </c>
      <c r="BO22" s="30" cm="1">
        <f t="array" ref="BO22">-1/LN(30)*SUMPRODUCT(AK22:BN22,LN(AK22:BN22))</f>
        <v>0.99589795093302769</v>
      </c>
      <c r="BP22" s="70">
        <f t="shared" si="30"/>
        <v>4.1020490669723131E-3</v>
      </c>
      <c r="BQ22" s="70">
        <f t="shared" si="31"/>
        <v>3.5203008960552618E-2</v>
      </c>
      <c r="BR22" s="73">
        <f t="shared" si="32"/>
        <v>1.7251130117930828E-2</v>
      </c>
      <c r="BS22" s="19" cm="1">
        <f t="array" ref="BS22">-SUMPRODUCT(AK22:BN22,LOG(AK22:BN22,2))</f>
        <v>4.8867622896190674</v>
      </c>
      <c r="BT22" s="29">
        <f t="shared" si="33"/>
        <v>0.99589795093302769</v>
      </c>
      <c r="BU22" s="19">
        <f t="shared" si="34"/>
        <v>5.1605944797228972E-4</v>
      </c>
      <c r="BV22" s="19">
        <f t="shared" si="35"/>
        <v>6.6350500453580109E-4</v>
      </c>
      <c r="BW22" s="19">
        <f t="shared" si="36"/>
        <v>6.6350500453580109E-4</v>
      </c>
      <c r="BX22" s="19">
        <f t="shared" si="37"/>
        <v>4.4233666969053403E-4</v>
      </c>
      <c r="BY22" s="19">
        <f t="shared" si="38"/>
        <v>5.8978222625404551E-4</v>
      </c>
      <c r="BZ22" s="19">
        <f t="shared" si="39"/>
        <v>5.8978222625404551E-4</v>
      </c>
      <c r="CA22" s="19">
        <f t="shared" si="40"/>
        <v>4.4233666969053403E-4</v>
      </c>
      <c r="CB22" s="19">
        <f t="shared" si="41"/>
        <v>5.8978222625404551E-4</v>
      </c>
      <c r="CC22" s="19">
        <f t="shared" si="42"/>
        <v>6.6350500453580109E-4</v>
      </c>
      <c r="CD22" s="19">
        <f t="shared" si="43"/>
        <v>6.6350500453580109E-4</v>
      </c>
      <c r="CE22" s="19">
        <f t="shared" si="44"/>
        <v>6.6350500453580109E-4</v>
      </c>
      <c r="CF22" s="19">
        <f t="shared" si="45"/>
        <v>4.4233666969053403E-4</v>
      </c>
      <c r="CG22" s="19">
        <f t="shared" si="46"/>
        <v>4.4233666969053403E-4</v>
      </c>
      <c r="CH22" s="19">
        <f t="shared" si="47"/>
        <v>4.4233666969053403E-4</v>
      </c>
      <c r="CI22" s="19">
        <f t="shared" si="48"/>
        <v>6.6350500453580109E-4</v>
      </c>
      <c r="CJ22" s="19">
        <f t="shared" si="49"/>
        <v>5.1605944797228972E-4</v>
      </c>
      <c r="CK22" s="19">
        <f t="shared" si="50"/>
        <v>5.1605944797228972E-4</v>
      </c>
      <c r="CL22" s="19">
        <f t="shared" si="51"/>
        <v>5.8978222625404551E-4</v>
      </c>
      <c r="CM22" s="19">
        <f t="shared" si="52"/>
        <v>6.6350500453580109E-4</v>
      </c>
      <c r="CN22" s="19">
        <f t="shared" si="53"/>
        <v>5.8978222625404551E-4</v>
      </c>
      <c r="CO22" s="19">
        <f t="shared" si="54"/>
        <v>5.1605944797228972E-4</v>
      </c>
      <c r="CP22" s="19">
        <f t="shared" si="55"/>
        <v>5.1605944797228972E-4</v>
      </c>
      <c r="CQ22" s="19">
        <f t="shared" si="56"/>
        <v>5.1605944797228972E-4</v>
      </c>
      <c r="CR22" s="19">
        <f t="shared" si="57"/>
        <v>7.3722778281755678E-4</v>
      </c>
      <c r="CS22" s="19">
        <f t="shared" si="58"/>
        <v>7.3722778281755678E-4</v>
      </c>
      <c r="CT22" s="19">
        <f t="shared" si="59"/>
        <v>4.4233666969053403E-4</v>
      </c>
      <c r="CU22" s="19">
        <f t="shared" si="60"/>
        <v>6.6350500453580109E-4</v>
      </c>
      <c r="CV22" s="19">
        <f t="shared" si="61"/>
        <v>5.1605944797228972E-4</v>
      </c>
      <c r="CW22" s="19">
        <f t="shared" si="62"/>
        <v>5.1605944797228972E-4</v>
      </c>
      <c r="CX22" s="19">
        <f t="shared" si="63"/>
        <v>7.3722778281755678E-4</v>
      </c>
      <c r="CY22" s="33">
        <f t="shared" si="64"/>
        <v>8.4302172113616111E-2</v>
      </c>
      <c r="CZ22" s="2"/>
    </row>
    <row r="23" spans="1:104" s="28" customFormat="1" ht="31.5" customHeight="1" thickBot="1" x14ac:dyDescent="0.25">
      <c r="A23" s="2"/>
      <c r="B23" s="56"/>
      <c r="C23" s="34" t="s">
        <v>74</v>
      </c>
      <c r="D23" s="61" t="s">
        <v>44</v>
      </c>
      <c r="E23" s="66"/>
      <c r="F23" s="31">
        <v>0.03</v>
      </c>
      <c r="G23" s="48">
        <v>10</v>
      </c>
      <c r="H23" s="44">
        <v>8</v>
      </c>
      <c r="I23" s="44">
        <v>7</v>
      </c>
      <c r="J23" s="44">
        <v>7</v>
      </c>
      <c r="K23" s="44">
        <v>8</v>
      </c>
      <c r="L23" s="44">
        <v>9</v>
      </c>
      <c r="M23" s="44">
        <v>8</v>
      </c>
      <c r="N23" s="44">
        <v>10</v>
      </c>
      <c r="O23" s="44">
        <v>9</v>
      </c>
      <c r="P23" s="44">
        <v>6</v>
      </c>
      <c r="Q23" s="44">
        <v>6</v>
      </c>
      <c r="R23" s="44">
        <v>7</v>
      </c>
      <c r="S23" s="44">
        <v>8</v>
      </c>
      <c r="T23" s="44">
        <v>7</v>
      </c>
      <c r="U23" s="44">
        <v>8</v>
      </c>
      <c r="V23" s="44">
        <v>9</v>
      </c>
      <c r="W23" s="44">
        <v>6</v>
      </c>
      <c r="X23" s="44">
        <v>9</v>
      </c>
      <c r="Y23" s="44">
        <v>9</v>
      </c>
      <c r="Z23" s="44">
        <v>7</v>
      </c>
      <c r="AA23" s="44">
        <v>9</v>
      </c>
      <c r="AB23" s="44">
        <v>8</v>
      </c>
      <c r="AC23" s="44">
        <v>10</v>
      </c>
      <c r="AD23" s="44">
        <v>9</v>
      </c>
      <c r="AE23" s="44">
        <v>9</v>
      </c>
      <c r="AF23" s="44">
        <v>7</v>
      </c>
      <c r="AG23" s="44">
        <v>7</v>
      </c>
      <c r="AH23" s="44">
        <v>10</v>
      </c>
      <c r="AI23" s="44">
        <v>6</v>
      </c>
      <c r="AJ23" s="31">
        <v>8</v>
      </c>
      <c r="AK23" s="82">
        <f t="shared" si="0"/>
        <v>4.1493775933609957E-2</v>
      </c>
      <c r="AL23" s="82">
        <f t="shared" si="1"/>
        <v>3.3195020746887967E-2</v>
      </c>
      <c r="AM23" s="82">
        <f t="shared" si="2"/>
        <v>2.9045643153526972E-2</v>
      </c>
      <c r="AN23" s="82">
        <f t="shared" si="3"/>
        <v>2.9045643153526972E-2</v>
      </c>
      <c r="AO23" s="82">
        <f t="shared" si="4"/>
        <v>3.3195020746887967E-2</v>
      </c>
      <c r="AP23" s="82">
        <f t="shared" si="5"/>
        <v>3.7344398340248962E-2</v>
      </c>
      <c r="AQ23" s="82">
        <f t="shared" si="6"/>
        <v>3.3195020746887967E-2</v>
      </c>
      <c r="AR23" s="82">
        <f t="shared" si="7"/>
        <v>4.1493775933609957E-2</v>
      </c>
      <c r="AS23" s="82">
        <f t="shared" si="8"/>
        <v>3.7344398340248962E-2</v>
      </c>
      <c r="AT23" s="82">
        <f t="shared" si="9"/>
        <v>2.4896265560165973E-2</v>
      </c>
      <c r="AU23" s="82">
        <f t="shared" si="10"/>
        <v>2.4896265560165973E-2</v>
      </c>
      <c r="AV23" s="82">
        <f t="shared" si="11"/>
        <v>2.9045643153526972E-2</v>
      </c>
      <c r="AW23" s="82">
        <f t="shared" si="12"/>
        <v>3.3195020746887967E-2</v>
      </c>
      <c r="AX23" s="82">
        <f t="shared" si="13"/>
        <v>2.9045643153526972E-2</v>
      </c>
      <c r="AY23" s="82">
        <f t="shared" si="14"/>
        <v>3.3195020746887967E-2</v>
      </c>
      <c r="AZ23" s="82">
        <f t="shared" si="15"/>
        <v>3.7344398340248962E-2</v>
      </c>
      <c r="BA23" s="82">
        <f t="shared" si="16"/>
        <v>2.4896265560165973E-2</v>
      </c>
      <c r="BB23" s="82">
        <f t="shared" si="17"/>
        <v>3.7344398340248962E-2</v>
      </c>
      <c r="BC23" s="82">
        <f t="shared" si="18"/>
        <v>3.7344398340248962E-2</v>
      </c>
      <c r="BD23" s="82">
        <f t="shared" si="19"/>
        <v>2.9045643153526972E-2</v>
      </c>
      <c r="BE23" s="82">
        <f t="shared" si="20"/>
        <v>3.7344398340248962E-2</v>
      </c>
      <c r="BF23" s="82">
        <f t="shared" si="21"/>
        <v>3.3195020746887967E-2</v>
      </c>
      <c r="BG23" s="82">
        <f t="shared" si="22"/>
        <v>4.1493775933609957E-2</v>
      </c>
      <c r="BH23" s="82">
        <f t="shared" si="23"/>
        <v>3.7344398340248962E-2</v>
      </c>
      <c r="BI23" s="82">
        <f t="shared" si="24"/>
        <v>3.7344398340248962E-2</v>
      </c>
      <c r="BJ23" s="82">
        <f t="shared" si="25"/>
        <v>2.9045643153526972E-2</v>
      </c>
      <c r="BK23" s="82">
        <f t="shared" si="26"/>
        <v>2.9045643153526972E-2</v>
      </c>
      <c r="BL23" s="82">
        <f t="shared" si="27"/>
        <v>4.1493775933609957E-2</v>
      </c>
      <c r="BM23" s="82">
        <f t="shared" si="28"/>
        <v>2.4896265560165973E-2</v>
      </c>
      <c r="BN23" s="82">
        <f t="shared" si="29"/>
        <v>3.3195020746887967E-2</v>
      </c>
      <c r="BO23" s="30" cm="1">
        <f t="array" ref="BO23">-1/LN(30)*SUMPRODUCT(AK23:BN23,LN(AK23:BN23))</f>
        <v>0.99639298105592367</v>
      </c>
      <c r="BP23" s="70">
        <f t="shared" si="30"/>
        <v>3.6070189440763345E-3</v>
      </c>
      <c r="BQ23" s="70">
        <f t="shared" si="31"/>
        <v>3.0954754108517661E-2</v>
      </c>
      <c r="BR23" s="73">
        <f t="shared" si="32"/>
        <v>3.1602677977812722E-2</v>
      </c>
      <c r="BS23" s="19" cm="1">
        <f t="array" ref="BS23">-SUMPRODUCT(AK23:BN23,LOG(AK23:BN23,2))</f>
        <v>4.8891913482736493</v>
      </c>
      <c r="BT23" s="29">
        <f t="shared" si="33"/>
        <v>0.99639298105592378</v>
      </c>
      <c r="BU23" s="19">
        <f t="shared" si="34"/>
        <v>1.3113144389133909E-3</v>
      </c>
      <c r="BV23" s="19">
        <f t="shared" si="35"/>
        <v>1.0490515511307127E-3</v>
      </c>
      <c r="BW23" s="19">
        <f t="shared" si="36"/>
        <v>9.1792010723937365E-4</v>
      </c>
      <c r="BX23" s="19">
        <f t="shared" si="37"/>
        <v>9.1792010723937365E-4</v>
      </c>
      <c r="BY23" s="19">
        <f t="shared" si="38"/>
        <v>1.0490515511307127E-3</v>
      </c>
      <c r="BZ23" s="19">
        <f t="shared" si="39"/>
        <v>1.1801829950220518E-3</v>
      </c>
      <c r="CA23" s="19">
        <f t="shared" si="40"/>
        <v>1.0490515511307127E-3</v>
      </c>
      <c r="CB23" s="19">
        <f t="shared" si="41"/>
        <v>1.3113144389133909E-3</v>
      </c>
      <c r="CC23" s="19">
        <f t="shared" si="42"/>
        <v>1.1801829950220518E-3</v>
      </c>
      <c r="CD23" s="19">
        <f t="shared" si="43"/>
        <v>7.8678866334803456E-4</v>
      </c>
      <c r="CE23" s="19">
        <f t="shared" si="44"/>
        <v>7.8678866334803456E-4</v>
      </c>
      <c r="CF23" s="19">
        <f t="shared" si="45"/>
        <v>9.1792010723937365E-4</v>
      </c>
      <c r="CG23" s="19">
        <f t="shared" si="46"/>
        <v>1.0490515511307127E-3</v>
      </c>
      <c r="CH23" s="19">
        <f t="shared" si="47"/>
        <v>9.1792010723937365E-4</v>
      </c>
      <c r="CI23" s="19">
        <f t="shared" si="48"/>
        <v>1.0490515511307127E-3</v>
      </c>
      <c r="CJ23" s="19">
        <f t="shared" si="49"/>
        <v>1.1801829950220518E-3</v>
      </c>
      <c r="CK23" s="19">
        <f t="shared" si="50"/>
        <v>7.8678866334803456E-4</v>
      </c>
      <c r="CL23" s="19">
        <f t="shared" si="51"/>
        <v>1.1801829950220518E-3</v>
      </c>
      <c r="CM23" s="19">
        <f t="shared" si="52"/>
        <v>1.1801829950220518E-3</v>
      </c>
      <c r="CN23" s="19">
        <f t="shared" si="53"/>
        <v>9.1792010723937365E-4</v>
      </c>
      <c r="CO23" s="19">
        <f t="shared" si="54"/>
        <v>1.1801829950220518E-3</v>
      </c>
      <c r="CP23" s="19">
        <f t="shared" si="55"/>
        <v>1.0490515511307127E-3</v>
      </c>
      <c r="CQ23" s="19">
        <f t="shared" si="56"/>
        <v>1.3113144389133909E-3</v>
      </c>
      <c r="CR23" s="19">
        <f t="shared" si="57"/>
        <v>1.1801829950220518E-3</v>
      </c>
      <c r="CS23" s="19">
        <f t="shared" si="58"/>
        <v>1.1801829950220518E-3</v>
      </c>
      <c r="CT23" s="19">
        <f t="shared" si="59"/>
        <v>9.1792010723937365E-4</v>
      </c>
      <c r="CU23" s="19">
        <f t="shared" si="60"/>
        <v>9.1792010723937365E-4</v>
      </c>
      <c r="CV23" s="19">
        <f t="shared" si="61"/>
        <v>1.3113144389133909E-3</v>
      </c>
      <c r="CW23" s="19">
        <f t="shared" si="62"/>
        <v>7.8678866334803456E-4</v>
      </c>
      <c r="CX23" s="19">
        <f t="shared" si="63"/>
        <v>1.0490515511307127E-3</v>
      </c>
      <c r="CY23" s="33">
        <f t="shared" si="64"/>
        <v>0.15451153975140014</v>
      </c>
      <c r="CZ23" s="2"/>
    </row>
    <row r="24" spans="1:104" s="28" customFormat="1" ht="31.5" customHeight="1" thickBot="1" x14ac:dyDescent="0.25">
      <c r="A24" s="2"/>
      <c r="B24" s="56"/>
      <c r="C24" s="34" t="s">
        <v>75</v>
      </c>
      <c r="D24" s="61" t="s">
        <v>45</v>
      </c>
      <c r="E24" s="66"/>
      <c r="F24" s="31">
        <v>6.1000000000000004E-3</v>
      </c>
      <c r="G24" s="48">
        <v>7</v>
      </c>
      <c r="H24" s="44">
        <v>9</v>
      </c>
      <c r="I24" s="44">
        <v>9</v>
      </c>
      <c r="J24" s="44">
        <v>7</v>
      </c>
      <c r="K24" s="44">
        <v>8</v>
      </c>
      <c r="L24" s="44">
        <v>10</v>
      </c>
      <c r="M24" s="44">
        <v>9</v>
      </c>
      <c r="N24" s="44">
        <v>10</v>
      </c>
      <c r="O24" s="44">
        <v>9</v>
      </c>
      <c r="P24" s="44">
        <v>6</v>
      </c>
      <c r="Q24" s="44">
        <v>8</v>
      </c>
      <c r="R24" s="44">
        <v>6</v>
      </c>
      <c r="S24" s="44">
        <v>7</v>
      </c>
      <c r="T24" s="44">
        <v>7</v>
      </c>
      <c r="U24" s="44">
        <v>9</v>
      </c>
      <c r="V24" s="44">
        <v>9</v>
      </c>
      <c r="W24" s="44">
        <v>9</v>
      </c>
      <c r="X24" s="44">
        <v>7</v>
      </c>
      <c r="Y24" s="44">
        <v>7</v>
      </c>
      <c r="Z24" s="44">
        <v>6</v>
      </c>
      <c r="AA24" s="44">
        <v>6</v>
      </c>
      <c r="AB24" s="44">
        <v>7</v>
      </c>
      <c r="AC24" s="44">
        <v>7</v>
      </c>
      <c r="AD24" s="44">
        <v>6</v>
      </c>
      <c r="AE24" s="44">
        <v>8</v>
      </c>
      <c r="AF24" s="44">
        <v>8</v>
      </c>
      <c r="AG24" s="44">
        <v>9</v>
      </c>
      <c r="AH24" s="44">
        <v>8</v>
      </c>
      <c r="AI24" s="44">
        <v>9</v>
      </c>
      <c r="AJ24" s="31">
        <v>8</v>
      </c>
      <c r="AK24" s="82">
        <f t="shared" si="0"/>
        <v>2.9787234042553193E-2</v>
      </c>
      <c r="AL24" s="82">
        <f t="shared" si="1"/>
        <v>3.8297872340425532E-2</v>
      </c>
      <c r="AM24" s="82">
        <f t="shared" si="2"/>
        <v>3.8297872340425532E-2</v>
      </c>
      <c r="AN24" s="82">
        <f t="shared" si="3"/>
        <v>2.9787234042553193E-2</v>
      </c>
      <c r="AO24" s="82">
        <f t="shared" si="4"/>
        <v>3.4042553191489362E-2</v>
      </c>
      <c r="AP24" s="82">
        <f t="shared" si="5"/>
        <v>4.2553191489361701E-2</v>
      </c>
      <c r="AQ24" s="82">
        <f t="shared" si="6"/>
        <v>3.8297872340425532E-2</v>
      </c>
      <c r="AR24" s="82">
        <f t="shared" si="7"/>
        <v>4.2553191489361701E-2</v>
      </c>
      <c r="AS24" s="82">
        <f t="shared" si="8"/>
        <v>3.8297872340425532E-2</v>
      </c>
      <c r="AT24" s="82">
        <f t="shared" si="9"/>
        <v>2.553191489361702E-2</v>
      </c>
      <c r="AU24" s="82">
        <f t="shared" si="10"/>
        <v>3.4042553191489362E-2</v>
      </c>
      <c r="AV24" s="82">
        <f t="shared" si="11"/>
        <v>2.553191489361702E-2</v>
      </c>
      <c r="AW24" s="82">
        <f t="shared" si="12"/>
        <v>2.9787234042553193E-2</v>
      </c>
      <c r="AX24" s="82">
        <f t="shared" si="13"/>
        <v>2.9787234042553193E-2</v>
      </c>
      <c r="AY24" s="82">
        <f t="shared" si="14"/>
        <v>3.8297872340425532E-2</v>
      </c>
      <c r="AZ24" s="82">
        <f t="shared" si="15"/>
        <v>3.8297872340425532E-2</v>
      </c>
      <c r="BA24" s="82">
        <f t="shared" si="16"/>
        <v>3.8297872340425532E-2</v>
      </c>
      <c r="BB24" s="82">
        <f t="shared" si="17"/>
        <v>2.9787234042553193E-2</v>
      </c>
      <c r="BC24" s="82">
        <f t="shared" si="18"/>
        <v>2.9787234042553193E-2</v>
      </c>
      <c r="BD24" s="82">
        <f t="shared" si="19"/>
        <v>2.553191489361702E-2</v>
      </c>
      <c r="BE24" s="82">
        <f t="shared" si="20"/>
        <v>2.553191489361702E-2</v>
      </c>
      <c r="BF24" s="82">
        <f t="shared" si="21"/>
        <v>2.9787234042553193E-2</v>
      </c>
      <c r="BG24" s="82">
        <f t="shared" si="22"/>
        <v>2.9787234042553193E-2</v>
      </c>
      <c r="BH24" s="82">
        <f t="shared" si="23"/>
        <v>2.553191489361702E-2</v>
      </c>
      <c r="BI24" s="82">
        <f t="shared" si="24"/>
        <v>3.4042553191489362E-2</v>
      </c>
      <c r="BJ24" s="82">
        <f t="shared" si="25"/>
        <v>3.4042553191489362E-2</v>
      </c>
      <c r="BK24" s="82">
        <f t="shared" si="26"/>
        <v>3.8297872340425532E-2</v>
      </c>
      <c r="BL24" s="82">
        <f t="shared" si="27"/>
        <v>3.4042553191489362E-2</v>
      </c>
      <c r="BM24" s="82">
        <f t="shared" si="28"/>
        <v>3.8297872340425532E-2</v>
      </c>
      <c r="BN24" s="82">
        <f t="shared" si="29"/>
        <v>3.4042553191489362E-2</v>
      </c>
      <c r="BO24" s="30" cm="1">
        <f t="array" ref="BO24">-1/LN(30)*SUMPRODUCT(AK24:BN24,LN(AK24:BN24))</f>
        <v>0.99644352042989726</v>
      </c>
      <c r="BP24" s="70">
        <f t="shared" si="30"/>
        <v>3.5564795701027441E-3</v>
      </c>
      <c r="BQ24" s="70">
        <f t="shared" si="31"/>
        <v>3.0521034763427969E-2</v>
      </c>
      <c r="BR24" s="73">
        <f t="shared" si="32"/>
        <v>6.3358423305628067E-3</v>
      </c>
      <c r="BS24" s="19" cm="1">
        <f t="array" ref="BS24">-SUMPRODUCT(AK24:BN24,LOG(AK24:BN24,2))</f>
        <v>4.88943933945251</v>
      </c>
      <c r="BT24" s="29">
        <f t="shared" si="33"/>
        <v>0.9964435204298977</v>
      </c>
      <c r="BU24" s="19">
        <f t="shared" si="34"/>
        <v>1.8872721835718999E-4</v>
      </c>
      <c r="BV24" s="19">
        <f t="shared" si="35"/>
        <v>2.4264928074495856E-4</v>
      </c>
      <c r="BW24" s="19">
        <f t="shared" si="36"/>
        <v>2.4264928074495856E-4</v>
      </c>
      <c r="BX24" s="19">
        <f t="shared" si="37"/>
        <v>1.8872721835718999E-4</v>
      </c>
      <c r="BY24" s="19">
        <f t="shared" si="38"/>
        <v>2.1568824955107426E-4</v>
      </c>
      <c r="BZ24" s="19">
        <f t="shared" si="39"/>
        <v>2.6961031193884285E-4</v>
      </c>
      <c r="CA24" s="19">
        <f t="shared" si="40"/>
        <v>2.4264928074495856E-4</v>
      </c>
      <c r="CB24" s="19">
        <f t="shared" si="41"/>
        <v>2.6961031193884285E-4</v>
      </c>
      <c r="CC24" s="19">
        <f t="shared" si="42"/>
        <v>2.4264928074495856E-4</v>
      </c>
      <c r="CD24" s="19">
        <f t="shared" si="43"/>
        <v>1.617661871633057E-4</v>
      </c>
      <c r="CE24" s="19">
        <f t="shared" si="44"/>
        <v>2.1568824955107426E-4</v>
      </c>
      <c r="CF24" s="19">
        <f t="shared" si="45"/>
        <v>1.617661871633057E-4</v>
      </c>
      <c r="CG24" s="19">
        <f t="shared" si="46"/>
        <v>1.8872721835718999E-4</v>
      </c>
      <c r="CH24" s="19">
        <f t="shared" si="47"/>
        <v>1.8872721835718999E-4</v>
      </c>
      <c r="CI24" s="19">
        <f t="shared" si="48"/>
        <v>2.4264928074495856E-4</v>
      </c>
      <c r="CJ24" s="19">
        <f t="shared" si="49"/>
        <v>2.4264928074495856E-4</v>
      </c>
      <c r="CK24" s="19">
        <f t="shared" si="50"/>
        <v>2.4264928074495856E-4</v>
      </c>
      <c r="CL24" s="19">
        <f t="shared" si="51"/>
        <v>1.8872721835718999E-4</v>
      </c>
      <c r="CM24" s="19">
        <f t="shared" si="52"/>
        <v>1.8872721835718999E-4</v>
      </c>
      <c r="CN24" s="19">
        <f t="shared" si="53"/>
        <v>1.617661871633057E-4</v>
      </c>
      <c r="CO24" s="19">
        <f t="shared" si="54"/>
        <v>1.617661871633057E-4</v>
      </c>
      <c r="CP24" s="19">
        <f t="shared" si="55"/>
        <v>1.8872721835718999E-4</v>
      </c>
      <c r="CQ24" s="19">
        <f t="shared" si="56"/>
        <v>1.8872721835718999E-4</v>
      </c>
      <c r="CR24" s="19">
        <f t="shared" si="57"/>
        <v>1.617661871633057E-4</v>
      </c>
      <c r="CS24" s="19">
        <f t="shared" si="58"/>
        <v>2.1568824955107426E-4</v>
      </c>
      <c r="CT24" s="19">
        <f t="shared" si="59"/>
        <v>2.1568824955107426E-4</v>
      </c>
      <c r="CU24" s="19">
        <f t="shared" si="60"/>
        <v>2.4264928074495856E-4</v>
      </c>
      <c r="CV24" s="19">
        <f t="shared" si="61"/>
        <v>2.1568824955107426E-4</v>
      </c>
      <c r="CW24" s="19">
        <f t="shared" si="62"/>
        <v>2.4264928074495856E-4</v>
      </c>
      <c r="CX24" s="19">
        <f t="shared" si="63"/>
        <v>2.1568824955107426E-4</v>
      </c>
      <c r="CY24" s="33">
        <f t="shared" si="64"/>
        <v>3.0978716739622259E-2</v>
      </c>
      <c r="CZ24" s="2"/>
    </row>
    <row r="25" spans="1:104" s="28" customFormat="1" ht="31.5" customHeight="1" thickBot="1" x14ac:dyDescent="0.25">
      <c r="A25" s="2"/>
      <c r="B25" s="56"/>
      <c r="C25" s="34" t="s">
        <v>76</v>
      </c>
      <c r="D25" s="61" t="s">
        <v>46</v>
      </c>
      <c r="E25" s="66"/>
      <c r="F25" s="31">
        <v>2.3699999999999999E-2</v>
      </c>
      <c r="G25" s="48">
        <v>10</v>
      </c>
      <c r="H25" s="44">
        <v>9</v>
      </c>
      <c r="I25" s="44">
        <v>7</v>
      </c>
      <c r="J25" s="44">
        <v>7</v>
      </c>
      <c r="K25" s="44">
        <v>7</v>
      </c>
      <c r="L25" s="44">
        <v>8</v>
      </c>
      <c r="M25" s="44">
        <v>8</v>
      </c>
      <c r="N25" s="44">
        <v>9</v>
      </c>
      <c r="O25" s="44">
        <v>8</v>
      </c>
      <c r="P25" s="44">
        <v>8</v>
      </c>
      <c r="Q25" s="44">
        <v>6</v>
      </c>
      <c r="R25" s="44">
        <v>9</v>
      </c>
      <c r="S25" s="44">
        <v>8</v>
      </c>
      <c r="T25" s="44">
        <v>8</v>
      </c>
      <c r="U25" s="44">
        <v>7</v>
      </c>
      <c r="V25" s="44">
        <v>8</v>
      </c>
      <c r="W25" s="44">
        <v>6</v>
      </c>
      <c r="X25" s="44">
        <v>7</v>
      </c>
      <c r="Y25" s="44">
        <v>9</v>
      </c>
      <c r="Z25" s="44">
        <v>8</v>
      </c>
      <c r="AA25" s="44">
        <v>8</v>
      </c>
      <c r="AB25" s="44">
        <v>9</v>
      </c>
      <c r="AC25" s="44">
        <v>9</v>
      </c>
      <c r="AD25" s="44">
        <v>10</v>
      </c>
      <c r="AE25" s="44">
        <v>7</v>
      </c>
      <c r="AF25" s="44">
        <v>7</v>
      </c>
      <c r="AG25" s="44">
        <v>9</v>
      </c>
      <c r="AH25" s="44">
        <v>10</v>
      </c>
      <c r="AI25" s="44">
        <v>9</v>
      </c>
      <c r="AJ25" s="31">
        <v>10</v>
      </c>
      <c r="AK25" s="82">
        <f t="shared" si="0"/>
        <v>4.0816326530612242E-2</v>
      </c>
      <c r="AL25" s="82">
        <f t="shared" si="1"/>
        <v>3.6734693877551024E-2</v>
      </c>
      <c r="AM25" s="82">
        <f t="shared" si="2"/>
        <v>2.8571428571428571E-2</v>
      </c>
      <c r="AN25" s="82">
        <f t="shared" si="3"/>
        <v>2.8571428571428571E-2</v>
      </c>
      <c r="AO25" s="82">
        <f t="shared" si="4"/>
        <v>2.8571428571428571E-2</v>
      </c>
      <c r="AP25" s="82">
        <f t="shared" si="5"/>
        <v>3.2653061224489799E-2</v>
      </c>
      <c r="AQ25" s="82">
        <f t="shared" si="6"/>
        <v>3.2653061224489799E-2</v>
      </c>
      <c r="AR25" s="82">
        <f t="shared" si="7"/>
        <v>3.6734693877551024E-2</v>
      </c>
      <c r="AS25" s="82">
        <f t="shared" si="8"/>
        <v>3.2653061224489799E-2</v>
      </c>
      <c r="AT25" s="82">
        <f t="shared" si="9"/>
        <v>3.2653061224489799E-2</v>
      </c>
      <c r="AU25" s="82">
        <f t="shared" si="10"/>
        <v>2.4489795918367346E-2</v>
      </c>
      <c r="AV25" s="82">
        <f t="shared" si="11"/>
        <v>3.6734693877551024E-2</v>
      </c>
      <c r="AW25" s="82">
        <f t="shared" si="12"/>
        <v>3.2653061224489799E-2</v>
      </c>
      <c r="AX25" s="82">
        <f t="shared" si="13"/>
        <v>3.2653061224489799E-2</v>
      </c>
      <c r="AY25" s="82">
        <f t="shared" si="14"/>
        <v>2.8571428571428571E-2</v>
      </c>
      <c r="AZ25" s="82">
        <f t="shared" si="15"/>
        <v>3.2653061224489799E-2</v>
      </c>
      <c r="BA25" s="82">
        <f t="shared" si="16"/>
        <v>2.4489795918367346E-2</v>
      </c>
      <c r="BB25" s="82">
        <f t="shared" si="17"/>
        <v>2.8571428571428571E-2</v>
      </c>
      <c r="BC25" s="82">
        <f t="shared" si="18"/>
        <v>3.6734693877551024E-2</v>
      </c>
      <c r="BD25" s="82">
        <f t="shared" si="19"/>
        <v>3.2653061224489799E-2</v>
      </c>
      <c r="BE25" s="82">
        <f t="shared" si="20"/>
        <v>3.2653061224489799E-2</v>
      </c>
      <c r="BF25" s="82">
        <f t="shared" si="21"/>
        <v>3.6734693877551024E-2</v>
      </c>
      <c r="BG25" s="82">
        <f t="shared" si="22"/>
        <v>3.6734693877551024E-2</v>
      </c>
      <c r="BH25" s="82">
        <f t="shared" si="23"/>
        <v>4.0816326530612242E-2</v>
      </c>
      <c r="BI25" s="82">
        <f t="shared" si="24"/>
        <v>2.8571428571428571E-2</v>
      </c>
      <c r="BJ25" s="82">
        <f t="shared" si="25"/>
        <v>2.8571428571428571E-2</v>
      </c>
      <c r="BK25" s="82">
        <f t="shared" si="26"/>
        <v>3.6734693877551024E-2</v>
      </c>
      <c r="BL25" s="82">
        <f t="shared" si="27"/>
        <v>4.0816326530612242E-2</v>
      </c>
      <c r="BM25" s="82">
        <f t="shared" si="28"/>
        <v>3.6734693877551024E-2</v>
      </c>
      <c r="BN25" s="82">
        <f t="shared" si="29"/>
        <v>4.0816326530612242E-2</v>
      </c>
      <c r="BO25" s="30" cm="1">
        <f t="array" ref="BO25">-1/LN(30)*SUMPRODUCT(AK25:BN25,LN(AK25:BN25))</f>
        <v>0.99716885761412899</v>
      </c>
      <c r="BP25" s="70">
        <f t="shared" si="30"/>
        <v>2.8311423858710105E-3</v>
      </c>
      <c r="BQ25" s="70">
        <f t="shared" si="31"/>
        <v>2.4296328286482243E-2</v>
      </c>
      <c r="BR25" s="73">
        <f t="shared" si="32"/>
        <v>1.9595857185278578E-2</v>
      </c>
      <c r="BS25" s="19" cm="1">
        <f t="array" ref="BS25">-SUMPRODUCT(AK25:BN25,LOG(AK25:BN25,2))</f>
        <v>4.8929984896604584</v>
      </c>
      <c r="BT25" s="29">
        <f t="shared" si="33"/>
        <v>0.99716885761412877</v>
      </c>
      <c r="BU25" s="19">
        <f t="shared" si="34"/>
        <v>7.9983090552157457E-4</v>
      </c>
      <c r="BV25" s="19">
        <f t="shared" si="35"/>
        <v>7.1984781496941728E-4</v>
      </c>
      <c r="BW25" s="19">
        <f t="shared" si="36"/>
        <v>5.5988163386510225E-4</v>
      </c>
      <c r="BX25" s="19">
        <f t="shared" si="37"/>
        <v>5.5988163386510225E-4</v>
      </c>
      <c r="BY25" s="19">
        <f t="shared" si="38"/>
        <v>5.5988163386510225E-4</v>
      </c>
      <c r="BZ25" s="19">
        <f t="shared" si="39"/>
        <v>6.3986472441725977E-4</v>
      </c>
      <c r="CA25" s="19">
        <f t="shared" si="40"/>
        <v>6.3986472441725977E-4</v>
      </c>
      <c r="CB25" s="19">
        <f t="shared" si="41"/>
        <v>7.1984781496941728E-4</v>
      </c>
      <c r="CC25" s="19">
        <f t="shared" si="42"/>
        <v>6.3986472441725977E-4</v>
      </c>
      <c r="CD25" s="19">
        <f t="shared" si="43"/>
        <v>6.3986472441725977E-4</v>
      </c>
      <c r="CE25" s="19">
        <f t="shared" si="44"/>
        <v>4.7989854331294474E-4</v>
      </c>
      <c r="CF25" s="19">
        <f t="shared" si="45"/>
        <v>7.1984781496941728E-4</v>
      </c>
      <c r="CG25" s="19">
        <f t="shared" si="46"/>
        <v>6.3986472441725977E-4</v>
      </c>
      <c r="CH25" s="19">
        <f t="shared" si="47"/>
        <v>6.3986472441725977E-4</v>
      </c>
      <c r="CI25" s="19">
        <f t="shared" si="48"/>
        <v>5.5988163386510225E-4</v>
      </c>
      <c r="CJ25" s="19">
        <f t="shared" si="49"/>
        <v>6.3986472441725977E-4</v>
      </c>
      <c r="CK25" s="19">
        <f t="shared" si="50"/>
        <v>4.7989854331294474E-4</v>
      </c>
      <c r="CL25" s="19">
        <f t="shared" si="51"/>
        <v>5.5988163386510225E-4</v>
      </c>
      <c r="CM25" s="19">
        <f t="shared" si="52"/>
        <v>7.1984781496941728E-4</v>
      </c>
      <c r="CN25" s="19">
        <f t="shared" si="53"/>
        <v>6.3986472441725977E-4</v>
      </c>
      <c r="CO25" s="19">
        <f t="shared" si="54"/>
        <v>6.3986472441725977E-4</v>
      </c>
      <c r="CP25" s="19">
        <f t="shared" si="55"/>
        <v>7.1984781496941728E-4</v>
      </c>
      <c r="CQ25" s="19">
        <f t="shared" si="56"/>
        <v>7.1984781496941728E-4</v>
      </c>
      <c r="CR25" s="19">
        <f t="shared" si="57"/>
        <v>7.9983090552157457E-4</v>
      </c>
      <c r="CS25" s="19">
        <f t="shared" si="58"/>
        <v>5.5988163386510225E-4</v>
      </c>
      <c r="CT25" s="19">
        <f t="shared" si="59"/>
        <v>5.5988163386510225E-4</v>
      </c>
      <c r="CU25" s="19">
        <f t="shared" si="60"/>
        <v>7.1984781496941728E-4</v>
      </c>
      <c r="CV25" s="19">
        <f t="shared" si="61"/>
        <v>7.9983090552157457E-4</v>
      </c>
      <c r="CW25" s="19">
        <f t="shared" si="62"/>
        <v>7.1984781496941728E-4</v>
      </c>
      <c r="CX25" s="19">
        <f t="shared" si="63"/>
        <v>7.9983090552157457E-4</v>
      </c>
      <c r="CY25" s="33">
        <f t="shared" si="64"/>
        <v>9.5882499611170124E-2</v>
      </c>
      <c r="CZ25" s="2"/>
    </row>
    <row r="26" spans="1:104" s="28" customFormat="1" ht="31.5" customHeight="1" thickBot="1" x14ac:dyDescent="0.25">
      <c r="A26" s="2"/>
      <c r="B26" s="56"/>
      <c r="C26" s="34" t="s">
        <v>77</v>
      </c>
      <c r="D26" s="61" t="s">
        <v>47</v>
      </c>
      <c r="E26" s="66"/>
      <c r="F26" s="31">
        <v>1.9099999999999999E-2</v>
      </c>
      <c r="G26" s="48">
        <v>9</v>
      </c>
      <c r="H26" s="44">
        <v>8</v>
      </c>
      <c r="I26" s="44">
        <v>6</v>
      </c>
      <c r="J26" s="44">
        <v>7</v>
      </c>
      <c r="K26" s="44">
        <v>10</v>
      </c>
      <c r="L26" s="44">
        <v>10</v>
      </c>
      <c r="M26" s="44">
        <v>8</v>
      </c>
      <c r="N26" s="44">
        <v>8</v>
      </c>
      <c r="O26" s="44">
        <v>6</v>
      </c>
      <c r="P26" s="44">
        <v>7</v>
      </c>
      <c r="Q26" s="44">
        <v>8</v>
      </c>
      <c r="R26" s="44">
        <v>7</v>
      </c>
      <c r="S26" s="44">
        <v>9</v>
      </c>
      <c r="T26" s="44">
        <v>8</v>
      </c>
      <c r="U26" s="44">
        <v>8</v>
      </c>
      <c r="V26" s="44">
        <v>7</v>
      </c>
      <c r="W26" s="44">
        <v>9</v>
      </c>
      <c r="X26" s="44">
        <v>9</v>
      </c>
      <c r="Y26" s="44">
        <v>9</v>
      </c>
      <c r="Z26" s="44">
        <v>10</v>
      </c>
      <c r="AA26" s="44">
        <v>9</v>
      </c>
      <c r="AB26" s="44">
        <v>7</v>
      </c>
      <c r="AC26" s="44">
        <v>8</v>
      </c>
      <c r="AD26" s="44">
        <v>8</v>
      </c>
      <c r="AE26" s="44">
        <v>9</v>
      </c>
      <c r="AF26" s="44">
        <v>9</v>
      </c>
      <c r="AG26" s="44">
        <v>10</v>
      </c>
      <c r="AH26" s="44">
        <v>10</v>
      </c>
      <c r="AI26" s="44">
        <v>7</v>
      </c>
      <c r="AJ26" s="31">
        <v>8</v>
      </c>
      <c r="AK26" s="82">
        <f t="shared" si="0"/>
        <v>3.6290322580645164E-2</v>
      </c>
      <c r="AL26" s="82">
        <f t="shared" si="1"/>
        <v>3.2258064516129031E-2</v>
      </c>
      <c r="AM26" s="82">
        <f t="shared" si="2"/>
        <v>2.4193548387096774E-2</v>
      </c>
      <c r="AN26" s="82">
        <f t="shared" si="3"/>
        <v>2.8225806451612902E-2</v>
      </c>
      <c r="AO26" s="82">
        <f t="shared" si="4"/>
        <v>4.0322580645161289E-2</v>
      </c>
      <c r="AP26" s="82">
        <f t="shared" si="5"/>
        <v>4.0322580645161289E-2</v>
      </c>
      <c r="AQ26" s="82">
        <f t="shared" si="6"/>
        <v>3.2258064516129031E-2</v>
      </c>
      <c r="AR26" s="82">
        <f t="shared" si="7"/>
        <v>3.2258064516129031E-2</v>
      </c>
      <c r="AS26" s="82">
        <f t="shared" si="8"/>
        <v>2.4193548387096774E-2</v>
      </c>
      <c r="AT26" s="82">
        <f t="shared" si="9"/>
        <v>2.8225806451612902E-2</v>
      </c>
      <c r="AU26" s="82">
        <f t="shared" si="10"/>
        <v>3.2258064516129031E-2</v>
      </c>
      <c r="AV26" s="82">
        <f t="shared" si="11"/>
        <v>2.8225806451612902E-2</v>
      </c>
      <c r="AW26" s="82">
        <f t="shared" si="12"/>
        <v>3.6290322580645164E-2</v>
      </c>
      <c r="AX26" s="82">
        <f t="shared" si="13"/>
        <v>3.2258064516129031E-2</v>
      </c>
      <c r="AY26" s="82">
        <f t="shared" si="14"/>
        <v>3.2258064516129031E-2</v>
      </c>
      <c r="AZ26" s="82">
        <f t="shared" si="15"/>
        <v>2.8225806451612902E-2</v>
      </c>
      <c r="BA26" s="82">
        <f t="shared" si="16"/>
        <v>3.6290322580645164E-2</v>
      </c>
      <c r="BB26" s="82">
        <f t="shared" si="17"/>
        <v>3.6290322580645164E-2</v>
      </c>
      <c r="BC26" s="82">
        <f t="shared" si="18"/>
        <v>3.6290322580645164E-2</v>
      </c>
      <c r="BD26" s="82">
        <f t="shared" si="19"/>
        <v>4.0322580645161289E-2</v>
      </c>
      <c r="BE26" s="82">
        <f t="shared" si="20"/>
        <v>3.6290322580645164E-2</v>
      </c>
      <c r="BF26" s="82">
        <f t="shared" si="21"/>
        <v>2.8225806451612902E-2</v>
      </c>
      <c r="BG26" s="82">
        <f t="shared" si="22"/>
        <v>3.2258064516129031E-2</v>
      </c>
      <c r="BH26" s="82">
        <f t="shared" si="23"/>
        <v>3.2258064516129031E-2</v>
      </c>
      <c r="BI26" s="82">
        <f t="shared" si="24"/>
        <v>3.6290322580645164E-2</v>
      </c>
      <c r="BJ26" s="82">
        <f t="shared" si="25"/>
        <v>3.6290322580645164E-2</v>
      </c>
      <c r="BK26" s="82">
        <f t="shared" si="26"/>
        <v>4.0322580645161289E-2</v>
      </c>
      <c r="BL26" s="82">
        <f t="shared" si="27"/>
        <v>4.0322580645161289E-2</v>
      </c>
      <c r="BM26" s="82">
        <f t="shared" si="28"/>
        <v>2.8225806451612902E-2</v>
      </c>
      <c r="BN26" s="82">
        <f t="shared" si="29"/>
        <v>3.2258064516129031E-2</v>
      </c>
      <c r="BO26" s="30" cm="1">
        <f t="array" ref="BO26">-1/LN(30)*SUMPRODUCT(AK26:BN26,LN(AK26:BN26))</f>
        <v>0.9971011433872683</v>
      </c>
      <c r="BP26" s="70">
        <f t="shared" si="30"/>
        <v>2.8988566127317039E-3</v>
      </c>
      <c r="BQ26" s="70">
        <f t="shared" si="31"/>
        <v>2.4877438969464226E-2</v>
      </c>
      <c r="BR26" s="73">
        <f t="shared" si="32"/>
        <v>1.6170159708212301E-2</v>
      </c>
      <c r="BS26" s="19" cm="1">
        <f t="array" ref="BS26">-SUMPRODUCT(AK26:BN26,LOG(AK26:BN26,2))</f>
        <v>4.89266622335749</v>
      </c>
      <c r="BT26" s="29">
        <f t="shared" si="33"/>
        <v>0.99710114338726874</v>
      </c>
      <c r="BU26" s="19">
        <f t="shared" si="34"/>
        <v>5.8682031199157553E-4</v>
      </c>
      <c r="BV26" s="19">
        <f t="shared" si="35"/>
        <v>5.2161805510362257E-4</v>
      </c>
      <c r="BW26" s="19">
        <f t="shared" si="36"/>
        <v>3.9121354132771693E-4</v>
      </c>
      <c r="BX26" s="19">
        <f t="shared" si="37"/>
        <v>4.5641579821566978E-4</v>
      </c>
      <c r="BY26" s="19">
        <f t="shared" si="38"/>
        <v>6.5202256887952827E-4</v>
      </c>
      <c r="BZ26" s="19">
        <f t="shared" si="39"/>
        <v>6.5202256887952827E-4</v>
      </c>
      <c r="CA26" s="19">
        <f t="shared" si="40"/>
        <v>5.2161805510362257E-4</v>
      </c>
      <c r="CB26" s="19">
        <f t="shared" si="41"/>
        <v>5.2161805510362257E-4</v>
      </c>
      <c r="CC26" s="19">
        <f t="shared" si="42"/>
        <v>3.9121354132771693E-4</v>
      </c>
      <c r="CD26" s="19">
        <f t="shared" si="43"/>
        <v>4.5641579821566978E-4</v>
      </c>
      <c r="CE26" s="19">
        <f t="shared" si="44"/>
        <v>5.2161805510362257E-4</v>
      </c>
      <c r="CF26" s="19">
        <f t="shared" si="45"/>
        <v>4.5641579821566978E-4</v>
      </c>
      <c r="CG26" s="19">
        <f t="shared" si="46"/>
        <v>5.8682031199157553E-4</v>
      </c>
      <c r="CH26" s="19">
        <f t="shared" si="47"/>
        <v>5.2161805510362257E-4</v>
      </c>
      <c r="CI26" s="19">
        <f t="shared" si="48"/>
        <v>5.2161805510362257E-4</v>
      </c>
      <c r="CJ26" s="19">
        <f t="shared" si="49"/>
        <v>4.5641579821566978E-4</v>
      </c>
      <c r="CK26" s="19">
        <f t="shared" si="50"/>
        <v>5.8682031199157553E-4</v>
      </c>
      <c r="CL26" s="19">
        <f t="shared" si="51"/>
        <v>5.8682031199157553E-4</v>
      </c>
      <c r="CM26" s="19">
        <f t="shared" si="52"/>
        <v>5.8682031199157553E-4</v>
      </c>
      <c r="CN26" s="19">
        <f t="shared" si="53"/>
        <v>6.5202256887952827E-4</v>
      </c>
      <c r="CO26" s="19">
        <f t="shared" si="54"/>
        <v>5.8682031199157553E-4</v>
      </c>
      <c r="CP26" s="19">
        <f t="shared" si="55"/>
        <v>4.5641579821566978E-4</v>
      </c>
      <c r="CQ26" s="19">
        <f t="shared" si="56"/>
        <v>5.2161805510362257E-4</v>
      </c>
      <c r="CR26" s="19">
        <f t="shared" si="57"/>
        <v>5.2161805510362257E-4</v>
      </c>
      <c r="CS26" s="19">
        <f t="shared" si="58"/>
        <v>5.8682031199157553E-4</v>
      </c>
      <c r="CT26" s="19">
        <f t="shared" si="59"/>
        <v>5.8682031199157553E-4</v>
      </c>
      <c r="CU26" s="19">
        <f t="shared" si="60"/>
        <v>6.5202256887952827E-4</v>
      </c>
      <c r="CV26" s="19">
        <f t="shared" si="61"/>
        <v>6.5202256887952827E-4</v>
      </c>
      <c r="CW26" s="19">
        <f t="shared" si="62"/>
        <v>4.5641579821566978E-4</v>
      </c>
      <c r="CX26" s="19">
        <f t="shared" si="63"/>
        <v>5.2161805510362257E-4</v>
      </c>
      <c r="CY26" s="33">
        <f t="shared" si="64"/>
        <v>7.9115194230666527E-2</v>
      </c>
      <c r="CZ26" s="2"/>
    </row>
    <row r="27" spans="1:104" s="28" customFormat="1" ht="31.5" customHeight="1" thickBot="1" x14ac:dyDescent="0.25">
      <c r="A27" s="2"/>
      <c r="B27" s="56"/>
      <c r="C27" s="34" t="s">
        <v>78</v>
      </c>
      <c r="D27" s="61" t="s">
        <v>48</v>
      </c>
      <c r="E27" s="66"/>
      <c r="F27" s="31">
        <v>3.2899999999999999E-2</v>
      </c>
      <c r="G27" s="48">
        <v>6</v>
      </c>
      <c r="H27" s="44">
        <v>9</v>
      </c>
      <c r="I27" s="44">
        <v>8</v>
      </c>
      <c r="J27" s="44">
        <v>9</v>
      </c>
      <c r="K27" s="44">
        <v>10</v>
      </c>
      <c r="L27" s="44">
        <v>6</v>
      </c>
      <c r="M27" s="44">
        <v>8</v>
      </c>
      <c r="N27" s="44">
        <v>8</v>
      </c>
      <c r="O27" s="44">
        <v>7</v>
      </c>
      <c r="P27" s="44">
        <v>9</v>
      </c>
      <c r="Q27" s="44">
        <v>8</v>
      </c>
      <c r="R27" s="44">
        <v>6</v>
      </c>
      <c r="S27" s="44">
        <v>7</v>
      </c>
      <c r="T27" s="44">
        <v>9</v>
      </c>
      <c r="U27" s="44">
        <v>8</v>
      </c>
      <c r="V27" s="44">
        <v>8</v>
      </c>
      <c r="W27" s="44">
        <v>9</v>
      </c>
      <c r="X27" s="44">
        <v>6</v>
      </c>
      <c r="Y27" s="44">
        <v>9</v>
      </c>
      <c r="Z27" s="44">
        <v>6</v>
      </c>
      <c r="AA27" s="44">
        <v>7</v>
      </c>
      <c r="AB27" s="44">
        <v>6</v>
      </c>
      <c r="AC27" s="44">
        <v>9</v>
      </c>
      <c r="AD27" s="44">
        <v>8</v>
      </c>
      <c r="AE27" s="44">
        <v>8</v>
      </c>
      <c r="AF27" s="44">
        <v>9</v>
      </c>
      <c r="AG27" s="44">
        <v>7</v>
      </c>
      <c r="AH27" s="44">
        <v>8</v>
      </c>
      <c r="AI27" s="44">
        <v>7</v>
      </c>
      <c r="AJ27" s="31">
        <v>7</v>
      </c>
      <c r="AK27" s="82">
        <f t="shared" si="0"/>
        <v>2.5862068965517241E-2</v>
      </c>
      <c r="AL27" s="82">
        <f t="shared" si="1"/>
        <v>3.8793103448275863E-2</v>
      </c>
      <c r="AM27" s="82">
        <f t="shared" si="2"/>
        <v>3.4482758620689655E-2</v>
      </c>
      <c r="AN27" s="82">
        <f t="shared" si="3"/>
        <v>3.8793103448275863E-2</v>
      </c>
      <c r="AO27" s="82">
        <f t="shared" si="4"/>
        <v>4.3103448275862072E-2</v>
      </c>
      <c r="AP27" s="82">
        <f t="shared" si="5"/>
        <v>2.5862068965517241E-2</v>
      </c>
      <c r="AQ27" s="82">
        <f t="shared" si="6"/>
        <v>3.4482758620689655E-2</v>
      </c>
      <c r="AR27" s="82">
        <f t="shared" si="7"/>
        <v>3.4482758620689655E-2</v>
      </c>
      <c r="AS27" s="82">
        <f t="shared" si="8"/>
        <v>3.017241379310345E-2</v>
      </c>
      <c r="AT27" s="82">
        <f t="shared" si="9"/>
        <v>3.8793103448275863E-2</v>
      </c>
      <c r="AU27" s="82">
        <f t="shared" si="10"/>
        <v>3.4482758620689655E-2</v>
      </c>
      <c r="AV27" s="82">
        <f t="shared" si="11"/>
        <v>2.5862068965517241E-2</v>
      </c>
      <c r="AW27" s="82">
        <f t="shared" si="12"/>
        <v>3.017241379310345E-2</v>
      </c>
      <c r="AX27" s="82">
        <f t="shared" si="13"/>
        <v>3.8793103448275863E-2</v>
      </c>
      <c r="AY27" s="82">
        <f t="shared" si="14"/>
        <v>3.4482758620689655E-2</v>
      </c>
      <c r="AZ27" s="82">
        <f t="shared" si="15"/>
        <v>3.4482758620689655E-2</v>
      </c>
      <c r="BA27" s="82">
        <f t="shared" si="16"/>
        <v>3.8793103448275863E-2</v>
      </c>
      <c r="BB27" s="82">
        <f t="shared" si="17"/>
        <v>2.5862068965517241E-2</v>
      </c>
      <c r="BC27" s="82">
        <f t="shared" si="18"/>
        <v>3.8793103448275863E-2</v>
      </c>
      <c r="BD27" s="82">
        <f t="shared" si="19"/>
        <v>2.5862068965517241E-2</v>
      </c>
      <c r="BE27" s="82">
        <f t="shared" si="20"/>
        <v>3.017241379310345E-2</v>
      </c>
      <c r="BF27" s="82">
        <f t="shared" si="21"/>
        <v>2.5862068965517241E-2</v>
      </c>
      <c r="BG27" s="82">
        <f t="shared" si="22"/>
        <v>3.8793103448275863E-2</v>
      </c>
      <c r="BH27" s="82">
        <f t="shared" si="23"/>
        <v>3.4482758620689655E-2</v>
      </c>
      <c r="BI27" s="82">
        <f t="shared" si="24"/>
        <v>3.4482758620689655E-2</v>
      </c>
      <c r="BJ27" s="82">
        <f t="shared" si="25"/>
        <v>3.8793103448275863E-2</v>
      </c>
      <c r="BK27" s="82">
        <f t="shared" si="26"/>
        <v>3.017241379310345E-2</v>
      </c>
      <c r="BL27" s="82">
        <f t="shared" si="27"/>
        <v>3.4482758620689655E-2</v>
      </c>
      <c r="BM27" s="82">
        <f t="shared" si="28"/>
        <v>3.017241379310345E-2</v>
      </c>
      <c r="BN27" s="82">
        <f t="shared" si="29"/>
        <v>3.017241379310345E-2</v>
      </c>
      <c r="BO27" s="30" cm="1">
        <f t="array" ref="BO27">-1/LN(30)*SUMPRODUCT(AK27:BN27,LN(AK27:BN27))</f>
        <v>0.99668967876761672</v>
      </c>
      <c r="BP27" s="70">
        <f t="shared" si="30"/>
        <v>3.3103212323832842E-3</v>
      </c>
      <c r="BQ27" s="70">
        <f t="shared" si="31"/>
        <v>2.840855048374849E-2</v>
      </c>
      <c r="BR27" s="73">
        <f t="shared" si="32"/>
        <v>3.1806819581541197E-2</v>
      </c>
      <c r="BS27" s="19" cm="1">
        <f t="array" ref="BS27">-SUMPRODUCT(AK27:BN27,LOG(AK27:BN27,2))</f>
        <v>4.8906472114848949</v>
      </c>
      <c r="BT27" s="29">
        <f t="shared" si="33"/>
        <v>0.99668967876761694</v>
      </c>
      <c r="BU27" s="19">
        <f t="shared" si="34"/>
        <v>8.2259016159158267E-4</v>
      </c>
      <c r="BV27" s="19">
        <f t="shared" si="35"/>
        <v>1.2338852423873742E-3</v>
      </c>
      <c r="BW27" s="19">
        <f t="shared" si="36"/>
        <v>1.0967868821221102E-3</v>
      </c>
      <c r="BX27" s="19">
        <f t="shared" si="37"/>
        <v>1.2338852423873742E-3</v>
      </c>
      <c r="BY27" s="19">
        <f t="shared" si="38"/>
        <v>1.370983602652638E-3</v>
      </c>
      <c r="BZ27" s="19">
        <f t="shared" si="39"/>
        <v>8.2259016159158267E-4</v>
      </c>
      <c r="CA27" s="19">
        <f t="shared" si="40"/>
        <v>1.0967868821221102E-3</v>
      </c>
      <c r="CB27" s="19">
        <f t="shared" si="41"/>
        <v>1.0967868821221102E-3</v>
      </c>
      <c r="CC27" s="19">
        <f t="shared" si="42"/>
        <v>9.5968852185684646E-4</v>
      </c>
      <c r="CD27" s="19">
        <f t="shared" si="43"/>
        <v>1.2338852423873742E-3</v>
      </c>
      <c r="CE27" s="19">
        <f t="shared" si="44"/>
        <v>1.0967868821221102E-3</v>
      </c>
      <c r="CF27" s="19">
        <f t="shared" si="45"/>
        <v>8.2259016159158267E-4</v>
      </c>
      <c r="CG27" s="19">
        <f t="shared" si="46"/>
        <v>9.5968852185684646E-4</v>
      </c>
      <c r="CH27" s="19">
        <f t="shared" si="47"/>
        <v>1.2338852423873742E-3</v>
      </c>
      <c r="CI27" s="19">
        <f t="shared" si="48"/>
        <v>1.0967868821221102E-3</v>
      </c>
      <c r="CJ27" s="19">
        <f t="shared" si="49"/>
        <v>1.0967868821221102E-3</v>
      </c>
      <c r="CK27" s="19">
        <f t="shared" si="50"/>
        <v>1.2338852423873742E-3</v>
      </c>
      <c r="CL27" s="19">
        <f t="shared" si="51"/>
        <v>8.2259016159158267E-4</v>
      </c>
      <c r="CM27" s="19">
        <f t="shared" si="52"/>
        <v>1.2338852423873742E-3</v>
      </c>
      <c r="CN27" s="19">
        <f t="shared" si="53"/>
        <v>8.2259016159158267E-4</v>
      </c>
      <c r="CO27" s="19">
        <f t="shared" si="54"/>
        <v>9.5968852185684646E-4</v>
      </c>
      <c r="CP27" s="19">
        <f t="shared" si="55"/>
        <v>8.2259016159158267E-4</v>
      </c>
      <c r="CQ27" s="19">
        <f t="shared" si="56"/>
        <v>1.2338852423873742E-3</v>
      </c>
      <c r="CR27" s="19">
        <f t="shared" si="57"/>
        <v>1.0967868821221102E-3</v>
      </c>
      <c r="CS27" s="19">
        <f t="shared" si="58"/>
        <v>1.0967868821221102E-3</v>
      </c>
      <c r="CT27" s="19">
        <f t="shared" si="59"/>
        <v>1.2338852423873742E-3</v>
      </c>
      <c r="CU27" s="19">
        <f t="shared" si="60"/>
        <v>9.5968852185684646E-4</v>
      </c>
      <c r="CV27" s="19">
        <f t="shared" si="61"/>
        <v>1.0967868821221102E-3</v>
      </c>
      <c r="CW27" s="19">
        <f t="shared" si="62"/>
        <v>9.5968852185684646E-4</v>
      </c>
      <c r="CX27" s="19">
        <f t="shared" si="63"/>
        <v>9.5968852185684646E-4</v>
      </c>
      <c r="CY27" s="33">
        <f t="shared" si="64"/>
        <v>0.15555593349266761</v>
      </c>
      <c r="CZ27" s="2"/>
    </row>
    <row r="28" spans="1:104" s="28" customFormat="1" ht="31.5" customHeight="1" thickBot="1" x14ac:dyDescent="0.25">
      <c r="A28" s="2"/>
      <c r="B28" s="56"/>
      <c r="C28" s="34" t="s">
        <v>79</v>
      </c>
      <c r="D28" s="61" t="s">
        <v>49</v>
      </c>
      <c r="E28" s="66"/>
      <c r="F28" s="31">
        <v>4.7199999999999999E-2</v>
      </c>
      <c r="G28" s="48">
        <v>10</v>
      </c>
      <c r="H28" s="44">
        <v>9</v>
      </c>
      <c r="I28" s="44">
        <v>8</v>
      </c>
      <c r="J28" s="44">
        <v>8</v>
      </c>
      <c r="K28" s="44">
        <v>6</v>
      </c>
      <c r="L28" s="44">
        <v>8</v>
      </c>
      <c r="M28" s="44">
        <v>8</v>
      </c>
      <c r="N28" s="44">
        <v>8</v>
      </c>
      <c r="O28" s="44">
        <v>6</v>
      </c>
      <c r="P28" s="44">
        <v>9</v>
      </c>
      <c r="Q28" s="44">
        <v>9</v>
      </c>
      <c r="R28" s="44">
        <v>8</v>
      </c>
      <c r="S28" s="44">
        <v>6</v>
      </c>
      <c r="T28" s="44">
        <v>10</v>
      </c>
      <c r="U28" s="44">
        <v>7</v>
      </c>
      <c r="V28" s="44">
        <v>7</v>
      </c>
      <c r="W28" s="44">
        <v>9</v>
      </c>
      <c r="X28" s="44">
        <v>7</v>
      </c>
      <c r="Y28" s="44">
        <v>7</v>
      </c>
      <c r="Z28" s="44">
        <v>9</v>
      </c>
      <c r="AA28" s="44">
        <v>8</v>
      </c>
      <c r="AB28" s="44">
        <v>6</v>
      </c>
      <c r="AC28" s="44">
        <v>9</v>
      </c>
      <c r="AD28" s="44">
        <v>9</v>
      </c>
      <c r="AE28" s="44">
        <v>9</v>
      </c>
      <c r="AF28" s="44">
        <v>7</v>
      </c>
      <c r="AG28" s="44">
        <v>6</v>
      </c>
      <c r="AH28" s="44">
        <v>7</v>
      </c>
      <c r="AI28" s="44">
        <v>6</v>
      </c>
      <c r="AJ28" s="31">
        <v>7</v>
      </c>
      <c r="AK28" s="82">
        <f t="shared" si="0"/>
        <v>4.2918454935622317E-2</v>
      </c>
      <c r="AL28" s="82">
        <f t="shared" si="1"/>
        <v>3.8626609442060089E-2</v>
      </c>
      <c r="AM28" s="82">
        <f t="shared" si="2"/>
        <v>3.4334763948497854E-2</v>
      </c>
      <c r="AN28" s="82">
        <f t="shared" si="3"/>
        <v>3.4334763948497854E-2</v>
      </c>
      <c r="AO28" s="82">
        <f t="shared" si="4"/>
        <v>2.575107296137339E-2</v>
      </c>
      <c r="AP28" s="82">
        <f t="shared" si="5"/>
        <v>3.4334763948497854E-2</v>
      </c>
      <c r="AQ28" s="82">
        <f t="shared" si="6"/>
        <v>3.4334763948497854E-2</v>
      </c>
      <c r="AR28" s="82">
        <f t="shared" si="7"/>
        <v>3.4334763948497854E-2</v>
      </c>
      <c r="AS28" s="82">
        <f t="shared" si="8"/>
        <v>2.575107296137339E-2</v>
      </c>
      <c r="AT28" s="82">
        <f t="shared" si="9"/>
        <v>3.8626609442060089E-2</v>
      </c>
      <c r="AU28" s="82">
        <f t="shared" si="10"/>
        <v>3.8626609442060089E-2</v>
      </c>
      <c r="AV28" s="82">
        <f t="shared" si="11"/>
        <v>3.4334763948497854E-2</v>
      </c>
      <c r="AW28" s="82">
        <f t="shared" si="12"/>
        <v>2.575107296137339E-2</v>
      </c>
      <c r="AX28" s="82">
        <f t="shared" si="13"/>
        <v>4.2918454935622317E-2</v>
      </c>
      <c r="AY28" s="82">
        <f t="shared" si="14"/>
        <v>3.0042918454935622E-2</v>
      </c>
      <c r="AZ28" s="82">
        <f t="shared" si="15"/>
        <v>3.0042918454935622E-2</v>
      </c>
      <c r="BA28" s="82">
        <f t="shared" si="16"/>
        <v>3.8626609442060089E-2</v>
      </c>
      <c r="BB28" s="82">
        <f t="shared" si="17"/>
        <v>3.0042918454935622E-2</v>
      </c>
      <c r="BC28" s="82">
        <f t="shared" si="18"/>
        <v>3.0042918454935622E-2</v>
      </c>
      <c r="BD28" s="82">
        <f t="shared" si="19"/>
        <v>3.8626609442060089E-2</v>
      </c>
      <c r="BE28" s="82">
        <f t="shared" si="20"/>
        <v>3.4334763948497854E-2</v>
      </c>
      <c r="BF28" s="82">
        <f t="shared" si="21"/>
        <v>2.575107296137339E-2</v>
      </c>
      <c r="BG28" s="82">
        <f t="shared" si="22"/>
        <v>3.8626609442060089E-2</v>
      </c>
      <c r="BH28" s="82">
        <f t="shared" si="23"/>
        <v>3.8626609442060089E-2</v>
      </c>
      <c r="BI28" s="82">
        <f t="shared" si="24"/>
        <v>3.8626609442060089E-2</v>
      </c>
      <c r="BJ28" s="82">
        <f t="shared" si="25"/>
        <v>3.0042918454935622E-2</v>
      </c>
      <c r="BK28" s="82">
        <f t="shared" si="26"/>
        <v>2.575107296137339E-2</v>
      </c>
      <c r="BL28" s="82">
        <f t="shared" si="27"/>
        <v>3.0042918454935622E-2</v>
      </c>
      <c r="BM28" s="82">
        <f t="shared" si="28"/>
        <v>2.575107296137339E-2</v>
      </c>
      <c r="BN28" s="82">
        <f t="shared" si="29"/>
        <v>3.0042918454935622E-2</v>
      </c>
      <c r="BO28" s="30" cm="1">
        <f t="array" ref="BO28">-1/LN(30)*SUMPRODUCT(AK28:BN28,LN(AK28:BN28))</f>
        <v>0.99628940799449661</v>
      </c>
      <c r="BP28" s="70">
        <f t="shared" si="30"/>
        <v>3.7105920055033881E-3</v>
      </c>
      <c r="BQ28" s="70">
        <f t="shared" si="31"/>
        <v>3.1843598525042302E-2</v>
      </c>
      <c r="BR28" s="73">
        <f t="shared" si="32"/>
        <v>5.1149266608082861E-2</v>
      </c>
      <c r="BS28" s="19" cm="1">
        <f t="array" ref="BS28">-SUMPRODUCT(AK28:BN28,LOG(AK28:BN28,2))</f>
        <v>4.888683126592575</v>
      </c>
      <c r="BT28" s="29">
        <f t="shared" si="33"/>
        <v>0.99628940799449683</v>
      </c>
      <c r="BU28" s="19">
        <f t="shared" si="34"/>
        <v>2.1952474939091358E-3</v>
      </c>
      <c r="BV28" s="19">
        <f t="shared" si="35"/>
        <v>1.9757227445182223E-3</v>
      </c>
      <c r="BW28" s="19">
        <f t="shared" si="36"/>
        <v>1.7561979951273086E-3</v>
      </c>
      <c r="BX28" s="19">
        <f t="shared" si="37"/>
        <v>1.7561979951273086E-3</v>
      </c>
      <c r="BY28" s="19">
        <f t="shared" si="38"/>
        <v>1.3171484963454814E-3</v>
      </c>
      <c r="BZ28" s="19">
        <f t="shared" si="39"/>
        <v>1.7561979951273086E-3</v>
      </c>
      <c r="CA28" s="19">
        <f t="shared" si="40"/>
        <v>1.7561979951273086E-3</v>
      </c>
      <c r="CB28" s="19">
        <f t="shared" si="41"/>
        <v>1.7561979951273086E-3</v>
      </c>
      <c r="CC28" s="19">
        <f t="shared" si="42"/>
        <v>1.3171484963454814E-3</v>
      </c>
      <c r="CD28" s="19">
        <f t="shared" si="43"/>
        <v>1.9757227445182223E-3</v>
      </c>
      <c r="CE28" s="19">
        <f t="shared" si="44"/>
        <v>1.9757227445182223E-3</v>
      </c>
      <c r="CF28" s="19">
        <f t="shared" si="45"/>
        <v>1.7561979951273086E-3</v>
      </c>
      <c r="CG28" s="19">
        <f t="shared" si="46"/>
        <v>1.3171484963454814E-3</v>
      </c>
      <c r="CH28" s="19">
        <f t="shared" si="47"/>
        <v>2.1952474939091358E-3</v>
      </c>
      <c r="CI28" s="19">
        <f t="shared" si="48"/>
        <v>1.5366732457363949E-3</v>
      </c>
      <c r="CJ28" s="19">
        <f t="shared" si="49"/>
        <v>1.5366732457363949E-3</v>
      </c>
      <c r="CK28" s="19">
        <f t="shared" si="50"/>
        <v>1.9757227445182223E-3</v>
      </c>
      <c r="CL28" s="19">
        <f t="shared" si="51"/>
        <v>1.5366732457363949E-3</v>
      </c>
      <c r="CM28" s="19">
        <f t="shared" si="52"/>
        <v>1.5366732457363949E-3</v>
      </c>
      <c r="CN28" s="19">
        <f t="shared" si="53"/>
        <v>1.9757227445182223E-3</v>
      </c>
      <c r="CO28" s="19">
        <f t="shared" si="54"/>
        <v>1.7561979951273086E-3</v>
      </c>
      <c r="CP28" s="19">
        <f t="shared" si="55"/>
        <v>1.3171484963454814E-3</v>
      </c>
      <c r="CQ28" s="19">
        <f t="shared" si="56"/>
        <v>1.9757227445182223E-3</v>
      </c>
      <c r="CR28" s="19">
        <f t="shared" si="57"/>
        <v>1.9757227445182223E-3</v>
      </c>
      <c r="CS28" s="19">
        <f t="shared" si="58"/>
        <v>1.9757227445182223E-3</v>
      </c>
      <c r="CT28" s="19">
        <f t="shared" si="59"/>
        <v>1.5366732457363949E-3</v>
      </c>
      <c r="CU28" s="19">
        <f t="shared" si="60"/>
        <v>1.3171484963454814E-3</v>
      </c>
      <c r="CV28" s="19">
        <f t="shared" si="61"/>
        <v>1.5366732457363949E-3</v>
      </c>
      <c r="CW28" s="19">
        <f t="shared" si="62"/>
        <v>1.3171484963454814E-3</v>
      </c>
      <c r="CX28" s="19">
        <f t="shared" si="63"/>
        <v>1.5366732457363949E-3</v>
      </c>
      <c r="CY28" s="33">
        <f t="shared" si="64"/>
        <v>0.25005255660451969</v>
      </c>
      <c r="CZ28" s="2"/>
    </row>
    <row r="29" spans="1:104" s="28" customFormat="1" ht="31.5" customHeight="1" thickBot="1" x14ac:dyDescent="0.25">
      <c r="A29" s="2"/>
      <c r="B29" s="56"/>
      <c r="C29" s="34" t="s">
        <v>80</v>
      </c>
      <c r="D29" s="61" t="s">
        <v>50</v>
      </c>
      <c r="E29" s="66"/>
      <c r="F29" s="31">
        <v>6.8900000000000003E-2</v>
      </c>
      <c r="G29" s="48">
        <v>8</v>
      </c>
      <c r="H29" s="44">
        <v>8</v>
      </c>
      <c r="I29" s="44">
        <v>10</v>
      </c>
      <c r="J29" s="44">
        <v>10</v>
      </c>
      <c r="K29" s="44">
        <v>8</v>
      </c>
      <c r="L29" s="44">
        <v>8</v>
      </c>
      <c r="M29" s="44">
        <v>6</v>
      </c>
      <c r="N29" s="44">
        <v>10</v>
      </c>
      <c r="O29" s="44">
        <v>10</v>
      </c>
      <c r="P29" s="44">
        <v>8</v>
      </c>
      <c r="Q29" s="44">
        <v>8</v>
      </c>
      <c r="R29" s="44">
        <v>7</v>
      </c>
      <c r="S29" s="44">
        <v>10</v>
      </c>
      <c r="T29" s="44">
        <v>9</v>
      </c>
      <c r="U29" s="44">
        <v>10</v>
      </c>
      <c r="V29" s="44">
        <v>9</v>
      </c>
      <c r="W29" s="44">
        <v>6</v>
      </c>
      <c r="X29" s="44">
        <v>9</v>
      </c>
      <c r="Y29" s="44">
        <v>8</v>
      </c>
      <c r="Z29" s="44">
        <v>7</v>
      </c>
      <c r="AA29" s="44">
        <v>6</v>
      </c>
      <c r="AB29" s="44">
        <v>9</v>
      </c>
      <c r="AC29" s="44">
        <v>9</v>
      </c>
      <c r="AD29" s="44">
        <v>9</v>
      </c>
      <c r="AE29" s="44">
        <v>7</v>
      </c>
      <c r="AF29" s="44">
        <v>7</v>
      </c>
      <c r="AG29" s="44">
        <v>7</v>
      </c>
      <c r="AH29" s="44">
        <v>8</v>
      </c>
      <c r="AI29" s="44">
        <v>6</v>
      </c>
      <c r="AJ29" s="31">
        <v>6</v>
      </c>
      <c r="AK29" s="82">
        <f t="shared" si="0"/>
        <v>3.292181069958848E-2</v>
      </c>
      <c r="AL29" s="82">
        <f t="shared" si="1"/>
        <v>3.292181069958848E-2</v>
      </c>
      <c r="AM29" s="82">
        <f t="shared" si="2"/>
        <v>4.1152263374485597E-2</v>
      </c>
      <c r="AN29" s="82">
        <f t="shared" si="3"/>
        <v>4.1152263374485597E-2</v>
      </c>
      <c r="AO29" s="82">
        <f t="shared" si="4"/>
        <v>3.292181069958848E-2</v>
      </c>
      <c r="AP29" s="82">
        <f t="shared" si="5"/>
        <v>3.292181069958848E-2</v>
      </c>
      <c r="AQ29" s="82">
        <f t="shared" si="6"/>
        <v>2.4691358024691357E-2</v>
      </c>
      <c r="AR29" s="82">
        <f t="shared" si="7"/>
        <v>4.1152263374485597E-2</v>
      </c>
      <c r="AS29" s="82">
        <f t="shared" si="8"/>
        <v>4.1152263374485597E-2</v>
      </c>
      <c r="AT29" s="82">
        <f t="shared" si="9"/>
        <v>3.292181069958848E-2</v>
      </c>
      <c r="AU29" s="82">
        <f t="shared" si="10"/>
        <v>3.292181069958848E-2</v>
      </c>
      <c r="AV29" s="82">
        <f t="shared" si="11"/>
        <v>2.8806584362139918E-2</v>
      </c>
      <c r="AW29" s="82">
        <f t="shared" si="12"/>
        <v>4.1152263374485597E-2</v>
      </c>
      <c r="AX29" s="82">
        <f t="shared" si="13"/>
        <v>3.7037037037037035E-2</v>
      </c>
      <c r="AY29" s="82">
        <f t="shared" si="14"/>
        <v>4.1152263374485597E-2</v>
      </c>
      <c r="AZ29" s="82">
        <f t="shared" si="15"/>
        <v>3.7037037037037035E-2</v>
      </c>
      <c r="BA29" s="82">
        <f t="shared" si="16"/>
        <v>2.4691358024691357E-2</v>
      </c>
      <c r="BB29" s="82">
        <f t="shared" si="17"/>
        <v>3.7037037037037035E-2</v>
      </c>
      <c r="BC29" s="82">
        <f t="shared" si="18"/>
        <v>3.292181069958848E-2</v>
      </c>
      <c r="BD29" s="82">
        <f t="shared" si="19"/>
        <v>2.8806584362139918E-2</v>
      </c>
      <c r="BE29" s="82">
        <f t="shared" si="20"/>
        <v>2.4691358024691357E-2</v>
      </c>
      <c r="BF29" s="82">
        <f t="shared" si="21"/>
        <v>3.7037037037037035E-2</v>
      </c>
      <c r="BG29" s="82">
        <f t="shared" si="22"/>
        <v>3.7037037037037035E-2</v>
      </c>
      <c r="BH29" s="82">
        <f t="shared" si="23"/>
        <v>3.7037037037037035E-2</v>
      </c>
      <c r="BI29" s="82">
        <f t="shared" si="24"/>
        <v>2.8806584362139918E-2</v>
      </c>
      <c r="BJ29" s="82">
        <f t="shared" si="25"/>
        <v>2.8806584362139918E-2</v>
      </c>
      <c r="BK29" s="82">
        <f t="shared" si="26"/>
        <v>2.8806584362139918E-2</v>
      </c>
      <c r="BL29" s="82">
        <f t="shared" si="27"/>
        <v>3.292181069958848E-2</v>
      </c>
      <c r="BM29" s="82">
        <f t="shared" si="28"/>
        <v>2.4691358024691357E-2</v>
      </c>
      <c r="BN29" s="82">
        <f t="shared" si="29"/>
        <v>2.4691358024691357E-2</v>
      </c>
      <c r="BO29" s="30" cm="1">
        <f t="array" ref="BO29">-1/LN(30)*SUMPRODUCT(AK29:BN29,LN(AK29:BN29))</f>
        <v>0.99585456601519751</v>
      </c>
      <c r="BP29" s="70">
        <f t="shared" si="30"/>
        <v>4.1454339848024935E-3</v>
      </c>
      <c r="BQ29" s="70">
        <f t="shared" si="31"/>
        <v>3.5575330116685441E-2</v>
      </c>
      <c r="BR29" s="73">
        <f t="shared" si="32"/>
        <v>8.3414861543706392E-2</v>
      </c>
      <c r="BS29" s="19" cm="1">
        <f t="array" ref="BS29">-SUMPRODUCT(AK29:BN29,LOG(AK29:BN29,2))</f>
        <v>4.8865494045737758</v>
      </c>
      <c r="BT29" s="29">
        <f t="shared" si="33"/>
        <v>0.99585456601519762</v>
      </c>
      <c r="BU29" s="19">
        <f t="shared" si="34"/>
        <v>2.7461682812742849E-3</v>
      </c>
      <c r="BV29" s="19">
        <f t="shared" si="35"/>
        <v>2.7461682812742849E-3</v>
      </c>
      <c r="BW29" s="19">
        <f t="shared" si="36"/>
        <v>3.4327103515928558E-3</v>
      </c>
      <c r="BX29" s="19">
        <f t="shared" si="37"/>
        <v>3.4327103515928558E-3</v>
      </c>
      <c r="BY29" s="19">
        <f t="shared" si="38"/>
        <v>2.7461682812742849E-3</v>
      </c>
      <c r="BZ29" s="19">
        <f t="shared" si="39"/>
        <v>2.7461682812742849E-3</v>
      </c>
      <c r="CA29" s="19">
        <f t="shared" si="40"/>
        <v>2.0596262109557131E-3</v>
      </c>
      <c r="CB29" s="19">
        <f t="shared" si="41"/>
        <v>3.4327103515928558E-3</v>
      </c>
      <c r="CC29" s="19">
        <f t="shared" si="42"/>
        <v>3.4327103515928558E-3</v>
      </c>
      <c r="CD29" s="19">
        <f t="shared" si="43"/>
        <v>2.7461682812742849E-3</v>
      </c>
      <c r="CE29" s="19">
        <f t="shared" si="44"/>
        <v>2.7461682812742849E-3</v>
      </c>
      <c r="CF29" s="19">
        <f t="shared" si="45"/>
        <v>2.4028972461149988E-3</v>
      </c>
      <c r="CG29" s="19">
        <f t="shared" si="46"/>
        <v>3.4327103515928558E-3</v>
      </c>
      <c r="CH29" s="19">
        <f t="shared" si="47"/>
        <v>3.0894393164335697E-3</v>
      </c>
      <c r="CI29" s="19">
        <f t="shared" si="48"/>
        <v>3.4327103515928558E-3</v>
      </c>
      <c r="CJ29" s="19">
        <f t="shared" si="49"/>
        <v>3.0894393164335697E-3</v>
      </c>
      <c r="CK29" s="19">
        <f t="shared" si="50"/>
        <v>2.0596262109557131E-3</v>
      </c>
      <c r="CL29" s="19">
        <f t="shared" si="51"/>
        <v>3.0894393164335697E-3</v>
      </c>
      <c r="CM29" s="19">
        <f t="shared" si="52"/>
        <v>2.7461682812742849E-3</v>
      </c>
      <c r="CN29" s="19">
        <f t="shared" si="53"/>
        <v>2.4028972461149988E-3</v>
      </c>
      <c r="CO29" s="19">
        <f t="shared" si="54"/>
        <v>2.0596262109557131E-3</v>
      </c>
      <c r="CP29" s="19">
        <f t="shared" si="55"/>
        <v>3.0894393164335697E-3</v>
      </c>
      <c r="CQ29" s="19">
        <f t="shared" si="56"/>
        <v>3.0894393164335697E-3</v>
      </c>
      <c r="CR29" s="19">
        <f t="shared" si="57"/>
        <v>3.0894393164335697E-3</v>
      </c>
      <c r="CS29" s="19">
        <f t="shared" si="58"/>
        <v>2.4028972461149988E-3</v>
      </c>
      <c r="CT29" s="19">
        <f t="shared" si="59"/>
        <v>2.4028972461149988E-3</v>
      </c>
      <c r="CU29" s="19">
        <f t="shared" si="60"/>
        <v>2.4028972461149988E-3</v>
      </c>
      <c r="CV29" s="19">
        <f t="shared" si="61"/>
        <v>2.7461682812742849E-3</v>
      </c>
      <c r="CW29" s="19">
        <f t="shared" si="62"/>
        <v>2.0596262109557131E-3</v>
      </c>
      <c r="CX29" s="19">
        <f t="shared" si="63"/>
        <v>2.0596262109557131E-3</v>
      </c>
      <c r="CY29" s="33">
        <f t="shared" si="64"/>
        <v>0.40761084200900244</v>
      </c>
      <c r="CZ29" s="2"/>
    </row>
    <row r="30" spans="1:104" s="28" customFormat="1" ht="31.5" customHeight="1" thickBot="1" x14ac:dyDescent="0.25">
      <c r="A30" s="2"/>
      <c r="B30" s="56"/>
      <c r="C30" s="34" t="s">
        <v>81</v>
      </c>
      <c r="D30" s="61" t="s">
        <v>51</v>
      </c>
      <c r="E30" s="66"/>
      <c r="F30" s="31">
        <v>5.4800000000000001E-2</v>
      </c>
      <c r="G30" s="48">
        <v>9</v>
      </c>
      <c r="H30" s="44">
        <v>8</v>
      </c>
      <c r="I30" s="44">
        <v>8</v>
      </c>
      <c r="J30" s="44">
        <v>8</v>
      </c>
      <c r="K30" s="44">
        <v>8</v>
      </c>
      <c r="L30" s="44">
        <v>7</v>
      </c>
      <c r="M30" s="44">
        <v>9</v>
      </c>
      <c r="N30" s="44">
        <v>10</v>
      </c>
      <c r="O30" s="44">
        <v>9</v>
      </c>
      <c r="P30" s="44">
        <v>8</v>
      </c>
      <c r="Q30" s="44">
        <v>8</v>
      </c>
      <c r="R30" s="44">
        <v>10</v>
      </c>
      <c r="S30" s="44">
        <v>6</v>
      </c>
      <c r="T30" s="44">
        <v>9</v>
      </c>
      <c r="U30" s="44">
        <v>8</v>
      </c>
      <c r="V30" s="44">
        <v>10</v>
      </c>
      <c r="W30" s="44">
        <v>9</v>
      </c>
      <c r="X30" s="44">
        <v>7</v>
      </c>
      <c r="Y30" s="44">
        <v>8</v>
      </c>
      <c r="Z30" s="44">
        <v>9</v>
      </c>
      <c r="AA30" s="44">
        <v>9</v>
      </c>
      <c r="AB30" s="44">
        <v>7</v>
      </c>
      <c r="AC30" s="44">
        <v>9</v>
      </c>
      <c r="AD30" s="44">
        <v>10</v>
      </c>
      <c r="AE30" s="44">
        <v>9</v>
      </c>
      <c r="AF30" s="44">
        <v>8</v>
      </c>
      <c r="AG30" s="44">
        <v>10</v>
      </c>
      <c r="AH30" s="44">
        <v>9</v>
      </c>
      <c r="AI30" s="44">
        <v>8</v>
      </c>
      <c r="AJ30" s="31">
        <v>6</v>
      </c>
      <c r="AK30" s="82">
        <f t="shared" si="0"/>
        <v>3.5573122529644272E-2</v>
      </c>
      <c r="AL30" s="82">
        <f t="shared" si="1"/>
        <v>3.1620553359683792E-2</v>
      </c>
      <c r="AM30" s="82">
        <f t="shared" si="2"/>
        <v>3.1620553359683792E-2</v>
      </c>
      <c r="AN30" s="82">
        <f t="shared" si="3"/>
        <v>3.1620553359683792E-2</v>
      </c>
      <c r="AO30" s="82">
        <f t="shared" si="4"/>
        <v>3.1620553359683792E-2</v>
      </c>
      <c r="AP30" s="82">
        <f t="shared" si="5"/>
        <v>2.766798418972332E-2</v>
      </c>
      <c r="AQ30" s="82">
        <f t="shared" si="6"/>
        <v>3.5573122529644272E-2</v>
      </c>
      <c r="AR30" s="82">
        <f t="shared" si="7"/>
        <v>3.9525691699604744E-2</v>
      </c>
      <c r="AS30" s="82">
        <f t="shared" si="8"/>
        <v>3.5573122529644272E-2</v>
      </c>
      <c r="AT30" s="82">
        <f t="shared" si="9"/>
        <v>3.1620553359683792E-2</v>
      </c>
      <c r="AU30" s="82">
        <f t="shared" si="10"/>
        <v>3.1620553359683792E-2</v>
      </c>
      <c r="AV30" s="82">
        <f t="shared" si="11"/>
        <v>3.9525691699604744E-2</v>
      </c>
      <c r="AW30" s="82">
        <f t="shared" si="12"/>
        <v>2.3715415019762844E-2</v>
      </c>
      <c r="AX30" s="82">
        <f t="shared" si="13"/>
        <v>3.5573122529644272E-2</v>
      </c>
      <c r="AY30" s="82">
        <f t="shared" si="14"/>
        <v>3.1620553359683792E-2</v>
      </c>
      <c r="AZ30" s="82">
        <f t="shared" si="15"/>
        <v>3.9525691699604744E-2</v>
      </c>
      <c r="BA30" s="82">
        <f t="shared" si="16"/>
        <v>3.5573122529644272E-2</v>
      </c>
      <c r="BB30" s="82">
        <f t="shared" si="17"/>
        <v>2.766798418972332E-2</v>
      </c>
      <c r="BC30" s="82">
        <f t="shared" si="18"/>
        <v>3.1620553359683792E-2</v>
      </c>
      <c r="BD30" s="82">
        <f t="shared" si="19"/>
        <v>3.5573122529644272E-2</v>
      </c>
      <c r="BE30" s="82">
        <f t="shared" si="20"/>
        <v>3.5573122529644272E-2</v>
      </c>
      <c r="BF30" s="82">
        <f t="shared" si="21"/>
        <v>2.766798418972332E-2</v>
      </c>
      <c r="BG30" s="82">
        <f t="shared" si="22"/>
        <v>3.5573122529644272E-2</v>
      </c>
      <c r="BH30" s="82">
        <f t="shared" si="23"/>
        <v>3.9525691699604744E-2</v>
      </c>
      <c r="BI30" s="82">
        <f t="shared" si="24"/>
        <v>3.5573122529644272E-2</v>
      </c>
      <c r="BJ30" s="82">
        <f t="shared" si="25"/>
        <v>3.1620553359683792E-2</v>
      </c>
      <c r="BK30" s="82">
        <f t="shared" si="26"/>
        <v>3.9525691699604744E-2</v>
      </c>
      <c r="BL30" s="82">
        <f t="shared" si="27"/>
        <v>3.5573122529644272E-2</v>
      </c>
      <c r="BM30" s="82">
        <f t="shared" si="28"/>
        <v>3.1620553359683792E-2</v>
      </c>
      <c r="BN30" s="82">
        <f t="shared" si="29"/>
        <v>2.3715415019762844E-2</v>
      </c>
      <c r="BO30" s="30" cm="1">
        <f t="array" ref="BO30">-1/LN(30)*SUMPRODUCT(AK30:BN30,LN(AK30:BN30))</f>
        <v>0.99749516994814635</v>
      </c>
      <c r="BP30" s="70">
        <f t="shared" si="30"/>
        <v>2.5048300518536459E-3</v>
      </c>
      <c r="BQ30" s="70">
        <f t="shared" si="31"/>
        <v>2.1495977576189373E-2</v>
      </c>
      <c r="BR30" s="73">
        <f t="shared" si="32"/>
        <v>4.0087874624776317E-2</v>
      </c>
      <c r="BS30" s="19" cm="1">
        <f t="array" ref="BS30">-SUMPRODUCT(AK30:BN30,LOG(AK30:BN30,2))</f>
        <v>4.8945996685834805</v>
      </c>
      <c r="BT30" s="29">
        <f t="shared" si="33"/>
        <v>0.99749516994814635</v>
      </c>
      <c r="BU30" s="19">
        <f t="shared" si="34"/>
        <v>1.4260508759801852E-3</v>
      </c>
      <c r="BV30" s="19">
        <f t="shared" si="35"/>
        <v>1.2676007786490535E-3</v>
      </c>
      <c r="BW30" s="19">
        <f t="shared" si="36"/>
        <v>1.2676007786490535E-3</v>
      </c>
      <c r="BX30" s="19">
        <f t="shared" si="37"/>
        <v>1.2676007786490535E-3</v>
      </c>
      <c r="BY30" s="19">
        <f t="shared" si="38"/>
        <v>1.2676007786490535E-3</v>
      </c>
      <c r="BZ30" s="19">
        <f t="shared" si="39"/>
        <v>1.1091506813179217E-3</v>
      </c>
      <c r="CA30" s="19">
        <f t="shared" si="40"/>
        <v>1.4260508759801852E-3</v>
      </c>
      <c r="CB30" s="19">
        <f t="shared" si="41"/>
        <v>1.5845009733113169E-3</v>
      </c>
      <c r="CC30" s="19">
        <f t="shared" si="42"/>
        <v>1.4260508759801852E-3</v>
      </c>
      <c r="CD30" s="19">
        <f t="shared" si="43"/>
        <v>1.2676007786490535E-3</v>
      </c>
      <c r="CE30" s="19">
        <f t="shared" si="44"/>
        <v>1.2676007786490535E-3</v>
      </c>
      <c r="CF30" s="19">
        <f t="shared" si="45"/>
        <v>1.5845009733113169E-3</v>
      </c>
      <c r="CG30" s="19">
        <f t="shared" si="46"/>
        <v>9.5070058398679009E-4</v>
      </c>
      <c r="CH30" s="19">
        <f t="shared" si="47"/>
        <v>1.4260508759801852E-3</v>
      </c>
      <c r="CI30" s="19">
        <f t="shared" si="48"/>
        <v>1.2676007786490535E-3</v>
      </c>
      <c r="CJ30" s="19">
        <f t="shared" si="49"/>
        <v>1.5845009733113169E-3</v>
      </c>
      <c r="CK30" s="19">
        <f t="shared" si="50"/>
        <v>1.4260508759801852E-3</v>
      </c>
      <c r="CL30" s="19">
        <f t="shared" si="51"/>
        <v>1.1091506813179217E-3</v>
      </c>
      <c r="CM30" s="19">
        <f t="shared" si="52"/>
        <v>1.2676007786490535E-3</v>
      </c>
      <c r="CN30" s="19">
        <f t="shared" si="53"/>
        <v>1.4260508759801852E-3</v>
      </c>
      <c r="CO30" s="19">
        <f t="shared" si="54"/>
        <v>1.4260508759801852E-3</v>
      </c>
      <c r="CP30" s="19">
        <f t="shared" si="55"/>
        <v>1.1091506813179217E-3</v>
      </c>
      <c r="CQ30" s="19">
        <f t="shared" si="56"/>
        <v>1.4260508759801852E-3</v>
      </c>
      <c r="CR30" s="19">
        <f t="shared" si="57"/>
        <v>1.5845009733113169E-3</v>
      </c>
      <c r="CS30" s="19">
        <f t="shared" si="58"/>
        <v>1.4260508759801852E-3</v>
      </c>
      <c r="CT30" s="19">
        <f t="shared" si="59"/>
        <v>1.2676007786490535E-3</v>
      </c>
      <c r="CU30" s="19">
        <f t="shared" si="60"/>
        <v>1.5845009733113169E-3</v>
      </c>
      <c r="CV30" s="19">
        <f t="shared" si="61"/>
        <v>1.4260508759801852E-3</v>
      </c>
      <c r="CW30" s="19">
        <f t="shared" si="62"/>
        <v>1.2676007786490535E-3</v>
      </c>
      <c r="CX30" s="19">
        <f t="shared" si="63"/>
        <v>9.5070058398679009E-4</v>
      </c>
      <c r="CY30" s="33">
        <f t="shared" si="64"/>
        <v>0.19621409785264626</v>
      </c>
      <c r="CZ30" s="2"/>
    </row>
    <row r="31" spans="1:104" s="28" customFormat="1" ht="31.5" customHeight="1" thickBot="1" x14ac:dyDescent="0.25">
      <c r="A31" s="2"/>
      <c r="B31" s="56"/>
      <c r="C31" s="34" t="s">
        <v>82</v>
      </c>
      <c r="D31" s="61" t="s">
        <v>52</v>
      </c>
      <c r="E31" s="66"/>
      <c r="F31" s="31">
        <v>0.04</v>
      </c>
      <c r="G31" s="48">
        <v>8</v>
      </c>
      <c r="H31" s="44">
        <v>8</v>
      </c>
      <c r="I31" s="44">
        <v>9</v>
      </c>
      <c r="J31" s="44">
        <v>10</v>
      </c>
      <c r="K31" s="44">
        <v>6</v>
      </c>
      <c r="L31" s="44">
        <v>9</v>
      </c>
      <c r="M31" s="44">
        <v>8</v>
      </c>
      <c r="N31" s="44">
        <v>10</v>
      </c>
      <c r="O31" s="44">
        <v>7</v>
      </c>
      <c r="P31" s="44">
        <v>9</v>
      </c>
      <c r="Q31" s="44">
        <v>8</v>
      </c>
      <c r="R31" s="44">
        <v>9</v>
      </c>
      <c r="S31" s="44">
        <v>7</v>
      </c>
      <c r="T31" s="44">
        <v>9</v>
      </c>
      <c r="U31" s="44">
        <v>6</v>
      </c>
      <c r="V31" s="44">
        <v>8</v>
      </c>
      <c r="W31" s="44">
        <v>10</v>
      </c>
      <c r="X31" s="44">
        <v>10</v>
      </c>
      <c r="Y31" s="44">
        <v>7</v>
      </c>
      <c r="Z31" s="44">
        <v>10</v>
      </c>
      <c r="AA31" s="44">
        <v>7</v>
      </c>
      <c r="AB31" s="44">
        <v>9</v>
      </c>
      <c r="AC31" s="44">
        <v>7</v>
      </c>
      <c r="AD31" s="44">
        <v>9</v>
      </c>
      <c r="AE31" s="44">
        <v>10</v>
      </c>
      <c r="AF31" s="44">
        <v>8</v>
      </c>
      <c r="AG31" s="44">
        <v>6</v>
      </c>
      <c r="AH31" s="44">
        <v>9</v>
      </c>
      <c r="AI31" s="44">
        <v>7</v>
      </c>
      <c r="AJ31" s="31">
        <v>7</v>
      </c>
      <c r="AK31" s="82">
        <f t="shared" si="0"/>
        <v>3.2388663967611336E-2</v>
      </c>
      <c r="AL31" s="82">
        <f t="shared" si="1"/>
        <v>3.2388663967611336E-2</v>
      </c>
      <c r="AM31" s="82">
        <f t="shared" si="2"/>
        <v>3.643724696356275E-2</v>
      </c>
      <c r="AN31" s="82">
        <f t="shared" si="3"/>
        <v>4.048582995951417E-2</v>
      </c>
      <c r="AO31" s="82">
        <f t="shared" si="4"/>
        <v>2.4291497975708502E-2</v>
      </c>
      <c r="AP31" s="82">
        <f t="shared" si="5"/>
        <v>3.643724696356275E-2</v>
      </c>
      <c r="AQ31" s="82">
        <f t="shared" si="6"/>
        <v>3.2388663967611336E-2</v>
      </c>
      <c r="AR31" s="82">
        <f t="shared" si="7"/>
        <v>4.048582995951417E-2</v>
      </c>
      <c r="AS31" s="82">
        <f t="shared" si="8"/>
        <v>2.8340080971659919E-2</v>
      </c>
      <c r="AT31" s="82">
        <f t="shared" si="9"/>
        <v>3.643724696356275E-2</v>
      </c>
      <c r="AU31" s="82">
        <f t="shared" si="10"/>
        <v>3.2388663967611336E-2</v>
      </c>
      <c r="AV31" s="82">
        <f t="shared" si="11"/>
        <v>3.643724696356275E-2</v>
      </c>
      <c r="AW31" s="82">
        <f t="shared" si="12"/>
        <v>2.8340080971659919E-2</v>
      </c>
      <c r="AX31" s="82">
        <f t="shared" si="13"/>
        <v>3.643724696356275E-2</v>
      </c>
      <c r="AY31" s="82">
        <f t="shared" si="14"/>
        <v>2.4291497975708502E-2</v>
      </c>
      <c r="AZ31" s="82">
        <f t="shared" si="15"/>
        <v>3.2388663967611336E-2</v>
      </c>
      <c r="BA31" s="82">
        <f t="shared" si="16"/>
        <v>4.048582995951417E-2</v>
      </c>
      <c r="BB31" s="82">
        <f t="shared" si="17"/>
        <v>4.048582995951417E-2</v>
      </c>
      <c r="BC31" s="82">
        <f t="shared" si="18"/>
        <v>2.8340080971659919E-2</v>
      </c>
      <c r="BD31" s="82">
        <f t="shared" si="19"/>
        <v>4.048582995951417E-2</v>
      </c>
      <c r="BE31" s="82">
        <f t="shared" si="20"/>
        <v>2.8340080971659919E-2</v>
      </c>
      <c r="BF31" s="82">
        <f t="shared" si="21"/>
        <v>3.643724696356275E-2</v>
      </c>
      <c r="BG31" s="82">
        <f t="shared" si="22"/>
        <v>2.8340080971659919E-2</v>
      </c>
      <c r="BH31" s="82">
        <f t="shared" si="23"/>
        <v>3.643724696356275E-2</v>
      </c>
      <c r="BI31" s="82">
        <f t="shared" si="24"/>
        <v>4.048582995951417E-2</v>
      </c>
      <c r="BJ31" s="82">
        <f t="shared" si="25"/>
        <v>3.2388663967611336E-2</v>
      </c>
      <c r="BK31" s="82">
        <f t="shared" si="26"/>
        <v>2.4291497975708502E-2</v>
      </c>
      <c r="BL31" s="82">
        <f t="shared" si="27"/>
        <v>3.643724696356275E-2</v>
      </c>
      <c r="BM31" s="82">
        <f t="shared" si="28"/>
        <v>2.8340080971659919E-2</v>
      </c>
      <c r="BN31" s="82">
        <f t="shared" si="29"/>
        <v>2.8340080971659919E-2</v>
      </c>
      <c r="BO31" s="30" cm="1">
        <f t="array" ref="BO31">-1/LN(30)*SUMPRODUCT(AK31:BN31,LN(AK31:BN31))</f>
        <v>0.99637354312305548</v>
      </c>
      <c r="BP31" s="70">
        <f t="shared" si="30"/>
        <v>3.6264568769445171E-3</v>
      </c>
      <c r="BQ31" s="70">
        <f t="shared" si="31"/>
        <v>3.1121566770619315E-2</v>
      </c>
      <c r="BR31" s="73">
        <f t="shared" si="32"/>
        <v>4.2363976332206239E-2</v>
      </c>
      <c r="BS31" s="19" cm="1">
        <f t="array" ref="BS31">-SUMPRODUCT(AK31:BN31,LOG(AK31:BN31,2))</f>
        <v>4.8890959684636597</v>
      </c>
      <c r="BT31" s="29">
        <f t="shared" si="33"/>
        <v>0.99637354312305548</v>
      </c>
      <c r="BU31" s="19">
        <f t="shared" si="34"/>
        <v>1.3721125937556677E-3</v>
      </c>
      <c r="BV31" s="19">
        <f t="shared" si="35"/>
        <v>1.3721125937556677E-3</v>
      </c>
      <c r="BW31" s="19">
        <f t="shared" si="36"/>
        <v>1.5436266679751259E-3</v>
      </c>
      <c r="BX31" s="19">
        <f t="shared" si="37"/>
        <v>1.7151407421945846E-3</v>
      </c>
      <c r="BY31" s="19">
        <f t="shared" si="38"/>
        <v>1.0290844453167507E-3</v>
      </c>
      <c r="BZ31" s="19">
        <f t="shared" si="39"/>
        <v>1.5436266679751259E-3</v>
      </c>
      <c r="CA31" s="19">
        <f t="shared" si="40"/>
        <v>1.3721125937556677E-3</v>
      </c>
      <c r="CB31" s="19">
        <f t="shared" si="41"/>
        <v>1.7151407421945846E-3</v>
      </c>
      <c r="CC31" s="19">
        <f t="shared" si="42"/>
        <v>1.2005985195362092E-3</v>
      </c>
      <c r="CD31" s="19">
        <f t="shared" si="43"/>
        <v>1.5436266679751259E-3</v>
      </c>
      <c r="CE31" s="19">
        <f t="shared" si="44"/>
        <v>1.3721125937556677E-3</v>
      </c>
      <c r="CF31" s="19">
        <f t="shared" si="45"/>
        <v>1.5436266679751259E-3</v>
      </c>
      <c r="CG31" s="19">
        <f t="shared" si="46"/>
        <v>1.2005985195362092E-3</v>
      </c>
      <c r="CH31" s="19">
        <f t="shared" si="47"/>
        <v>1.5436266679751259E-3</v>
      </c>
      <c r="CI31" s="19">
        <f t="shared" si="48"/>
        <v>1.0290844453167507E-3</v>
      </c>
      <c r="CJ31" s="19">
        <f t="shared" si="49"/>
        <v>1.3721125937556677E-3</v>
      </c>
      <c r="CK31" s="19">
        <f t="shared" si="50"/>
        <v>1.7151407421945846E-3</v>
      </c>
      <c r="CL31" s="19">
        <f t="shared" si="51"/>
        <v>1.7151407421945846E-3</v>
      </c>
      <c r="CM31" s="19">
        <f t="shared" si="52"/>
        <v>1.2005985195362092E-3</v>
      </c>
      <c r="CN31" s="19">
        <f t="shared" si="53"/>
        <v>1.7151407421945846E-3</v>
      </c>
      <c r="CO31" s="19">
        <f t="shared" si="54"/>
        <v>1.2005985195362092E-3</v>
      </c>
      <c r="CP31" s="19">
        <f t="shared" si="55"/>
        <v>1.5436266679751259E-3</v>
      </c>
      <c r="CQ31" s="19">
        <f t="shared" si="56"/>
        <v>1.2005985195362092E-3</v>
      </c>
      <c r="CR31" s="19">
        <f t="shared" si="57"/>
        <v>1.5436266679751259E-3</v>
      </c>
      <c r="CS31" s="19">
        <f t="shared" si="58"/>
        <v>1.7151407421945846E-3</v>
      </c>
      <c r="CT31" s="19">
        <f t="shared" si="59"/>
        <v>1.3721125937556677E-3</v>
      </c>
      <c r="CU31" s="19">
        <f t="shared" si="60"/>
        <v>1.0290844453167507E-3</v>
      </c>
      <c r="CV31" s="19">
        <f t="shared" si="61"/>
        <v>1.5436266679751259E-3</v>
      </c>
      <c r="CW31" s="19">
        <f t="shared" si="62"/>
        <v>1.2005985195362092E-3</v>
      </c>
      <c r="CX31" s="19">
        <f t="shared" si="63"/>
        <v>1.2005985195362092E-3</v>
      </c>
      <c r="CY31" s="33">
        <f t="shared" si="64"/>
        <v>0.20712154589387943</v>
      </c>
      <c r="CZ31" s="2"/>
    </row>
    <row r="32" spans="1:104" s="28" customFormat="1" ht="31.5" customHeight="1" thickBot="1" x14ac:dyDescent="0.25">
      <c r="A32" s="2"/>
      <c r="B32" s="56"/>
      <c r="C32" s="34" t="s">
        <v>83</v>
      </c>
      <c r="D32" s="61" t="s">
        <v>53</v>
      </c>
      <c r="E32" s="66"/>
      <c r="F32" s="31">
        <v>4.5999999999999999E-3</v>
      </c>
      <c r="G32" s="48">
        <v>8</v>
      </c>
      <c r="H32" s="44">
        <v>7</v>
      </c>
      <c r="I32" s="44">
        <v>10</v>
      </c>
      <c r="J32" s="44">
        <v>6</v>
      </c>
      <c r="K32" s="44">
        <v>6</v>
      </c>
      <c r="L32" s="44">
        <v>8</v>
      </c>
      <c r="M32" s="44">
        <v>8</v>
      </c>
      <c r="N32" s="44">
        <v>8</v>
      </c>
      <c r="O32" s="44">
        <v>9</v>
      </c>
      <c r="P32" s="44">
        <v>10</v>
      </c>
      <c r="Q32" s="44">
        <v>9</v>
      </c>
      <c r="R32" s="44">
        <v>10</v>
      </c>
      <c r="S32" s="44">
        <v>7</v>
      </c>
      <c r="T32" s="44">
        <v>7</v>
      </c>
      <c r="U32" s="44">
        <v>6</v>
      </c>
      <c r="V32" s="44">
        <v>9</v>
      </c>
      <c r="W32" s="44">
        <v>9</v>
      </c>
      <c r="X32" s="44">
        <v>10</v>
      </c>
      <c r="Y32" s="44">
        <v>7</v>
      </c>
      <c r="Z32" s="44">
        <v>10</v>
      </c>
      <c r="AA32" s="44">
        <v>6</v>
      </c>
      <c r="AB32" s="44">
        <v>8</v>
      </c>
      <c r="AC32" s="44">
        <v>7</v>
      </c>
      <c r="AD32" s="44">
        <v>8</v>
      </c>
      <c r="AE32" s="44">
        <v>9</v>
      </c>
      <c r="AF32" s="44">
        <v>8</v>
      </c>
      <c r="AG32" s="44">
        <v>9</v>
      </c>
      <c r="AH32" s="44">
        <v>7</v>
      </c>
      <c r="AI32" s="44">
        <v>7</v>
      </c>
      <c r="AJ32" s="31">
        <v>9</v>
      </c>
      <c r="AK32" s="82">
        <f t="shared" si="0"/>
        <v>3.3057851239669422E-2</v>
      </c>
      <c r="AL32" s="82">
        <f t="shared" si="1"/>
        <v>2.8925619834710745E-2</v>
      </c>
      <c r="AM32" s="82">
        <f t="shared" si="2"/>
        <v>4.1322314049586778E-2</v>
      </c>
      <c r="AN32" s="82">
        <f t="shared" si="3"/>
        <v>2.4793388429752067E-2</v>
      </c>
      <c r="AO32" s="82">
        <f t="shared" si="4"/>
        <v>2.4793388429752067E-2</v>
      </c>
      <c r="AP32" s="82">
        <f t="shared" si="5"/>
        <v>3.3057851239669422E-2</v>
      </c>
      <c r="AQ32" s="82">
        <f t="shared" si="6"/>
        <v>3.3057851239669422E-2</v>
      </c>
      <c r="AR32" s="82">
        <f t="shared" si="7"/>
        <v>3.3057851239669422E-2</v>
      </c>
      <c r="AS32" s="82">
        <f t="shared" si="8"/>
        <v>3.71900826446281E-2</v>
      </c>
      <c r="AT32" s="82">
        <f t="shared" si="9"/>
        <v>4.1322314049586778E-2</v>
      </c>
      <c r="AU32" s="82">
        <f t="shared" si="10"/>
        <v>3.71900826446281E-2</v>
      </c>
      <c r="AV32" s="82">
        <f t="shared" si="11"/>
        <v>4.1322314049586778E-2</v>
      </c>
      <c r="AW32" s="82">
        <f t="shared" si="12"/>
        <v>2.8925619834710745E-2</v>
      </c>
      <c r="AX32" s="82">
        <f t="shared" si="13"/>
        <v>2.8925619834710745E-2</v>
      </c>
      <c r="AY32" s="82">
        <f t="shared" si="14"/>
        <v>2.4793388429752067E-2</v>
      </c>
      <c r="AZ32" s="82">
        <f t="shared" si="15"/>
        <v>3.71900826446281E-2</v>
      </c>
      <c r="BA32" s="82">
        <f t="shared" si="16"/>
        <v>3.71900826446281E-2</v>
      </c>
      <c r="BB32" s="82">
        <f t="shared" si="17"/>
        <v>4.1322314049586778E-2</v>
      </c>
      <c r="BC32" s="82">
        <f t="shared" si="18"/>
        <v>2.8925619834710745E-2</v>
      </c>
      <c r="BD32" s="82">
        <f t="shared" si="19"/>
        <v>4.1322314049586778E-2</v>
      </c>
      <c r="BE32" s="82">
        <f t="shared" si="20"/>
        <v>2.4793388429752067E-2</v>
      </c>
      <c r="BF32" s="82">
        <f t="shared" si="21"/>
        <v>3.3057851239669422E-2</v>
      </c>
      <c r="BG32" s="82">
        <f t="shared" si="22"/>
        <v>2.8925619834710745E-2</v>
      </c>
      <c r="BH32" s="82">
        <f t="shared" si="23"/>
        <v>3.3057851239669422E-2</v>
      </c>
      <c r="BI32" s="82">
        <f t="shared" si="24"/>
        <v>3.71900826446281E-2</v>
      </c>
      <c r="BJ32" s="82">
        <f t="shared" si="25"/>
        <v>3.3057851239669422E-2</v>
      </c>
      <c r="BK32" s="82">
        <f t="shared" si="26"/>
        <v>3.71900826446281E-2</v>
      </c>
      <c r="BL32" s="82">
        <f t="shared" si="27"/>
        <v>2.8925619834710745E-2</v>
      </c>
      <c r="BM32" s="82">
        <f t="shared" si="28"/>
        <v>2.8925619834710745E-2</v>
      </c>
      <c r="BN32" s="82">
        <f t="shared" si="29"/>
        <v>3.71900826446281E-2</v>
      </c>
      <c r="BO32" s="30" cm="1">
        <f t="array" ref="BO32">-1/LN(30)*SUMPRODUCT(AK32:BN32,LN(AK32:BN32))</f>
        <v>0.99620722953796459</v>
      </c>
      <c r="BP32" s="70">
        <f t="shared" si="30"/>
        <v>3.7927704620354108E-3</v>
      </c>
      <c r="BQ32" s="70">
        <f t="shared" si="31"/>
        <v>3.2548838490344914E-2</v>
      </c>
      <c r="BR32" s="73">
        <f t="shared" si="32"/>
        <v>5.0952863930349146E-3</v>
      </c>
      <c r="BS32" s="19" cm="1">
        <f t="array" ref="BS32">-SUMPRODUCT(AK32:BN32,LOG(AK32:BN32,2))</f>
        <v>4.888279885897056</v>
      </c>
      <c r="BT32" s="29">
        <f t="shared" si="33"/>
        <v>0.9962072295379647</v>
      </c>
      <c r="BU32" s="19">
        <f t="shared" si="34"/>
        <v>1.6843921960445999E-4</v>
      </c>
      <c r="BV32" s="19">
        <f t="shared" si="35"/>
        <v>1.473843171539025E-4</v>
      </c>
      <c r="BW32" s="19">
        <f t="shared" si="36"/>
        <v>2.1054902450557498E-4</v>
      </c>
      <c r="BX32" s="19">
        <f t="shared" si="37"/>
        <v>1.2632941470334499E-4</v>
      </c>
      <c r="BY32" s="19">
        <f t="shared" si="38"/>
        <v>1.2632941470334499E-4</v>
      </c>
      <c r="BZ32" s="19">
        <f t="shared" si="39"/>
        <v>1.6843921960445999E-4</v>
      </c>
      <c r="CA32" s="19">
        <f t="shared" si="40"/>
        <v>1.6843921960445999E-4</v>
      </c>
      <c r="CB32" s="19">
        <f t="shared" si="41"/>
        <v>1.6843921960445999E-4</v>
      </c>
      <c r="CC32" s="19">
        <f t="shared" si="42"/>
        <v>1.894941220550175E-4</v>
      </c>
      <c r="CD32" s="19">
        <f t="shared" si="43"/>
        <v>2.1054902450557498E-4</v>
      </c>
      <c r="CE32" s="19">
        <f t="shared" si="44"/>
        <v>1.894941220550175E-4</v>
      </c>
      <c r="CF32" s="19">
        <f t="shared" si="45"/>
        <v>2.1054902450557498E-4</v>
      </c>
      <c r="CG32" s="19">
        <f t="shared" si="46"/>
        <v>1.473843171539025E-4</v>
      </c>
      <c r="CH32" s="19">
        <f t="shared" si="47"/>
        <v>1.473843171539025E-4</v>
      </c>
      <c r="CI32" s="19">
        <f t="shared" si="48"/>
        <v>1.2632941470334499E-4</v>
      </c>
      <c r="CJ32" s="19">
        <f t="shared" si="49"/>
        <v>1.894941220550175E-4</v>
      </c>
      <c r="CK32" s="19">
        <f t="shared" si="50"/>
        <v>1.894941220550175E-4</v>
      </c>
      <c r="CL32" s="19">
        <f t="shared" si="51"/>
        <v>2.1054902450557498E-4</v>
      </c>
      <c r="CM32" s="19">
        <f t="shared" si="52"/>
        <v>1.473843171539025E-4</v>
      </c>
      <c r="CN32" s="19">
        <f t="shared" si="53"/>
        <v>2.1054902450557498E-4</v>
      </c>
      <c r="CO32" s="19">
        <f t="shared" si="54"/>
        <v>1.2632941470334499E-4</v>
      </c>
      <c r="CP32" s="19">
        <f t="shared" si="55"/>
        <v>1.6843921960445999E-4</v>
      </c>
      <c r="CQ32" s="19">
        <f t="shared" si="56"/>
        <v>1.473843171539025E-4</v>
      </c>
      <c r="CR32" s="19">
        <f t="shared" si="57"/>
        <v>1.6843921960445999E-4</v>
      </c>
      <c r="CS32" s="19">
        <f t="shared" si="58"/>
        <v>1.894941220550175E-4</v>
      </c>
      <c r="CT32" s="19">
        <f t="shared" si="59"/>
        <v>1.6843921960445999E-4</v>
      </c>
      <c r="CU32" s="19">
        <f t="shared" si="60"/>
        <v>1.894941220550175E-4</v>
      </c>
      <c r="CV32" s="19">
        <f t="shared" si="61"/>
        <v>1.473843171539025E-4</v>
      </c>
      <c r="CW32" s="19">
        <f t="shared" si="62"/>
        <v>1.473843171539025E-4</v>
      </c>
      <c r="CX32" s="19">
        <f t="shared" si="63"/>
        <v>1.894941220550175E-4</v>
      </c>
      <c r="CY32" s="33">
        <f t="shared" si="64"/>
        <v>2.4907185987957534E-2</v>
      </c>
      <c r="CZ32" s="2"/>
    </row>
    <row r="33" spans="1:104" s="28" customFormat="1" ht="31.5" customHeight="1" thickBot="1" x14ac:dyDescent="0.25">
      <c r="A33" s="2"/>
      <c r="B33" s="56"/>
      <c r="C33" s="34" t="s">
        <v>84</v>
      </c>
      <c r="D33" s="61" t="s">
        <v>54</v>
      </c>
      <c r="E33" s="66"/>
      <c r="F33" s="31">
        <v>1.83E-2</v>
      </c>
      <c r="G33" s="48">
        <v>7</v>
      </c>
      <c r="H33" s="44">
        <v>9</v>
      </c>
      <c r="I33" s="44">
        <v>9</v>
      </c>
      <c r="J33" s="44">
        <v>8</v>
      </c>
      <c r="K33" s="44">
        <v>7</v>
      </c>
      <c r="L33" s="44">
        <v>8</v>
      </c>
      <c r="M33" s="44">
        <v>8</v>
      </c>
      <c r="N33" s="44">
        <v>6</v>
      </c>
      <c r="O33" s="44">
        <v>7</v>
      </c>
      <c r="P33" s="44">
        <v>7</v>
      </c>
      <c r="Q33" s="44">
        <v>10</v>
      </c>
      <c r="R33" s="44">
        <v>6</v>
      </c>
      <c r="S33" s="44">
        <v>8</v>
      </c>
      <c r="T33" s="44">
        <v>8</v>
      </c>
      <c r="U33" s="44">
        <v>9</v>
      </c>
      <c r="V33" s="44">
        <v>7</v>
      </c>
      <c r="W33" s="44">
        <v>9</v>
      </c>
      <c r="X33" s="44">
        <v>7</v>
      </c>
      <c r="Y33" s="44">
        <v>10</v>
      </c>
      <c r="Z33" s="44">
        <v>10</v>
      </c>
      <c r="AA33" s="44">
        <v>8</v>
      </c>
      <c r="AB33" s="44">
        <v>8</v>
      </c>
      <c r="AC33" s="44">
        <v>9</v>
      </c>
      <c r="AD33" s="44">
        <v>8</v>
      </c>
      <c r="AE33" s="44">
        <v>8</v>
      </c>
      <c r="AF33" s="44">
        <v>6</v>
      </c>
      <c r="AG33" s="44">
        <v>8</v>
      </c>
      <c r="AH33" s="44">
        <v>10</v>
      </c>
      <c r="AI33" s="44">
        <v>9</v>
      </c>
      <c r="AJ33" s="31">
        <v>9</v>
      </c>
      <c r="AK33" s="82">
        <f t="shared" si="0"/>
        <v>2.8806584362139918E-2</v>
      </c>
      <c r="AL33" s="82">
        <f t="shared" si="1"/>
        <v>3.7037037037037035E-2</v>
      </c>
      <c r="AM33" s="82">
        <f t="shared" si="2"/>
        <v>3.7037037037037035E-2</v>
      </c>
      <c r="AN33" s="82">
        <f t="shared" si="3"/>
        <v>3.292181069958848E-2</v>
      </c>
      <c r="AO33" s="82">
        <f t="shared" si="4"/>
        <v>2.8806584362139918E-2</v>
      </c>
      <c r="AP33" s="82">
        <f t="shared" si="5"/>
        <v>3.292181069958848E-2</v>
      </c>
      <c r="AQ33" s="82">
        <f t="shared" si="6"/>
        <v>3.292181069958848E-2</v>
      </c>
      <c r="AR33" s="82">
        <f t="shared" si="7"/>
        <v>2.4691358024691357E-2</v>
      </c>
      <c r="AS33" s="82">
        <f t="shared" si="8"/>
        <v>2.8806584362139918E-2</v>
      </c>
      <c r="AT33" s="82">
        <f t="shared" si="9"/>
        <v>2.8806584362139918E-2</v>
      </c>
      <c r="AU33" s="82">
        <f t="shared" si="10"/>
        <v>4.1152263374485597E-2</v>
      </c>
      <c r="AV33" s="82">
        <f t="shared" si="11"/>
        <v>2.4691358024691357E-2</v>
      </c>
      <c r="AW33" s="82">
        <f t="shared" si="12"/>
        <v>3.292181069958848E-2</v>
      </c>
      <c r="AX33" s="82">
        <f t="shared" si="13"/>
        <v>3.292181069958848E-2</v>
      </c>
      <c r="AY33" s="82">
        <f t="shared" si="14"/>
        <v>3.7037037037037035E-2</v>
      </c>
      <c r="AZ33" s="82">
        <f t="shared" si="15"/>
        <v>2.8806584362139918E-2</v>
      </c>
      <c r="BA33" s="82">
        <f t="shared" si="16"/>
        <v>3.7037037037037035E-2</v>
      </c>
      <c r="BB33" s="82">
        <f t="shared" si="17"/>
        <v>2.8806584362139918E-2</v>
      </c>
      <c r="BC33" s="82">
        <f t="shared" si="18"/>
        <v>4.1152263374485597E-2</v>
      </c>
      <c r="BD33" s="82">
        <f t="shared" si="19"/>
        <v>4.1152263374485597E-2</v>
      </c>
      <c r="BE33" s="82">
        <f t="shared" si="20"/>
        <v>3.292181069958848E-2</v>
      </c>
      <c r="BF33" s="82">
        <f t="shared" si="21"/>
        <v>3.292181069958848E-2</v>
      </c>
      <c r="BG33" s="82">
        <f t="shared" si="22"/>
        <v>3.7037037037037035E-2</v>
      </c>
      <c r="BH33" s="82">
        <f t="shared" si="23"/>
        <v>3.292181069958848E-2</v>
      </c>
      <c r="BI33" s="82">
        <f t="shared" si="24"/>
        <v>3.292181069958848E-2</v>
      </c>
      <c r="BJ33" s="82">
        <f t="shared" si="25"/>
        <v>2.4691358024691357E-2</v>
      </c>
      <c r="BK33" s="82">
        <f t="shared" si="26"/>
        <v>3.292181069958848E-2</v>
      </c>
      <c r="BL33" s="82">
        <f t="shared" si="27"/>
        <v>4.1152263374485597E-2</v>
      </c>
      <c r="BM33" s="82">
        <f t="shared" si="28"/>
        <v>3.7037037037037035E-2</v>
      </c>
      <c r="BN33" s="82">
        <f t="shared" si="29"/>
        <v>3.7037037037037035E-2</v>
      </c>
      <c r="BO33" s="30" cm="1">
        <f t="array" ref="BO33">-1/LN(30)*SUMPRODUCT(AK33:BN33,LN(AK33:BN33))</f>
        <v>0.99692579198519071</v>
      </c>
      <c r="BP33" s="70">
        <f t="shared" si="30"/>
        <v>3.0742080148092876E-3</v>
      </c>
      <c r="BQ33" s="70">
        <f t="shared" si="31"/>
        <v>2.6382271524560599E-2</v>
      </c>
      <c r="BR33" s="73">
        <f t="shared" si="32"/>
        <v>1.6430037251096683E-2</v>
      </c>
      <c r="BS33" s="19" cm="1">
        <f t="array" ref="BS33">-SUMPRODUCT(AK33:BN33,LOG(AK33:BN33,2))</f>
        <v>4.8918057932117058</v>
      </c>
      <c r="BT33" s="29">
        <f t="shared" si="33"/>
        <v>0.99692579198519049</v>
      </c>
      <c r="BU33" s="19">
        <f t="shared" si="34"/>
        <v>4.7329325414681802E-4</v>
      </c>
      <c r="BV33" s="19">
        <f t="shared" si="35"/>
        <v>6.0851989818876606E-4</v>
      </c>
      <c r="BW33" s="19">
        <f t="shared" si="36"/>
        <v>6.0851989818876606E-4</v>
      </c>
      <c r="BX33" s="19">
        <f t="shared" si="37"/>
        <v>5.4090657616779204E-4</v>
      </c>
      <c r="BY33" s="19">
        <f t="shared" si="38"/>
        <v>4.7329325414681802E-4</v>
      </c>
      <c r="BZ33" s="19">
        <f t="shared" si="39"/>
        <v>5.4090657616779204E-4</v>
      </c>
      <c r="CA33" s="19">
        <f t="shared" si="40"/>
        <v>5.4090657616779204E-4</v>
      </c>
      <c r="CB33" s="19">
        <f t="shared" si="41"/>
        <v>4.05679932125844E-4</v>
      </c>
      <c r="CC33" s="19">
        <f t="shared" si="42"/>
        <v>4.7329325414681802E-4</v>
      </c>
      <c r="CD33" s="19">
        <f t="shared" si="43"/>
        <v>4.7329325414681802E-4</v>
      </c>
      <c r="CE33" s="19">
        <f t="shared" si="44"/>
        <v>6.7613322020974008E-4</v>
      </c>
      <c r="CF33" s="19">
        <f t="shared" si="45"/>
        <v>4.05679932125844E-4</v>
      </c>
      <c r="CG33" s="19">
        <f t="shared" si="46"/>
        <v>5.4090657616779204E-4</v>
      </c>
      <c r="CH33" s="19">
        <f t="shared" si="47"/>
        <v>5.4090657616779204E-4</v>
      </c>
      <c r="CI33" s="19">
        <f t="shared" si="48"/>
        <v>6.0851989818876606E-4</v>
      </c>
      <c r="CJ33" s="19">
        <f t="shared" si="49"/>
        <v>4.7329325414681802E-4</v>
      </c>
      <c r="CK33" s="19">
        <f t="shared" si="50"/>
        <v>6.0851989818876606E-4</v>
      </c>
      <c r="CL33" s="19">
        <f t="shared" si="51"/>
        <v>4.7329325414681802E-4</v>
      </c>
      <c r="CM33" s="19">
        <f t="shared" si="52"/>
        <v>6.7613322020974008E-4</v>
      </c>
      <c r="CN33" s="19">
        <f t="shared" si="53"/>
        <v>6.7613322020974008E-4</v>
      </c>
      <c r="CO33" s="19">
        <f t="shared" si="54"/>
        <v>5.4090657616779204E-4</v>
      </c>
      <c r="CP33" s="19">
        <f t="shared" si="55"/>
        <v>5.4090657616779204E-4</v>
      </c>
      <c r="CQ33" s="19">
        <f t="shared" si="56"/>
        <v>6.0851989818876606E-4</v>
      </c>
      <c r="CR33" s="19">
        <f t="shared" si="57"/>
        <v>5.4090657616779204E-4</v>
      </c>
      <c r="CS33" s="19">
        <f t="shared" si="58"/>
        <v>5.4090657616779204E-4</v>
      </c>
      <c r="CT33" s="19">
        <f t="shared" si="59"/>
        <v>4.05679932125844E-4</v>
      </c>
      <c r="CU33" s="19">
        <f t="shared" si="60"/>
        <v>5.4090657616779204E-4</v>
      </c>
      <c r="CV33" s="19">
        <f t="shared" si="61"/>
        <v>6.7613322020974008E-4</v>
      </c>
      <c r="CW33" s="19">
        <f t="shared" si="62"/>
        <v>6.0851989818876606E-4</v>
      </c>
      <c r="CX33" s="19">
        <f t="shared" si="63"/>
        <v>6.0851989818876606E-4</v>
      </c>
      <c r="CY33" s="33">
        <f t="shared" si="64"/>
        <v>8.0372551407598886E-2</v>
      </c>
      <c r="CZ33" s="2"/>
    </row>
    <row r="34" spans="1:104" s="28" customFormat="1" ht="31.5" customHeight="1" thickBot="1" x14ac:dyDescent="0.25">
      <c r="A34" s="2"/>
      <c r="B34" s="56"/>
      <c r="C34" s="34" t="s">
        <v>85</v>
      </c>
      <c r="D34" s="61" t="s">
        <v>55</v>
      </c>
      <c r="E34" s="66"/>
      <c r="F34" s="31">
        <v>3.6799999999999999E-2</v>
      </c>
      <c r="G34" s="48">
        <v>6</v>
      </c>
      <c r="H34" s="44">
        <v>9</v>
      </c>
      <c r="I34" s="44">
        <v>10</v>
      </c>
      <c r="J34" s="44">
        <v>10</v>
      </c>
      <c r="K34" s="44">
        <v>8</v>
      </c>
      <c r="L34" s="44">
        <v>8</v>
      </c>
      <c r="M34" s="44">
        <v>9</v>
      </c>
      <c r="N34" s="44">
        <v>8</v>
      </c>
      <c r="O34" s="44">
        <v>7</v>
      </c>
      <c r="P34" s="44">
        <v>8</v>
      </c>
      <c r="Q34" s="44">
        <v>10</v>
      </c>
      <c r="R34" s="44">
        <v>9</v>
      </c>
      <c r="S34" s="44">
        <v>6</v>
      </c>
      <c r="T34" s="44">
        <v>9</v>
      </c>
      <c r="U34" s="44">
        <v>6</v>
      </c>
      <c r="V34" s="44">
        <v>9</v>
      </c>
      <c r="W34" s="44">
        <v>8</v>
      </c>
      <c r="X34" s="44">
        <v>6</v>
      </c>
      <c r="Y34" s="44">
        <v>10</v>
      </c>
      <c r="Z34" s="44">
        <v>6</v>
      </c>
      <c r="AA34" s="44">
        <v>6</v>
      </c>
      <c r="AB34" s="44">
        <v>6</v>
      </c>
      <c r="AC34" s="44">
        <v>6</v>
      </c>
      <c r="AD34" s="44">
        <v>7</v>
      </c>
      <c r="AE34" s="44">
        <v>9</v>
      </c>
      <c r="AF34" s="44">
        <v>7</v>
      </c>
      <c r="AG34" s="44">
        <v>9</v>
      </c>
      <c r="AH34" s="44">
        <v>6</v>
      </c>
      <c r="AI34" s="44">
        <v>7</v>
      </c>
      <c r="AJ34" s="31">
        <v>7</v>
      </c>
      <c r="AK34" s="82">
        <f t="shared" si="0"/>
        <v>2.5862068965517241E-2</v>
      </c>
      <c r="AL34" s="82">
        <f t="shared" si="1"/>
        <v>3.8793103448275863E-2</v>
      </c>
      <c r="AM34" s="82">
        <f t="shared" si="2"/>
        <v>4.3103448275862072E-2</v>
      </c>
      <c r="AN34" s="82">
        <f t="shared" si="3"/>
        <v>4.3103448275862072E-2</v>
      </c>
      <c r="AO34" s="82">
        <f t="shared" si="4"/>
        <v>3.4482758620689655E-2</v>
      </c>
      <c r="AP34" s="82">
        <f t="shared" si="5"/>
        <v>3.4482758620689655E-2</v>
      </c>
      <c r="AQ34" s="82">
        <f t="shared" si="6"/>
        <v>3.8793103448275863E-2</v>
      </c>
      <c r="AR34" s="82">
        <f t="shared" si="7"/>
        <v>3.4482758620689655E-2</v>
      </c>
      <c r="AS34" s="82">
        <f t="shared" si="8"/>
        <v>3.017241379310345E-2</v>
      </c>
      <c r="AT34" s="82">
        <f t="shared" si="9"/>
        <v>3.4482758620689655E-2</v>
      </c>
      <c r="AU34" s="82">
        <f t="shared" si="10"/>
        <v>4.3103448275862072E-2</v>
      </c>
      <c r="AV34" s="82">
        <f t="shared" si="11"/>
        <v>3.8793103448275863E-2</v>
      </c>
      <c r="AW34" s="82">
        <f t="shared" si="12"/>
        <v>2.5862068965517241E-2</v>
      </c>
      <c r="AX34" s="82">
        <f t="shared" si="13"/>
        <v>3.8793103448275863E-2</v>
      </c>
      <c r="AY34" s="82">
        <f t="shared" si="14"/>
        <v>2.5862068965517241E-2</v>
      </c>
      <c r="AZ34" s="82">
        <f t="shared" si="15"/>
        <v>3.8793103448275863E-2</v>
      </c>
      <c r="BA34" s="82">
        <f t="shared" si="16"/>
        <v>3.4482758620689655E-2</v>
      </c>
      <c r="BB34" s="82">
        <f t="shared" si="17"/>
        <v>2.5862068965517241E-2</v>
      </c>
      <c r="BC34" s="82">
        <f t="shared" si="18"/>
        <v>4.3103448275862072E-2</v>
      </c>
      <c r="BD34" s="82">
        <f t="shared" si="19"/>
        <v>2.5862068965517241E-2</v>
      </c>
      <c r="BE34" s="82">
        <f t="shared" si="20"/>
        <v>2.5862068965517241E-2</v>
      </c>
      <c r="BF34" s="82">
        <f t="shared" si="21"/>
        <v>2.5862068965517241E-2</v>
      </c>
      <c r="BG34" s="82">
        <f t="shared" si="22"/>
        <v>2.5862068965517241E-2</v>
      </c>
      <c r="BH34" s="82">
        <f t="shared" si="23"/>
        <v>3.017241379310345E-2</v>
      </c>
      <c r="BI34" s="82">
        <f t="shared" si="24"/>
        <v>3.8793103448275863E-2</v>
      </c>
      <c r="BJ34" s="82">
        <f t="shared" si="25"/>
        <v>3.017241379310345E-2</v>
      </c>
      <c r="BK34" s="82">
        <f t="shared" si="26"/>
        <v>3.8793103448275863E-2</v>
      </c>
      <c r="BL34" s="82">
        <f t="shared" si="27"/>
        <v>2.5862068965517241E-2</v>
      </c>
      <c r="BM34" s="82">
        <f t="shared" si="28"/>
        <v>3.017241379310345E-2</v>
      </c>
      <c r="BN34" s="82">
        <f t="shared" si="29"/>
        <v>3.017241379310345E-2</v>
      </c>
      <c r="BO34" s="30" cm="1">
        <f t="array" ref="BO34">-1/LN(30)*SUMPRODUCT(AK34:BN34,LN(AK34:BN34))</f>
        <v>0.99492723953045137</v>
      </c>
      <c r="BP34" s="70">
        <f t="shared" si="30"/>
        <v>5.0727604695486317E-3</v>
      </c>
      <c r="BQ34" s="70">
        <f t="shared" si="31"/>
        <v>4.3533470553062718E-2</v>
      </c>
      <c r="BR34" s="73">
        <f t="shared" si="32"/>
        <v>5.4518811838131689E-2</v>
      </c>
      <c r="BS34" s="19" cm="1">
        <f t="array" ref="BS34">-SUMPRODUCT(AK34:BN34,LOG(AK34:BN34,2))</f>
        <v>4.8819991149667157</v>
      </c>
      <c r="BT34" s="29">
        <f t="shared" si="33"/>
        <v>0.99492723953045137</v>
      </c>
      <c r="BU34" s="19">
        <f t="shared" si="34"/>
        <v>1.4099692716758195E-3</v>
      </c>
      <c r="BV34" s="19">
        <f t="shared" si="35"/>
        <v>2.1149539075137292E-3</v>
      </c>
      <c r="BW34" s="19">
        <f t="shared" si="36"/>
        <v>2.349948786126366E-3</v>
      </c>
      <c r="BX34" s="19">
        <f t="shared" si="37"/>
        <v>2.349948786126366E-3</v>
      </c>
      <c r="BY34" s="19">
        <f t="shared" si="38"/>
        <v>1.8799590289010927E-3</v>
      </c>
      <c r="BZ34" s="19">
        <f t="shared" si="39"/>
        <v>1.8799590289010927E-3</v>
      </c>
      <c r="CA34" s="19">
        <f t="shared" si="40"/>
        <v>2.1149539075137292E-3</v>
      </c>
      <c r="CB34" s="19">
        <f t="shared" si="41"/>
        <v>1.8799590289010927E-3</v>
      </c>
      <c r="CC34" s="19">
        <f t="shared" si="42"/>
        <v>1.6449641502884562E-3</v>
      </c>
      <c r="CD34" s="19">
        <f t="shared" si="43"/>
        <v>1.8799590289010927E-3</v>
      </c>
      <c r="CE34" s="19">
        <f t="shared" si="44"/>
        <v>2.349948786126366E-3</v>
      </c>
      <c r="CF34" s="19">
        <f t="shared" si="45"/>
        <v>2.1149539075137292E-3</v>
      </c>
      <c r="CG34" s="19">
        <f t="shared" si="46"/>
        <v>1.4099692716758195E-3</v>
      </c>
      <c r="CH34" s="19">
        <f t="shared" si="47"/>
        <v>2.1149539075137292E-3</v>
      </c>
      <c r="CI34" s="19">
        <f t="shared" si="48"/>
        <v>1.4099692716758195E-3</v>
      </c>
      <c r="CJ34" s="19">
        <f t="shared" si="49"/>
        <v>2.1149539075137292E-3</v>
      </c>
      <c r="CK34" s="19">
        <f t="shared" si="50"/>
        <v>1.8799590289010927E-3</v>
      </c>
      <c r="CL34" s="19">
        <f t="shared" si="51"/>
        <v>1.4099692716758195E-3</v>
      </c>
      <c r="CM34" s="19">
        <f t="shared" si="52"/>
        <v>2.349948786126366E-3</v>
      </c>
      <c r="CN34" s="19">
        <f t="shared" si="53"/>
        <v>1.4099692716758195E-3</v>
      </c>
      <c r="CO34" s="19">
        <f t="shared" si="54"/>
        <v>1.4099692716758195E-3</v>
      </c>
      <c r="CP34" s="19">
        <f t="shared" si="55"/>
        <v>1.4099692716758195E-3</v>
      </c>
      <c r="CQ34" s="19">
        <f t="shared" si="56"/>
        <v>1.4099692716758195E-3</v>
      </c>
      <c r="CR34" s="19">
        <f t="shared" si="57"/>
        <v>1.6449641502884562E-3</v>
      </c>
      <c r="CS34" s="19">
        <f t="shared" si="58"/>
        <v>2.1149539075137292E-3</v>
      </c>
      <c r="CT34" s="19">
        <f t="shared" si="59"/>
        <v>1.6449641502884562E-3</v>
      </c>
      <c r="CU34" s="19">
        <f t="shared" si="60"/>
        <v>2.1149539075137292E-3</v>
      </c>
      <c r="CV34" s="19">
        <f t="shared" si="61"/>
        <v>1.4099692716758195E-3</v>
      </c>
      <c r="CW34" s="19">
        <f t="shared" si="62"/>
        <v>1.6449641502884562E-3</v>
      </c>
      <c r="CX34" s="19">
        <f t="shared" si="63"/>
        <v>1.6449641502884562E-3</v>
      </c>
      <c r="CY34" s="33">
        <f t="shared" si="64"/>
        <v>0.26616079114279578</v>
      </c>
      <c r="CZ34" s="2"/>
    </row>
    <row r="35" spans="1:104" s="28" customFormat="1" ht="31.5" customHeight="1" thickBot="1" x14ac:dyDescent="0.25">
      <c r="A35" s="2"/>
      <c r="B35" s="56"/>
      <c r="C35" s="34" t="s">
        <v>86</v>
      </c>
      <c r="D35" s="61" t="s">
        <v>56</v>
      </c>
      <c r="E35" s="66"/>
      <c r="F35" s="31">
        <v>2.3900000000000001E-2</v>
      </c>
      <c r="G35" s="48">
        <v>8</v>
      </c>
      <c r="H35" s="44">
        <v>10</v>
      </c>
      <c r="I35" s="44">
        <v>8</v>
      </c>
      <c r="J35" s="44">
        <v>9</v>
      </c>
      <c r="K35" s="44">
        <v>6</v>
      </c>
      <c r="L35" s="44">
        <v>10</v>
      </c>
      <c r="M35" s="44">
        <v>9</v>
      </c>
      <c r="N35" s="44">
        <v>9</v>
      </c>
      <c r="O35" s="44">
        <v>9</v>
      </c>
      <c r="P35" s="44">
        <v>9</v>
      </c>
      <c r="Q35" s="44">
        <v>8</v>
      </c>
      <c r="R35" s="44">
        <v>6</v>
      </c>
      <c r="S35" s="44">
        <v>8</v>
      </c>
      <c r="T35" s="44">
        <v>6</v>
      </c>
      <c r="U35" s="44">
        <v>9</v>
      </c>
      <c r="V35" s="44">
        <v>6</v>
      </c>
      <c r="W35" s="44">
        <v>9</v>
      </c>
      <c r="X35" s="44">
        <v>7</v>
      </c>
      <c r="Y35" s="44">
        <v>8</v>
      </c>
      <c r="Z35" s="44">
        <v>8</v>
      </c>
      <c r="AA35" s="44">
        <v>8</v>
      </c>
      <c r="AB35" s="44">
        <v>8</v>
      </c>
      <c r="AC35" s="44">
        <v>8</v>
      </c>
      <c r="AD35" s="44">
        <v>10</v>
      </c>
      <c r="AE35" s="44">
        <v>8</v>
      </c>
      <c r="AF35" s="44">
        <v>10</v>
      </c>
      <c r="AG35" s="44">
        <v>10</v>
      </c>
      <c r="AH35" s="44">
        <v>9</v>
      </c>
      <c r="AI35" s="44">
        <v>7</v>
      </c>
      <c r="AJ35" s="31">
        <v>8</v>
      </c>
      <c r="AK35" s="82">
        <f t="shared" si="0"/>
        <v>3.2258064516129031E-2</v>
      </c>
      <c r="AL35" s="82">
        <f t="shared" si="1"/>
        <v>4.0322580645161289E-2</v>
      </c>
      <c r="AM35" s="82">
        <f t="shared" si="2"/>
        <v>3.2258064516129031E-2</v>
      </c>
      <c r="AN35" s="82">
        <f t="shared" si="3"/>
        <v>3.6290322580645164E-2</v>
      </c>
      <c r="AO35" s="82">
        <f t="shared" si="4"/>
        <v>2.4193548387096774E-2</v>
      </c>
      <c r="AP35" s="82">
        <f t="shared" si="5"/>
        <v>4.0322580645161289E-2</v>
      </c>
      <c r="AQ35" s="82">
        <f t="shared" si="6"/>
        <v>3.6290322580645164E-2</v>
      </c>
      <c r="AR35" s="82">
        <f t="shared" si="7"/>
        <v>3.6290322580645164E-2</v>
      </c>
      <c r="AS35" s="82">
        <f t="shared" si="8"/>
        <v>3.6290322580645164E-2</v>
      </c>
      <c r="AT35" s="82">
        <f t="shared" si="9"/>
        <v>3.6290322580645164E-2</v>
      </c>
      <c r="AU35" s="82">
        <f t="shared" si="10"/>
        <v>3.2258064516129031E-2</v>
      </c>
      <c r="AV35" s="82">
        <f t="shared" si="11"/>
        <v>2.4193548387096774E-2</v>
      </c>
      <c r="AW35" s="82">
        <f t="shared" si="12"/>
        <v>3.2258064516129031E-2</v>
      </c>
      <c r="AX35" s="82">
        <f t="shared" si="13"/>
        <v>2.4193548387096774E-2</v>
      </c>
      <c r="AY35" s="82">
        <f t="shared" si="14"/>
        <v>3.6290322580645164E-2</v>
      </c>
      <c r="AZ35" s="82">
        <f t="shared" si="15"/>
        <v>2.4193548387096774E-2</v>
      </c>
      <c r="BA35" s="82">
        <f t="shared" si="16"/>
        <v>3.6290322580645164E-2</v>
      </c>
      <c r="BB35" s="82">
        <f t="shared" si="17"/>
        <v>2.8225806451612902E-2</v>
      </c>
      <c r="BC35" s="82">
        <f t="shared" si="18"/>
        <v>3.2258064516129031E-2</v>
      </c>
      <c r="BD35" s="82">
        <f t="shared" si="19"/>
        <v>3.2258064516129031E-2</v>
      </c>
      <c r="BE35" s="82">
        <f t="shared" si="20"/>
        <v>3.2258064516129031E-2</v>
      </c>
      <c r="BF35" s="82">
        <f t="shared" si="21"/>
        <v>3.2258064516129031E-2</v>
      </c>
      <c r="BG35" s="82">
        <f t="shared" si="22"/>
        <v>3.2258064516129031E-2</v>
      </c>
      <c r="BH35" s="82">
        <f t="shared" si="23"/>
        <v>4.0322580645161289E-2</v>
      </c>
      <c r="BI35" s="82">
        <f t="shared" si="24"/>
        <v>3.2258064516129031E-2</v>
      </c>
      <c r="BJ35" s="82">
        <f t="shared" si="25"/>
        <v>4.0322580645161289E-2</v>
      </c>
      <c r="BK35" s="82">
        <f t="shared" si="26"/>
        <v>4.0322580645161289E-2</v>
      </c>
      <c r="BL35" s="82">
        <f t="shared" si="27"/>
        <v>3.6290322580645164E-2</v>
      </c>
      <c r="BM35" s="82">
        <f t="shared" si="28"/>
        <v>2.8225806451612902E-2</v>
      </c>
      <c r="BN35" s="82">
        <f t="shared" si="29"/>
        <v>3.2258064516129031E-2</v>
      </c>
      <c r="BO35" s="30" cm="1">
        <f t="array" ref="BO35">-1/LN(30)*SUMPRODUCT(AK35:BN35,LN(AK35:BN35))</f>
        <v>0.99676125582295239</v>
      </c>
      <c r="BP35" s="70">
        <f t="shared" si="30"/>
        <v>3.2387441770476144E-3</v>
      </c>
      <c r="BQ35" s="70">
        <f t="shared" si="31"/>
        <v>2.7794289737664499E-2</v>
      </c>
      <c r="BR35" s="73">
        <f t="shared" si="32"/>
        <v>2.2606261862522486E-2</v>
      </c>
      <c r="BS35" s="19" cm="1">
        <f t="array" ref="BS35">-SUMPRODUCT(AK35:BN35,LOG(AK35:BN35,2))</f>
        <v>4.890998432264583</v>
      </c>
      <c r="BT35" s="29">
        <f t="shared" si="33"/>
        <v>0.99676125582295261</v>
      </c>
      <c r="BU35" s="19">
        <f t="shared" si="34"/>
        <v>7.2923425362975765E-4</v>
      </c>
      <c r="BV35" s="19">
        <f t="shared" si="35"/>
        <v>9.1154281703719701E-4</v>
      </c>
      <c r="BW35" s="19">
        <f t="shared" si="36"/>
        <v>7.2923425362975765E-4</v>
      </c>
      <c r="BX35" s="19">
        <f t="shared" si="37"/>
        <v>8.2038853533347744E-4</v>
      </c>
      <c r="BY35" s="19">
        <f t="shared" si="38"/>
        <v>5.4692569022231818E-4</v>
      </c>
      <c r="BZ35" s="19">
        <f t="shared" si="39"/>
        <v>9.1154281703719701E-4</v>
      </c>
      <c r="CA35" s="19">
        <f t="shared" si="40"/>
        <v>8.2038853533347744E-4</v>
      </c>
      <c r="CB35" s="19">
        <f t="shared" si="41"/>
        <v>8.2038853533347744E-4</v>
      </c>
      <c r="CC35" s="19">
        <f t="shared" si="42"/>
        <v>8.2038853533347744E-4</v>
      </c>
      <c r="CD35" s="19">
        <f t="shared" si="43"/>
        <v>8.2038853533347744E-4</v>
      </c>
      <c r="CE35" s="19">
        <f t="shared" si="44"/>
        <v>7.2923425362975765E-4</v>
      </c>
      <c r="CF35" s="19">
        <f t="shared" si="45"/>
        <v>5.4692569022231818E-4</v>
      </c>
      <c r="CG35" s="19">
        <f t="shared" si="46"/>
        <v>7.2923425362975765E-4</v>
      </c>
      <c r="CH35" s="19">
        <f t="shared" si="47"/>
        <v>5.4692569022231818E-4</v>
      </c>
      <c r="CI35" s="19">
        <f t="shared" si="48"/>
        <v>8.2038853533347744E-4</v>
      </c>
      <c r="CJ35" s="19">
        <f t="shared" si="49"/>
        <v>5.4692569022231818E-4</v>
      </c>
      <c r="CK35" s="19">
        <f t="shared" si="50"/>
        <v>8.2038853533347744E-4</v>
      </c>
      <c r="CL35" s="19">
        <f t="shared" si="51"/>
        <v>6.3807997192603786E-4</v>
      </c>
      <c r="CM35" s="19">
        <f t="shared" si="52"/>
        <v>7.2923425362975765E-4</v>
      </c>
      <c r="CN35" s="19">
        <f t="shared" si="53"/>
        <v>7.2923425362975765E-4</v>
      </c>
      <c r="CO35" s="19">
        <f t="shared" si="54"/>
        <v>7.2923425362975765E-4</v>
      </c>
      <c r="CP35" s="19">
        <f t="shared" si="55"/>
        <v>7.2923425362975765E-4</v>
      </c>
      <c r="CQ35" s="19">
        <f t="shared" si="56"/>
        <v>7.2923425362975765E-4</v>
      </c>
      <c r="CR35" s="19">
        <f t="shared" si="57"/>
        <v>9.1154281703719701E-4</v>
      </c>
      <c r="CS35" s="19">
        <f t="shared" si="58"/>
        <v>7.2923425362975765E-4</v>
      </c>
      <c r="CT35" s="19">
        <f t="shared" si="59"/>
        <v>9.1154281703719701E-4</v>
      </c>
      <c r="CU35" s="19">
        <f t="shared" si="60"/>
        <v>9.1154281703719701E-4</v>
      </c>
      <c r="CV35" s="19">
        <f t="shared" si="61"/>
        <v>8.2038853533347744E-4</v>
      </c>
      <c r="CW35" s="19">
        <f t="shared" si="62"/>
        <v>6.3807997192603786E-4</v>
      </c>
      <c r="CX35" s="19">
        <f t="shared" si="63"/>
        <v>7.2923425362975765E-4</v>
      </c>
      <c r="CY35" s="33">
        <f t="shared" si="64"/>
        <v>0.11056719132896012</v>
      </c>
      <c r="CZ35" s="2"/>
    </row>
    <row r="36" spans="1:104" s="28" customFormat="1" ht="31.5" customHeight="1" thickBot="1" x14ac:dyDescent="0.25">
      <c r="A36" s="2"/>
      <c r="B36" s="56"/>
      <c r="C36" s="34" t="s">
        <v>87</v>
      </c>
      <c r="D36" s="61" t="s">
        <v>57</v>
      </c>
      <c r="E36" s="66"/>
      <c r="F36" s="31">
        <v>3.1899999999999998E-2</v>
      </c>
      <c r="G36" s="48">
        <v>8</v>
      </c>
      <c r="H36" s="44">
        <v>9</v>
      </c>
      <c r="I36" s="44">
        <v>9</v>
      </c>
      <c r="J36" s="44">
        <v>9</v>
      </c>
      <c r="K36" s="44">
        <v>7</v>
      </c>
      <c r="L36" s="44">
        <v>6</v>
      </c>
      <c r="M36" s="44">
        <v>7</v>
      </c>
      <c r="N36" s="44">
        <v>6</v>
      </c>
      <c r="O36" s="44">
        <v>10</v>
      </c>
      <c r="P36" s="44">
        <v>6</v>
      </c>
      <c r="Q36" s="44">
        <v>10</v>
      </c>
      <c r="R36" s="44">
        <v>7</v>
      </c>
      <c r="S36" s="44">
        <v>9</v>
      </c>
      <c r="T36" s="44">
        <v>7</v>
      </c>
      <c r="U36" s="44">
        <v>8</v>
      </c>
      <c r="V36" s="44">
        <v>8</v>
      </c>
      <c r="W36" s="44">
        <v>9</v>
      </c>
      <c r="X36" s="44">
        <v>8</v>
      </c>
      <c r="Y36" s="44">
        <v>7</v>
      </c>
      <c r="Z36" s="44">
        <v>9</v>
      </c>
      <c r="AA36" s="44">
        <v>8</v>
      </c>
      <c r="AB36" s="44">
        <v>9</v>
      </c>
      <c r="AC36" s="44">
        <v>9</v>
      </c>
      <c r="AD36" s="44">
        <v>9</v>
      </c>
      <c r="AE36" s="44">
        <v>10</v>
      </c>
      <c r="AF36" s="44">
        <v>9</v>
      </c>
      <c r="AG36" s="44">
        <v>7</v>
      </c>
      <c r="AH36" s="44">
        <v>8</v>
      </c>
      <c r="AI36" s="44">
        <v>6</v>
      </c>
      <c r="AJ36" s="31">
        <v>9</v>
      </c>
      <c r="AK36" s="82">
        <f t="shared" si="0"/>
        <v>3.292181069958848E-2</v>
      </c>
      <c r="AL36" s="82">
        <f t="shared" si="1"/>
        <v>3.7037037037037035E-2</v>
      </c>
      <c r="AM36" s="82">
        <f t="shared" si="2"/>
        <v>3.7037037037037035E-2</v>
      </c>
      <c r="AN36" s="82">
        <f t="shared" si="3"/>
        <v>3.7037037037037035E-2</v>
      </c>
      <c r="AO36" s="82">
        <f t="shared" si="4"/>
        <v>2.8806584362139918E-2</v>
      </c>
      <c r="AP36" s="82">
        <f t="shared" si="5"/>
        <v>2.4691358024691357E-2</v>
      </c>
      <c r="AQ36" s="82">
        <f t="shared" si="6"/>
        <v>2.8806584362139918E-2</v>
      </c>
      <c r="AR36" s="82">
        <f t="shared" si="7"/>
        <v>2.4691358024691357E-2</v>
      </c>
      <c r="AS36" s="82">
        <f t="shared" si="8"/>
        <v>4.1152263374485597E-2</v>
      </c>
      <c r="AT36" s="82">
        <f t="shared" si="9"/>
        <v>2.4691358024691357E-2</v>
      </c>
      <c r="AU36" s="82">
        <f t="shared" si="10"/>
        <v>4.1152263374485597E-2</v>
      </c>
      <c r="AV36" s="82">
        <f t="shared" si="11"/>
        <v>2.8806584362139918E-2</v>
      </c>
      <c r="AW36" s="82">
        <f t="shared" si="12"/>
        <v>3.7037037037037035E-2</v>
      </c>
      <c r="AX36" s="82">
        <f t="shared" si="13"/>
        <v>2.8806584362139918E-2</v>
      </c>
      <c r="AY36" s="82">
        <f t="shared" si="14"/>
        <v>3.292181069958848E-2</v>
      </c>
      <c r="AZ36" s="82">
        <f t="shared" si="15"/>
        <v>3.292181069958848E-2</v>
      </c>
      <c r="BA36" s="82">
        <f t="shared" si="16"/>
        <v>3.7037037037037035E-2</v>
      </c>
      <c r="BB36" s="82">
        <f t="shared" si="17"/>
        <v>3.292181069958848E-2</v>
      </c>
      <c r="BC36" s="82">
        <f t="shared" si="18"/>
        <v>2.8806584362139918E-2</v>
      </c>
      <c r="BD36" s="82">
        <f t="shared" si="19"/>
        <v>3.7037037037037035E-2</v>
      </c>
      <c r="BE36" s="82">
        <f t="shared" si="20"/>
        <v>3.292181069958848E-2</v>
      </c>
      <c r="BF36" s="82">
        <f t="shared" si="21"/>
        <v>3.7037037037037035E-2</v>
      </c>
      <c r="BG36" s="82">
        <f t="shared" si="22"/>
        <v>3.7037037037037035E-2</v>
      </c>
      <c r="BH36" s="82">
        <f t="shared" si="23"/>
        <v>3.7037037037037035E-2</v>
      </c>
      <c r="BI36" s="82">
        <f t="shared" si="24"/>
        <v>4.1152263374485597E-2</v>
      </c>
      <c r="BJ36" s="82">
        <f t="shared" si="25"/>
        <v>3.7037037037037035E-2</v>
      </c>
      <c r="BK36" s="82">
        <f t="shared" si="26"/>
        <v>2.8806584362139918E-2</v>
      </c>
      <c r="BL36" s="82">
        <f t="shared" si="27"/>
        <v>3.292181069958848E-2</v>
      </c>
      <c r="BM36" s="82">
        <f t="shared" si="28"/>
        <v>2.4691358024691357E-2</v>
      </c>
      <c r="BN36" s="82">
        <f t="shared" si="29"/>
        <v>3.7037037037037035E-2</v>
      </c>
      <c r="BO36" s="30" cm="1">
        <f t="array" ref="BO36">-1/LN(30)*SUMPRODUCT(AK36:BN36,LN(AK36:BN36))</f>
        <v>0.99658379025961019</v>
      </c>
      <c r="BP36" s="70">
        <f t="shared" si="30"/>
        <v>3.4162097403898084E-3</v>
      </c>
      <c r="BQ36" s="70">
        <f t="shared" si="31"/>
        <v>2.9317265624721808E-2</v>
      </c>
      <c r="BR36" s="73">
        <f t="shared" si="32"/>
        <v>3.1826539295831117E-2</v>
      </c>
      <c r="BS36" s="19" cm="1">
        <f t="array" ref="BS36">-SUMPRODUCT(AK36:BN36,LOG(AK36:BN36,2))</f>
        <v>4.8901276281607746</v>
      </c>
      <c r="BT36" s="29">
        <f t="shared" si="33"/>
        <v>0.99658379025961041</v>
      </c>
      <c r="BU36" s="19">
        <f t="shared" si="34"/>
        <v>1.047787301920366E-3</v>
      </c>
      <c r="BV36" s="19">
        <f t="shared" si="35"/>
        <v>1.1787607146604116E-3</v>
      </c>
      <c r="BW36" s="19">
        <f t="shared" si="36"/>
        <v>1.1787607146604116E-3</v>
      </c>
      <c r="BX36" s="19">
        <f t="shared" si="37"/>
        <v>1.1787607146604116E-3</v>
      </c>
      <c r="BY36" s="19">
        <f t="shared" si="38"/>
        <v>9.1681388918032024E-4</v>
      </c>
      <c r="BZ36" s="19">
        <f t="shared" si="39"/>
        <v>7.8584047644027449E-4</v>
      </c>
      <c r="CA36" s="19">
        <f t="shared" si="40"/>
        <v>9.1681388918032024E-4</v>
      </c>
      <c r="CB36" s="19">
        <f t="shared" si="41"/>
        <v>7.8584047644027449E-4</v>
      </c>
      <c r="CC36" s="19">
        <f t="shared" si="42"/>
        <v>1.3097341274004575E-3</v>
      </c>
      <c r="CD36" s="19">
        <f t="shared" si="43"/>
        <v>7.8584047644027449E-4</v>
      </c>
      <c r="CE36" s="19">
        <f t="shared" si="44"/>
        <v>1.3097341274004575E-3</v>
      </c>
      <c r="CF36" s="19">
        <f t="shared" si="45"/>
        <v>9.1681388918032024E-4</v>
      </c>
      <c r="CG36" s="19">
        <f t="shared" si="46"/>
        <v>1.1787607146604116E-3</v>
      </c>
      <c r="CH36" s="19">
        <f t="shared" si="47"/>
        <v>9.1681388918032024E-4</v>
      </c>
      <c r="CI36" s="19">
        <f t="shared" si="48"/>
        <v>1.047787301920366E-3</v>
      </c>
      <c r="CJ36" s="19">
        <f t="shared" si="49"/>
        <v>1.047787301920366E-3</v>
      </c>
      <c r="CK36" s="19">
        <f t="shared" si="50"/>
        <v>1.1787607146604116E-3</v>
      </c>
      <c r="CL36" s="19">
        <f t="shared" si="51"/>
        <v>1.047787301920366E-3</v>
      </c>
      <c r="CM36" s="19">
        <f t="shared" si="52"/>
        <v>9.1681388918032024E-4</v>
      </c>
      <c r="CN36" s="19">
        <f t="shared" si="53"/>
        <v>1.1787607146604116E-3</v>
      </c>
      <c r="CO36" s="19">
        <f t="shared" si="54"/>
        <v>1.047787301920366E-3</v>
      </c>
      <c r="CP36" s="19">
        <f t="shared" si="55"/>
        <v>1.1787607146604116E-3</v>
      </c>
      <c r="CQ36" s="19">
        <f t="shared" si="56"/>
        <v>1.1787607146604116E-3</v>
      </c>
      <c r="CR36" s="19">
        <f t="shared" si="57"/>
        <v>1.1787607146604116E-3</v>
      </c>
      <c r="CS36" s="19">
        <f t="shared" si="58"/>
        <v>1.3097341274004575E-3</v>
      </c>
      <c r="CT36" s="19">
        <f t="shared" si="59"/>
        <v>1.1787607146604116E-3</v>
      </c>
      <c r="CU36" s="19">
        <f t="shared" si="60"/>
        <v>9.1681388918032024E-4</v>
      </c>
      <c r="CV36" s="19">
        <f t="shared" si="61"/>
        <v>1.047787301920366E-3</v>
      </c>
      <c r="CW36" s="19">
        <f t="shared" si="62"/>
        <v>7.8584047644027449E-4</v>
      </c>
      <c r="CX36" s="19">
        <f t="shared" si="63"/>
        <v>1.1787607146604116E-3</v>
      </c>
      <c r="CY36" s="33">
        <f t="shared" si="64"/>
        <v>0.1556358391192883</v>
      </c>
      <c r="CZ36" s="2"/>
    </row>
    <row r="37" spans="1:104" s="28" customFormat="1" ht="31.5" customHeight="1" thickBot="1" x14ac:dyDescent="0.25">
      <c r="A37" s="2"/>
      <c r="B37" s="56"/>
      <c r="C37" s="34" t="s">
        <v>88</v>
      </c>
      <c r="D37" s="61" t="s">
        <v>58</v>
      </c>
      <c r="E37" s="66"/>
      <c r="F37" s="31">
        <v>6.1000000000000004E-3</v>
      </c>
      <c r="G37" s="48">
        <v>8</v>
      </c>
      <c r="H37" s="44">
        <v>7</v>
      </c>
      <c r="I37" s="44">
        <v>10</v>
      </c>
      <c r="J37" s="44">
        <v>9</v>
      </c>
      <c r="K37" s="44">
        <v>7</v>
      </c>
      <c r="L37" s="44">
        <v>8</v>
      </c>
      <c r="M37" s="44">
        <v>7</v>
      </c>
      <c r="N37" s="44">
        <v>9</v>
      </c>
      <c r="O37" s="44">
        <v>9</v>
      </c>
      <c r="P37" s="44">
        <v>8</v>
      </c>
      <c r="Q37" s="44">
        <v>10</v>
      </c>
      <c r="R37" s="44">
        <v>7</v>
      </c>
      <c r="S37" s="44">
        <v>6</v>
      </c>
      <c r="T37" s="44">
        <v>9</v>
      </c>
      <c r="U37" s="44">
        <v>9</v>
      </c>
      <c r="V37" s="44">
        <v>7</v>
      </c>
      <c r="W37" s="44">
        <v>9</v>
      </c>
      <c r="X37" s="44">
        <v>8</v>
      </c>
      <c r="Y37" s="44">
        <v>6</v>
      </c>
      <c r="Z37" s="44">
        <v>9</v>
      </c>
      <c r="AA37" s="44">
        <v>6</v>
      </c>
      <c r="AB37" s="44">
        <v>7</v>
      </c>
      <c r="AC37" s="44">
        <v>6</v>
      </c>
      <c r="AD37" s="44">
        <v>10</v>
      </c>
      <c r="AE37" s="44">
        <v>7</v>
      </c>
      <c r="AF37" s="44">
        <v>8</v>
      </c>
      <c r="AG37" s="44">
        <v>8</v>
      </c>
      <c r="AH37" s="44">
        <v>9</v>
      </c>
      <c r="AI37" s="44">
        <v>10</v>
      </c>
      <c r="AJ37" s="31">
        <v>9</v>
      </c>
      <c r="AK37" s="82">
        <f t="shared" si="0"/>
        <v>3.3057851239669422E-2</v>
      </c>
      <c r="AL37" s="82">
        <f t="shared" si="1"/>
        <v>2.8925619834710745E-2</v>
      </c>
      <c r="AM37" s="82">
        <f t="shared" si="2"/>
        <v>4.1322314049586778E-2</v>
      </c>
      <c r="AN37" s="82">
        <f t="shared" si="3"/>
        <v>3.71900826446281E-2</v>
      </c>
      <c r="AO37" s="82">
        <f t="shared" si="4"/>
        <v>2.8925619834710745E-2</v>
      </c>
      <c r="AP37" s="82">
        <f t="shared" si="5"/>
        <v>3.3057851239669422E-2</v>
      </c>
      <c r="AQ37" s="82">
        <f t="shared" si="6"/>
        <v>2.8925619834710745E-2</v>
      </c>
      <c r="AR37" s="82">
        <f t="shared" si="7"/>
        <v>3.71900826446281E-2</v>
      </c>
      <c r="AS37" s="82">
        <f t="shared" si="8"/>
        <v>3.71900826446281E-2</v>
      </c>
      <c r="AT37" s="82">
        <f t="shared" si="9"/>
        <v>3.3057851239669422E-2</v>
      </c>
      <c r="AU37" s="82">
        <f t="shared" si="10"/>
        <v>4.1322314049586778E-2</v>
      </c>
      <c r="AV37" s="82">
        <f t="shared" si="11"/>
        <v>2.8925619834710745E-2</v>
      </c>
      <c r="AW37" s="82">
        <f t="shared" si="12"/>
        <v>2.4793388429752067E-2</v>
      </c>
      <c r="AX37" s="82">
        <f t="shared" si="13"/>
        <v>3.71900826446281E-2</v>
      </c>
      <c r="AY37" s="82">
        <f t="shared" si="14"/>
        <v>3.71900826446281E-2</v>
      </c>
      <c r="AZ37" s="82">
        <f t="shared" si="15"/>
        <v>2.8925619834710745E-2</v>
      </c>
      <c r="BA37" s="82">
        <f t="shared" si="16"/>
        <v>3.71900826446281E-2</v>
      </c>
      <c r="BB37" s="82">
        <f t="shared" si="17"/>
        <v>3.3057851239669422E-2</v>
      </c>
      <c r="BC37" s="82">
        <f t="shared" si="18"/>
        <v>2.4793388429752067E-2</v>
      </c>
      <c r="BD37" s="82">
        <f t="shared" si="19"/>
        <v>3.71900826446281E-2</v>
      </c>
      <c r="BE37" s="82">
        <f t="shared" si="20"/>
        <v>2.4793388429752067E-2</v>
      </c>
      <c r="BF37" s="82">
        <f t="shared" si="21"/>
        <v>2.8925619834710745E-2</v>
      </c>
      <c r="BG37" s="82">
        <f t="shared" si="22"/>
        <v>2.4793388429752067E-2</v>
      </c>
      <c r="BH37" s="82">
        <f t="shared" si="23"/>
        <v>4.1322314049586778E-2</v>
      </c>
      <c r="BI37" s="82">
        <f t="shared" si="24"/>
        <v>2.8925619834710745E-2</v>
      </c>
      <c r="BJ37" s="82">
        <f t="shared" si="25"/>
        <v>3.3057851239669422E-2</v>
      </c>
      <c r="BK37" s="82">
        <f t="shared" si="26"/>
        <v>3.3057851239669422E-2</v>
      </c>
      <c r="BL37" s="82">
        <f t="shared" si="27"/>
        <v>3.71900826446281E-2</v>
      </c>
      <c r="BM37" s="82">
        <f t="shared" si="28"/>
        <v>4.1322314049586778E-2</v>
      </c>
      <c r="BN37" s="82">
        <f t="shared" si="29"/>
        <v>3.71900826446281E-2</v>
      </c>
      <c r="BO37" s="30" cm="1">
        <f t="array" ref="BO37">-1/LN(30)*SUMPRODUCT(AK37:BN37,LN(AK37:BN37))</f>
        <v>0.99634250138300207</v>
      </c>
      <c r="BP37" s="70">
        <f t="shared" si="30"/>
        <v>3.657498616997934E-3</v>
      </c>
      <c r="BQ37" s="70">
        <f t="shared" si="31"/>
        <v>3.1387961110474968E-2</v>
      </c>
      <c r="BR37" s="73">
        <f t="shared" si="32"/>
        <v>6.5158070234270947E-3</v>
      </c>
      <c r="BS37" s="19" cm="1">
        <f t="array" ref="BS37">-SUMPRODUCT(AK37:BN37,LOG(AK37:BN37,2))</f>
        <v>4.8889436500413215</v>
      </c>
      <c r="BT37" s="29">
        <f t="shared" si="33"/>
        <v>0.99634250138300229</v>
      </c>
      <c r="BU37" s="19">
        <f t="shared" si="34"/>
        <v>2.1539857928684611E-4</v>
      </c>
      <c r="BV37" s="19">
        <f t="shared" si="35"/>
        <v>1.8847375687599036E-4</v>
      </c>
      <c r="BW37" s="19">
        <f t="shared" si="36"/>
        <v>2.6924822410855765E-4</v>
      </c>
      <c r="BX37" s="19">
        <f t="shared" si="37"/>
        <v>2.4232340169770187E-4</v>
      </c>
      <c r="BY37" s="19">
        <f t="shared" si="38"/>
        <v>1.8847375687599036E-4</v>
      </c>
      <c r="BZ37" s="19">
        <f t="shared" si="39"/>
        <v>2.1539857928684611E-4</v>
      </c>
      <c r="CA37" s="19">
        <f t="shared" si="40"/>
        <v>1.8847375687599036E-4</v>
      </c>
      <c r="CB37" s="19">
        <f t="shared" si="41"/>
        <v>2.4232340169770187E-4</v>
      </c>
      <c r="CC37" s="19">
        <f t="shared" si="42"/>
        <v>2.4232340169770187E-4</v>
      </c>
      <c r="CD37" s="19">
        <f t="shared" si="43"/>
        <v>2.1539857928684611E-4</v>
      </c>
      <c r="CE37" s="19">
        <f t="shared" si="44"/>
        <v>2.6924822410855765E-4</v>
      </c>
      <c r="CF37" s="19">
        <f t="shared" si="45"/>
        <v>1.8847375687599036E-4</v>
      </c>
      <c r="CG37" s="19">
        <f t="shared" si="46"/>
        <v>1.6154893446513458E-4</v>
      </c>
      <c r="CH37" s="19">
        <f t="shared" si="47"/>
        <v>2.4232340169770187E-4</v>
      </c>
      <c r="CI37" s="19">
        <f t="shared" si="48"/>
        <v>2.4232340169770187E-4</v>
      </c>
      <c r="CJ37" s="19">
        <f t="shared" si="49"/>
        <v>1.8847375687599036E-4</v>
      </c>
      <c r="CK37" s="19">
        <f t="shared" si="50"/>
        <v>2.4232340169770187E-4</v>
      </c>
      <c r="CL37" s="19">
        <f t="shared" si="51"/>
        <v>2.1539857928684611E-4</v>
      </c>
      <c r="CM37" s="19">
        <f t="shared" si="52"/>
        <v>1.6154893446513458E-4</v>
      </c>
      <c r="CN37" s="19">
        <f t="shared" si="53"/>
        <v>2.4232340169770187E-4</v>
      </c>
      <c r="CO37" s="19">
        <f t="shared" si="54"/>
        <v>1.6154893446513458E-4</v>
      </c>
      <c r="CP37" s="19">
        <f t="shared" si="55"/>
        <v>1.8847375687599036E-4</v>
      </c>
      <c r="CQ37" s="19">
        <f t="shared" si="56"/>
        <v>1.6154893446513458E-4</v>
      </c>
      <c r="CR37" s="19">
        <f t="shared" si="57"/>
        <v>2.6924822410855765E-4</v>
      </c>
      <c r="CS37" s="19">
        <f t="shared" si="58"/>
        <v>1.8847375687599036E-4</v>
      </c>
      <c r="CT37" s="19">
        <f t="shared" si="59"/>
        <v>2.1539857928684611E-4</v>
      </c>
      <c r="CU37" s="19">
        <f t="shared" si="60"/>
        <v>2.1539857928684611E-4</v>
      </c>
      <c r="CV37" s="19">
        <f t="shared" si="61"/>
        <v>2.4232340169770187E-4</v>
      </c>
      <c r="CW37" s="19">
        <f t="shared" si="62"/>
        <v>2.6924822410855765E-4</v>
      </c>
      <c r="CX37" s="19">
        <f t="shared" si="63"/>
        <v>2.4232340169770187E-4</v>
      </c>
      <c r="CY37" s="33">
        <f t="shared" si="64"/>
        <v>3.1855413372078541E-2</v>
      </c>
      <c r="CZ37" s="2"/>
    </row>
    <row r="38" spans="1:104" s="28" customFormat="1" ht="31.5" customHeight="1" thickBot="1" x14ac:dyDescent="0.25">
      <c r="A38" s="2"/>
      <c r="B38" s="56"/>
      <c r="C38" s="34" t="s">
        <v>89</v>
      </c>
      <c r="D38" s="61" t="s">
        <v>59</v>
      </c>
      <c r="E38" s="66"/>
      <c r="F38" s="31">
        <v>4.1700000000000001E-2</v>
      </c>
      <c r="G38" s="48">
        <v>7</v>
      </c>
      <c r="H38" s="44">
        <v>9</v>
      </c>
      <c r="I38" s="44">
        <v>8</v>
      </c>
      <c r="J38" s="44">
        <v>10</v>
      </c>
      <c r="K38" s="44">
        <v>9</v>
      </c>
      <c r="L38" s="44">
        <v>9</v>
      </c>
      <c r="M38" s="44">
        <v>9</v>
      </c>
      <c r="N38" s="44">
        <v>10</v>
      </c>
      <c r="O38" s="44">
        <v>7</v>
      </c>
      <c r="P38" s="44">
        <v>7</v>
      </c>
      <c r="Q38" s="44">
        <v>9</v>
      </c>
      <c r="R38" s="44">
        <v>7</v>
      </c>
      <c r="S38" s="44">
        <v>10</v>
      </c>
      <c r="T38" s="44">
        <v>8</v>
      </c>
      <c r="U38" s="44">
        <v>6</v>
      </c>
      <c r="V38" s="44">
        <v>9</v>
      </c>
      <c r="W38" s="44">
        <v>6</v>
      </c>
      <c r="X38" s="44">
        <v>9</v>
      </c>
      <c r="Y38" s="44">
        <v>8</v>
      </c>
      <c r="Z38" s="44">
        <v>7</v>
      </c>
      <c r="AA38" s="44">
        <v>7</v>
      </c>
      <c r="AB38" s="44">
        <v>9</v>
      </c>
      <c r="AC38" s="44">
        <v>7</v>
      </c>
      <c r="AD38" s="44">
        <v>9</v>
      </c>
      <c r="AE38" s="44">
        <v>10</v>
      </c>
      <c r="AF38" s="44">
        <v>7</v>
      </c>
      <c r="AG38" s="44">
        <v>9</v>
      </c>
      <c r="AH38" s="44">
        <v>7</v>
      </c>
      <c r="AI38" s="44">
        <v>8</v>
      </c>
      <c r="AJ38" s="31">
        <v>8</v>
      </c>
      <c r="AK38" s="82">
        <f t="shared" si="0"/>
        <v>2.8571428571428571E-2</v>
      </c>
      <c r="AL38" s="82">
        <f t="shared" si="1"/>
        <v>3.6734693877551024E-2</v>
      </c>
      <c r="AM38" s="82">
        <f t="shared" si="2"/>
        <v>3.2653061224489799E-2</v>
      </c>
      <c r="AN38" s="82">
        <f t="shared" si="3"/>
        <v>4.0816326530612242E-2</v>
      </c>
      <c r="AO38" s="82">
        <f t="shared" si="4"/>
        <v>3.6734693877551024E-2</v>
      </c>
      <c r="AP38" s="82">
        <f t="shared" si="5"/>
        <v>3.6734693877551024E-2</v>
      </c>
      <c r="AQ38" s="82">
        <f t="shared" si="6"/>
        <v>3.6734693877551024E-2</v>
      </c>
      <c r="AR38" s="82">
        <f t="shared" si="7"/>
        <v>4.0816326530612242E-2</v>
      </c>
      <c r="AS38" s="82">
        <f t="shared" si="8"/>
        <v>2.8571428571428571E-2</v>
      </c>
      <c r="AT38" s="82">
        <f t="shared" si="9"/>
        <v>2.8571428571428571E-2</v>
      </c>
      <c r="AU38" s="82">
        <f t="shared" si="10"/>
        <v>3.6734693877551024E-2</v>
      </c>
      <c r="AV38" s="82">
        <f t="shared" si="11"/>
        <v>2.8571428571428571E-2</v>
      </c>
      <c r="AW38" s="82">
        <f t="shared" si="12"/>
        <v>4.0816326530612242E-2</v>
      </c>
      <c r="AX38" s="82">
        <f t="shared" si="13"/>
        <v>3.2653061224489799E-2</v>
      </c>
      <c r="AY38" s="82">
        <f t="shared" si="14"/>
        <v>2.4489795918367346E-2</v>
      </c>
      <c r="AZ38" s="82">
        <f t="shared" si="15"/>
        <v>3.6734693877551024E-2</v>
      </c>
      <c r="BA38" s="82">
        <f t="shared" si="16"/>
        <v>2.4489795918367346E-2</v>
      </c>
      <c r="BB38" s="82">
        <f t="shared" si="17"/>
        <v>3.6734693877551024E-2</v>
      </c>
      <c r="BC38" s="82">
        <f t="shared" si="18"/>
        <v>3.2653061224489799E-2</v>
      </c>
      <c r="BD38" s="82">
        <f t="shared" si="19"/>
        <v>2.8571428571428571E-2</v>
      </c>
      <c r="BE38" s="82">
        <f t="shared" si="20"/>
        <v>2.8571428571428571E-2</v>
      </c>
      <c r="BF38" s="82">
        <f t="shared" si="21"/>
        <v>3.6734693877551024E-2</v>
      </c>
      <c r="BG38" s="82">
        <f t="shared" si="22"/>
        <v>2.8571428571428571E-2</v>
      </c>
      <c r="BH38" s="82">
        <f t="shared" si="23"/>
        <v>3.6734693877551024E-2</v>
      </c>
      <c r="BI38" s="82">
        <f t="shared" si="24"/>
        <v>4.0816326530612242E-2</v>
      </c>
      <c r="BJ38" s="82">
        <f t="shared" si="25"/>
        <v>2.8571428571428571E-2</v>
      </c>
      <c r="BK38" s="82">
        <f t="shared" si="26"/>
        <v>3.6734693877551024E-2</v>
      </c>
      <c r="BL38" s="82">
        <f t="shared" si="27"/>
        <v>2.8571428571428571E-2</v>
      </c>
      <c r="BM38" s="82">
        <f t="shared" si="28"/>
        <v>3.2653061224489799E-2</v>
      </c>
      <c r="BN38" s="82">
        <f t="shared" si="29"/>
        <v>3.2653061224489799E-2</v>
      </c>
      <c r="BO38" s="30" cm="1">
        <f t="array" ref="BO38">-1/LN(30)*SUMPRODUCT(AK38:BN38,LN(AK38:BN38))</f>
        <v>0.99686805701070069</v>
      </c>
      <c r="BP38" s="70">
        <f t="shared" si="30"/>
        <v>3.1319429892993078E-3</v>
      </c>
      <c r="BQ38" s="70">
        <f t="shared" si="31"/>
        <v>2.6877742151831665E-2</v>
      </c>
      <c r="BR38" s="73">
        <f t="shared" si="32"/>
        <v>3.814205700210023E-2</v>
      </c>
      <c r="BS38" s="19" cm="1">
        <f t="array" ref="BS38">-SUMPRODUCT(AK38:BN38,LOG(AK38:BN38,2))</f>
        <v>4.8915224940083455</v>
      </c>
      <c r="BT38" s="29">
        <f t="shared" si="33"/>
        <v>0.99686805701070103</v>
      </c>
      <c r="BU38" s="19">
        <f t="shared" si="34"/>
        <v>1.0897730572028636E-3</v>
      </c>
      <c r="BV38" s="19">
        <f t="shared" si="35"/>
        <v>1.4011367878322535E-3</v>
      </c>
      <c r="BW38" s="19">
        <f t="shared" si="36"/>
        <v>1.2454549225175587E-3</v>
      </c>
      <c r="BX38" s="19">
        <f t="shared" si="37"/>
        <v>1.5568186531469479E-3</v>
      </c>
      <c r="BY38" s="19">
        <f t="shared" si="38"/>
        <v>1.4011367878322535E-3</v>
      </c>
      <c r="BZ38" s="19">
        <f t="shared" si="39"/>
        <v>1.4011367878322535E-3</v>
      </c>
      <c r="CA38" s="19">
        <f t="shared" si="40"/>
        <v>1.4011367878322535E-3</v>
      </c>
      <c r="CB38" s="19">
        <f t="shared" si="41"/>
        <v>1.5568186531469479E-3</v>
      </c>
      <c r="CC38" s="19">
        <f t="shared" si="42"/>
        <v>1.0897730572028636E-3</v>
      </c>
      <c r="CD38" s="19">
        <f t="shared" si="43"/>
        <v>1.0897730572028636E-3</v>
      </c>
      <c r="CE38" s="19">
        <f t="shared" si="44"/>
        <v>1.4011367878322535E-3</v>
      </c>
      <c r="CF38" s="19">
        <f t="shared" si="45"/>
        <v>1.0897730572028636E-3</v>
      </c>
      <c r="CG38" s="19">
        <f t="shared" si="46"/>
        <v>1.5568186531469479E-3</v>
      </c>
      <c r="CH38" s="19">
        <f t="shared" si="47"/>
        <v>1.2454549225175587E-3</v>
      </c>
      <c r="CI38" s="19">
        <f t="shared" si="48"/>
        <v>9.3409119188816883E-4</v>
      </c>
      <c r="CJ38" s="19">
        <f t="shared" si="49"/>
        <v>1.4011367878322535E-3</v>
      </c>
      <c r="CK38" s="19">
        <f t="shared" si="50"/>
        <v>9.3409119188816883E-4</v>
      </c>
      <c r="CL38" s="19">
        <f t="shared" si="51"/>
        <v>1.4011367878322535E-3</v>
      </c>
      <c r="CM38" s="19">
        <f t="shared" si="52"/>
        <v>1.2454549225175587E-3</v>
      </c>
      <c r="CN38" s="19">
        <f t="shared" si="53"/>
        <v>1.0897730572028636E-3</v>
      </c>
      <c r="CO38" s="19">
        <f t="shared" si="54"/>
        <v>1.0897730572028636E-3</v>
      </c>
      <c r="CP38" s="19">
        <f t="shared" si="55"/>
        <v>1.4011367878322535E-3</v>
      </c>
      <c r="CQ38" s="19">
        <f t="shared" si="56"/>
        <v>1.0897730572028636E-3</v>
      </c>
      <c r="CR38" s="19">
        <f t="shared" si="57"/>
        <v>1.4011367878322535E-3</v>
      </c>
      <c r="CS38" s="19">
        <f t="shared" si="58"/>
        <v>1.5568186531469479E-3</v>
      </c>
      <c r="CT38" s="19">
        <f t="shared" si="59"/>
        <v>1.0897730572028636E-3</v>
      </c>
      <c r="CU38" s="19">
        <f t="shared" si="60"/>
        <v>1.4011367878322535E-3</v>
      </c>
      <c r="CV38" s="19">
        <f t="shared" si="61"/>
        <v>1.0897730572028636E-3</v>
      </c>
      <c r="CW38" s="19">
        <f t="shared" si="62"/>
        <v>1.2454549225175587E-3</v>
      </c>
      <c r="CX38" s="19">
        <f t="shared" si="63"/>
        <v>1.2454549225175587E-3</v>
      </c>
      <c r="CY38" s="33">
        <f t="shared" si="64"/>
        <v>0.1865727297935218</v>
      </c>
      <c r="CZ38" s="2"/>
    </row>
    <row r="39" spans="1:104" s="28" customFormat="1" ht="31.5" customHeight="1" thickBot="1" x14ac:dyDescent="0.25">
      <c r="A39" s="2"/>
      <c r="B39" s="56"/>
      <c r="C39" s="34" t="s">
        <v>90</v>
      </c>
      <c r="D39" s="61" t="s">
        <v>60</v>
      </c>
      <c r="E39" s="66"/>
      <c r="F39" s="31">
        <v>4.5999999999999999E-2</v>
      </c>
      <c r="G39" s="48">
        <v>9</v>
      </c>
      <c r="H39" s="44">
        <v>10</v>
      </c>
      <c r="I39" s="44">
        <v>9</v>
      </c>
      <c r="J39" s="44">
        <v>10</v>
      </c>
      <c r="K39" s="44">
        <v>6</v>
      </c>
      <c r="L39" s="44">
        <v>10</v>
      </c>
      <c r="M39" s="44">
        <v>10</v>
      </c>
      <c r="N39" s="44">
        <v>8</v>
      </c>
      <c r="O39" s="44">
        <v>8</v>
      </c>
      <c r="P39" s="44">
        <v>7</v>
      </c>
      <c r="Q39" s="44">
        <v>7</v>
      </c>
      <c r="R39" s="44">
        <v>6</v>
      </c>
      <c r="S39" s="44">
        <v>7</v>
      </c>
      <c r="T39" s="44">
        <v>10</v>
      </c>
      <c r="U39" s="44">
        <v>6</v>
      </c>
      <c r="V39" s="44">
        <v>7</v>
      </c>
      <c r="W39" s="44">
        <v>9</v>
      </c>
      <c r="X39" s="44">
        <v>6</v>
      </c>
      <c r="Y39" s="44">
        <v>9</v>
      </c>
      <c r="Z39" s="44">
        <v>7</v>
      </c>
      <c r="AA39" s="44">
        <v>8</v>
      </c>
      <c r="AB39" s="44">
        <v>7</v>
      </c>
      <c r="AC39" s="44">
        <v>7</v>
      </c>
      <c r="AD39" s="44">
        <v>7</v>
      </c>
      <c r="AE39" s="44">
        <v>7</v>
      </c>
      <c r="AF39" s="44">
        <v>9</v>
      </c>
      <c r="AG39" s="44">
        <v>8</v>
      </c>
      <c r="AH39" s="44">
        <v>8</v>
      </c>
      <c r="AI39" s="44">
        <v>7</v>
      </c>
      <c r="AJ39" s="31">
        <v>7</v>
      </c>
      <c r="AK39" s="82">
        <f t="shared" si="0"/>
        <v>3.8135593220338986E-2</v>
      </c>
      <c r="AL39" s="82">
        <f t="shared" si="1"/>
        <v>4.2372881355932202E-2</v>
      </c>
      <c r="AM39" s="82">
        <f t="shared" si="2"/>
        <v>3.8135593220338986E-2</v>
      </c>
      <c r="AN39" s="82">
        <f t="shared" si="3"/>
        <v>4.2372881355932202E-2</v>
      </c>
      <c r="AO39" s="82">
        <f t="shared" si="4"/>
        <v>2.5423728813559324E-2</v>
      </c>
      <c r="AP39" s="82">
        <f t="shared" si="5"/>
        <v>4.2372881355932202E-2</v>
      </c>
      <c r="AQ39" s="82">
        <f t="shared" si="6"/>
        <v>4.2372881355932202E-2</v>
      </c>
      <c r="AR39" s="82">
        <f t="shared" si="7"/>
        <v>3.3898305084745763E-2</v>
      </c>
      <c r="AS39" s="82">
        <f t="shared" si="8"/>
        <v>3.3898305084745763E-2</v>
      </c>
      <c r="AT39" s="82">
        <f t="shared" si="9"/>
        <v>2.9661016949152543E-2</v>
      </c>
      <c r="AU39" s="82">
        <f t="shared" si="10"/>
        <v>2.9661016949152543E-2</v>
      </c>
      <c r="AV39" s="82">
        <f t="shared" si="11"/>
        <v>2.5423728813559324E-2</v>
      </c>
      <c r="AW39" s="82">
        <f t="shared" si="12"/>
        <v>2.9661016949152543E-2</v>
      </c>
      <c r="AX39" s="82">
        <f t="shared" si="13"/>
        <v>4.2372881355932202E-2</v>
      </c>
      <c r="AY39" s="82">
        <f t="shared" si="14"/>
        <v>2.5423728813559324E-2</v>
      </c>
      <c r="AZ39" s="82">
        <f t="shared" si="15"/>
        <v>2.9661016949152543E-2</v>
      </c>
      <c r="BA39" s="82">
        <f t="shared" si="16"/>
        <v>3.8135593220338986E-2</v>
      </c>
      <c r="BB39" s="82">
        <f t="shared" si="17"/>
        <v>2.5423728813559324E-2</v>
      </c>
      <c r="BC39" s="82">
        <f t="shared" si="18"/>
        <v>3.8135593220338986E-2</v>
      </c>
      <c r="BD39" s="82">
        <f t="shared" si="19"/>
        <v>2.9661016949152543E-2</v>
      </c>
      <c r="BE39" s="82">
        <f t="shared" si="20"/>
        <v>3.3898305084745763E-2</v>
      </c>
      <c r="BF39" s="82">
        <f t="shared" si="21"/>
        <v>2.9661016949152543E-2</v>
      </c>
      <c r="BG39" s="82">
        <f t="shared" si="22"/>
        <v>2.9661016949152543E-2</v>
      </c>
      <c r="BH39" s="82">
        <f t="shared" si="23"/>
        <v>2.9661016949152543E-2</v>
      </c>
      <c r="BI39" s="82">
        <f t="shared" si="24"/>
        <v>2.9661016949152543E-2</v>
      </c>
      <c r="BJ39" s="82">
        <f t="shared" si="25"/>
        <v>3.8135593220338986E-2</v>
      </c>
      <c r="BK39" s="82">
        <f t="shared" si="26"/>
        <v>3.3898305084745763E-2</v>
      </c>
      <c r="BL39" s="82">
        <f t="shared" si="27"/>
        <v>3.3898305084745763E-2</v>
      </c>
      <c r="BM39" s="82">
        <f t="shared" si="28"/>
        <v>2.9661016949152543E-2</v>
      </c>
      <c r="BN39" s="82">
        <f t="shared" si="29"/>
        <v>2.9661016949152543E-2</v>
      </c>
      <c r="BO39" s="30" cm="1">
        <f t="array" ref="BO39">-1/LN(30)*SUMPRODUCT(AK39:BN39,LN(AK39:BN39))</f>
        <v>0.99596651628639554</v>
      </c>
      <c r="BP39" s="70">
        <f t="shared" si="30"/>
        <v>4.0334837136044577E-3</v>
      </c>
      <c r="BQ39" s="70">
        <f t="shared" si="31"/>
        <v>3.4614594070924397E-2</v>
      </c>
      <c r="BR39" s="73">
        <f t="shared" si="32"/>
        <v>5.4186655607488352E-2</v>
      </c>
      <c r="BS39" s="19" cm="1">
        <f t="array" ref="BS39">-SUMPRODUCT(AK39:BN39,LOG(AK39:BN39,2))</f>
        <v>4.8870987323066908</v>
      </c>
      <c r="BT39" s="29">
        <f t="shared" si="33"/>
        <v>0.9959665162863951</v>
      </c>
      <c r="BU39" s="19">
        <f t="shared" si="34"/>
        <v>2.0664402562177763E-3</v>
      </c>
      <c r="BV39" s="19">
        <f t="shared" si="35"/>
        <v>2.2960447291308621E-3</v>
      </c>
      <c r="BW39" s="19">
        <f t="shared" si="36"/>
        <v>2.0664402562177763E-3</v>
      </c>
      <c r="BX39" s="19">
        <f t="shared" si="37"/>
        <v>2.2960447291308621E-3</v>
      </c>
      <c r="BY39" s="19">
        <f t="shared" si="38"/>
        <v>1.3776268374785176E-3</v>
      </c>
      <c r="BZ39" s="19">
        <f t="shared" si="39"/>
        <v>2.2960447291308621E-3</v>
      </c>
      <c r="CA39" s="19">
        <f t="shared" si="40"/>
        <v>2.2960447291308621E-3</v>
      </c>
      <c r="CB39" s="19">
        <f t="shared" si="41"/>
        <v>1.83683578330469E-3</v>
      </c>
      <c r="CC39" s="19">
        <f t="shared" si="42"/>
        <v>1.83683578330469E-3</v>
      </c>
      <c r="CD39" s="19">
        <f t="shared" si="43"/>
        <v>1.6072313103916037E-3</v>
      </c>
      <c r="CE39" s="19">
        <f t="shared" si="44"/>
        <v>1.6072313103916037E-3</v>
      </c>
      <c r="CF39" s="19">
        <f t="shared" si="45"/>
        <v>1.3776268374785176E-3</v>
      </c>
      <c r="CG39" s="19">
        <f t="shared" si="46"/>
        <v>1.6072313103916037E-3</v>
      </c>
      <c r="CH39" s="19">
        <f t="shared" si="47"/>
        <v>2.2960447291308621E-3</v>
      </c>
      <c r="CI39" s="19">
        <f t="shared" si="48"/>
        <v>1.3776268374785176E-3</v>
      </c>
      <c r="CJ39" s="19">
        <f t="shared" si="49"/>
        <v>1.6072313103916037E-3</v>
      </c>
      <c r="CK39" s="19">
        <f t="shared" si="50"/>
        <v>2.0664402562177763E-3</v>
      </c>
      <c r="CL39" s="19">
        <f t="shared" si="51"/>
        <v>1.3776268374785176E-3</v>
      </c>
      <c r="CM39" s="19">
        <f t="shared" si="52"/>
        <v>2.0664402562177763E-3</v>
      </c>
      <c r="CN39" s="19">
        <f t="shared" si="53"/>
        <v>1.6072313103916037E-3</v>
      </c>
      <c r="CO39" s="19">
        <f t="shared" si="54"/>
        <v>1.83683578330469E-3</v>
      </c>
      <c r="CP39" s="19">
        <f t="shared" si="55"/>
        <v>1.6072313103916037E-3</v>
      </c>
      <c r="CQ39" s="19">
        <f t="shared" si="56"/>
        <v>1.6072313103916037E-3</v>
      </c>
      <c r="CR39" s="19">
        <f t="shared" si="57"/>
        <v>1.6072313103916037E-3</v>
      </c>
      <c r="CS39" s="19">
        <f t="shared" si="58"/>
        <v>1.6072313103916037E-3</v>
      </c>
      <c r="CT39" s="19">
        <f t="shared" si="59"/>
        <v>2.0664402562177763E-3</v>
      </c>
      <c r="CU39" s="19">
        <f t="shared" si="60"/>
        <v>1.83683578330469E-3</v>
      </c>
      <c r="CV39" s="19">
        <f t="shared" si="61"/>
        <v>1.83683578330469E-3</v>
      </c>
      <c r="CW39" s="19">
        <f t="shared" si="62"/>
        <v>1.6072313103916037E-3</v>
      </c>
      <c r="CX39" s="19">
        <f t="shared" si="63"/>
        <v>1.6072313103916037E-3</v>
      </c>
      <c r="CY39" s="33">
        <f t="shared" si="64"/>
        <v>0.26481553592729556</v>
      </c>
      <c r="CZ39" s="2"/>
    </row>
    <row r="40" spans="1:104" s="28" customFormat="1" ht="31.5" customHeight="1" thickBot="1" x14ac:dyDescent="0.25">
      <c r="A40" s="2"/>
      <c r="B40" s="56"/>
      <c r="C40" s="34" t="s">
        <v>91</v>
      </c>
      <c r="D40" s="61" t="s">
        <v>61</v>
      </c>
      <c r="E40" s="67"/>
      <c r="F40" s="59">
        <v>1.9599999999999999E-2</v>
      </c>
      <c r="G40" s="57">
        <v>7</v>
      </c>
      <c r="H40" s="58">
        <v>6</v>
      </c>
      <c r="I40" s="58">
        <v>9</v>
      </c>
      <c r="J40" s="58">
        <v>7</v>
      </c>
      <c r="K40" s="58">
        <v>9</v>
      </c>
      <c r="L40" s="58">
        <v>7</v>
      </c>
      <c r="M40" s="58">
        <v>9</v>
      </c>
      <c r="N40" s="58">
        <v>9</v>
      </c>
      <c r="O40" s="58">
        <v>7</v>
      </c>
      <c r="P40" s="58">
        <v>8</v>
      </c>
      <c r="Q40" s="58">
        <v>6</v>
      </c>
      <c r="R40" s="58">
        <v>8</v>
      </c>
      <c r="S40" s="58">
        <v>10</v>
      </c>
      <c r="T40" s="58">
        <v>8</v>
      </c>
      <c r="U40" s="58">
        <v>8</v>
      </c>
      <c r="V40" s="58">
        <v>10</v>
      </c>
      <c r="W40" s="58">
        <v>8</v>
      </c>
      <c r="X40" s="58">
        <v>7</v>
      </c>
      <c r="Y40" s="58">
        <v>8</v>
      </c>
      <c r="Z40" s="58">
        <v>9</v>
      </c>
      <c r="AA40" s="58">
        <v>7</v>
      </c>
      <c r="AB40" s="58">
        <v>9</v>
      </c>
      <c r="AC40" s="58">
        <v>7</v>
      </c>
      <c r="AD40" s="58">
        <v>9</v>
      </c>
      <c r="AE40" s="58">
        <v>6</v>
      </c>
      <c r="AF40" s="58">
        <v>8</v>
      </c>
      <c r="AG40" s="58">
        <v>6</v>
      </c>
      <c r="AH40" s="58">
        <v>9</v>
      </c>
      <c r="AI40" s="58">
        <v>8</v>
      </c>
      <c r="AJ40" s="59">
        <v>8</v>
      </c>
      <c r="AK40" s="82">
        <f t="shared" si="0"/>
        <v>2.9535864978902954E-2</v>
      </c>
      <c r="AL40" s="82">
        <f t="shared" si="1"/>
        <v>2.5316455696202531E-2</v>
      </c>
      <c r="AM40" s="82">
        <f t="shared" si="2"/>
        <v>3.7974683544303799E-2</v>
      </c>
      <c r="AN40" s="82">
        <f t="shared" si="3"/>
        <v>2.9535864978902954E-2</v>
      </c>
      <c r="AO40" s="82">
        <f t="shared" si="4"/>
        <v>3.7974683544303799E-2</v>
      </c>
      <c r="AP40" s="82">
        <f t="shared" si="5"/>
        <v>2.9535864978902954E-2</v>
      </c>
      <c r="AQ40" s="82">
        <f t="shared" si="6"/>
        <v>3.7974683544303799E-2</v>
      </c>
      <c r="AR40" s="82">
        <f t="shared" si="7"/>
        <v>3.7974683544303799E-2</v>
      </c>
      <c r="AS40" s="82">
        <f t="shared" si="8"/>
        <v>2.9535864978902954E-2</v>
      </c>
      <c r="AT40" s="82">
        <f t="shared" si="9"/>
        <v>3.3755274261603373E-2</v>
      </c>
      <c r="AU40" s="82">
        <f t="shared" si="10"/>
        <v>2.5316455696202531E-2</v>
      </c>
      <c r="AV40" s="82">
        <f t="shared" si="11"/>
        <v>3.3755274261603373E-2</v>
      </c>
      <c r="AW40" s="82">
        <f t="shared" si="12"/>
        <v>4.2194092827004218E-2</v>
      </c>
      <c r="AX40" s="82">
        <f t="shared" si="13"/>
        <v>3.3755274261603373E-2</v>
      </c>
      <c r="AY40" s="82">
        <f t="shared" si="14"/>
        <v>3.3755274261603373E-2</v>
      </c>
      <c r="AZ40" s="82">
        <f t="shared" si="15"/>
        <v>4.2194092827004218E-2</v>
      </c>
      <c r="BA40" s="82">
        <f t="shared" si="16"/>
        <v>3.3755274261603373E-2</v>
      </c>
      <c r="BB40" s="82">
        <f t="shared" si="17"/>
        <v>2.9535864978902954E-2</v>
      </c>
      <c r="BC40" s="82">
        <f t="shared" si="18"/>
        <v>3.3755274261603373E-2</v>
      </c>
      <c r="BD40" s="82">
        <f t="shared" si="19"/>
        <v>3.7974683544303799E-2</v>
      </c>
      <c r="BE40" s="82">
        <f t="shared" si="20"/>
        <v>2.9535864978902954E-2</v>
      </c>
      <c r="BF40" s="82">
        <f t="shared" si="21"/>
        <v>3.7974683544303799E-2</v>
      </c>
      <c r="BG40" s="82">
        <f t="shared" si="22"/>
        <v>2.9535864978902954E-2</v>
      </c>
      <c r="BH40" s="82">
        <f t="shared" si="23"/>
        <v>3.7974683544303799E-2</v>
      </c>
      <c r="BI40" s="82">
        <f t="shared" si="24"/>
        <v>2.5316455696202531E-2</v>
      </c>
      <c r="BJ40" s="82">
        <f t="shared" si="25"/>
        <v>3.3755274261603373E-2</v>
      </c>
      <c r="BK40" s="82">
        <f t="shared" si="26"/>
        <v>2.5316455696202531E-2</v>
      </c>
      <c r="BL40" s="82">
        <f t="shared" si="27"/>
        <v>3.7974683544303799E-2</v>
      </c>
      <c r="BM40" s="82">
        <f t="shared" si="28"/>
        <v>3.3755274261603373E-2</v>
      </c>
      <c r="BN40" s="82">
        <f t="shared" si="29"/>
        <v>3.3755274261603373E-2</v>
      </c>
      <c r="BO40" s="30" cm="1">
        <f t="array" ref="BO40">-1/LN(30)*SUMPRODUCT(AK40:BN40,LN(AK40:BN40))</f>
        <v>0.99692710229102532</v>
      </c>
      <c r="BP40" s="70">
        <f t="shared" si="30"/>
        <v>3.0728977089746756E-3</v>
      </c>
      <c r="BQ40" s="70">
        <f t="shared" si="31"/>
        <v>2.6371026727805655E-2</v>
      </c>
      <c r="BR40" s="73">
        <f t="shared" si="32"/>
        <v>1.7589697992699979E-2</v>
      </c>
      <c r="BS40" s="19" cm="1">
        <f t="array" ref="BS40">-SUMPRODUCT(AK40:BN40,LOG(AK40:BN40,2))</f>
        <v>4.8918122227390874</v>
      </c>
      <c r="BT40" s="29">
        <f t="shared" si="33"/>
        <v>0.9969271022910261</v>
      </c>
      <c r="BU40" s="19">
        <f t="shared" si="34"/>
        <v>5.1952694493206692E-4</v>
      </c>
      <c r="BV40" s="19">
        <f t="shared" si="35"/>
        <v>4.4530880994177164E-4</v>
      </c>
      <c r="BW40" s="19">
        <f t="shared" si="36"/>
        <v>6.6796321491265748E-4</v>
      </c>
      <c r="BX40" s="19">
        <f t="shared" si="37"/>
        <v>5.1952694493206692E-4</v>
      </c>
      <c r="BY40" s="19">
        <f t="shared" si="38"/>
        <v>6.6796321491265748E-4</v>
      </c>
      <c r="BZ40" s="19">
        <f t="shared" si="39"/>
        <v>5.1952694493206692E-4</v>
      </c>
      <c r="CA40" s="19">
        <f t="shared" si="40"/>
        <v>6.6796321491265748E-4</v>
      </c>
      <c r="CB40" s="19">
        <f t="shared" si="41"/>
        <v>6.6796321491265748E-4</v>
      </c>
      <c r="CC40" s="19">
        <f t="shared" si="42"/>
        <v>5.1952694493206692E-4</v>
      </c>
      <c r="CD40" s="19">
        <f t="shared" si="43"/>
        <v>5.9374507992236215E-4</v>
      </c>
      <c r="CE40" s="19">
        <f t="shared" si="44"/>
        <v>4.4530880994177164E-4</v>
      </c>
      <c r="CF40" s="19">
        <f t="shared" si="45"/>
        <v>5.9374507992236215E-4</v>
      </c>
      <c r="CG40" s="19">
        <f t="shared" si="46"/>
        <v>7.4218134990295271E-4</v>
      </c>
      <c r="CH40" s="19">
        <f t="shared" si="47"/>
        <v>5.9374507992236215E-4</v>
      </c>
      <c r="CI40" s="19">
        <f t="shared" si="48"/>
        <v>5.9374507992236215E-4</v>
      </c>
      <c r="CJ40" s="19">
        <f t="shared" si="49"/>
        <v>7.4218134990295271E-4</v>
      </c>
      <c r="CK40" s="19">
        <f t="shared" si="50"/>
        <v>5.9374507992236215E-4</v>
      </c>
      <c r="CL40" s="19">
        <f t="shared" si="51"/>
        <v>5.1952694493206692E-4</v>
      </c>
      <c r="CM40" s="19">
        <f t="shared" si="52"/>
        <v>5.9374507992236215E-4</v>
      </c>
      <c r="CN40" s="19">
        <f t="shared" si="53"/>
        <v>6.6796321491265748E-4</v>
      </c>
      <c r="CO40" s="19">
        <f t="shared" si="54"/>
        <v>5.1952694493206692E-4</v>
      </c>
      <c r="CP40" s="19">
        <f t="shared" si="55"/>
        <v>6.6796321491265748E-4</v>
      </c>
      <c r="CQ40" s="19">
        <f t="shared" si="56"/>
        <v>5.1952694493206692E-4</v>
      </c>
      <c r="CR40" s="19">
        <f t="shared" si="57"/>
        <v>6.6796321491265748E-4</v>
      </c>
      <c r="CS40" s="19">
        <f t="shared" si="58"/>
        <v>4.4530880994177164E-4</v>
      </c>
      <c r="CT40" s="19">
        <f t="shared" si="59"/>
        <v>5.9374507992236215E-4</v>
      </c>
      <c r="CU40" s="19">
        <f t="shared" si="60"/>
        <v>4.4530880994177164E-4</v>
      </c>
      <c r="CV40" s="19">
        <f t="shared" si="61"/>
        <v>6.6796321491265748E-4</v>
      </c>
      <c r="CW40" s="19">
        <f t="shared" si="62"/>
        <v>5.9374507992236215E-4</v>
      </c>
      <c r="CX40" s="19">
        <f t="shared" si="63"/>
        <v>5.9374507992236215E-4</v>
      </c>
      <c r="CY40" s="33">
        <f t="shared" si="64"/>
        <v>8.6045499634978956E-2</v>
      </c>
      <c r="CZ40" s="2"/>
    </row>
    <row r="41" spans="1:104" ht="28.5" customHeight="1" thickBot="1" x14ac:dyDescent="0.3">
      <c r="A41" s="1"/>
      <c r="B41" s="27"/>
      <c r="C41" s="133"/>
      <c r="D41" s="133"/>
      <c r="E41" s="62">
        <f>SUM(E7:E10)</f>
        <v>0</v>
      </c>
      <c r="F41" s="63">
        <f>SUM(F7:F10)</f>
        <v>9.7800000000000012E-2</v>
      </c>
      <c r="G41" s="72">
        <f t="shared" ref="G41:AJ41" si="65">SUMPRODUCT($F$7:$F$40,G7:G40)</f>
        <v>7.8676999999999992</v>
      </c>
      <c r="H41" s="72">
        <f t="shared" si="65"/>
        <v>8.6098999999999997</v>
      </c>
      <c r="I41" s="72">
        <f t="shared" si="65"/>
        <v>8.5147999999999993</v>
      </c>
      <c r="J41" s="72">
        <f t="shared" si="65"/>
        <v>8.4384999999999994</v>
      </c>
      <c r="K41" s="72">
        <f t="shared" si="65"/>
        <v>7.6871999999999989</v>
      </c>
      <c r="L41" s="72">
        <f t="shared" si="65"/>
        <v>8.165300000000002</v>
      </c>
      <c r="M41" s="72">
        <f t="shared" si="65"/>
        <v>8.0203000000000007</v>
      </c>
      <c r="N41" s="72">
        <f t="shared" si="65"/>
        <v>8.7733999999999988</v>
      </c>
      <c r="O41" s="72">
        <f t="shared" si="65"/>
        <v>8.1941999999999986</v>
      </c>
      <c r="P41" s="72">
        <f t="shared" si="65"/>
        <v>7.9392999999999994</v>
      </c>
      <c r="Q41" s="72">
        <f t="shared" si="65"/>
        <v>8.2730999999999995</v>
      </c>
      <c r="R41" s="72">
        <f t="shared" si="65"/>
        <v>7.8890000000000002</v>
      </c>
      <c r="S41" s="72">
        <f t="shared" si="65"/>
        <v>7.7862999999999989</v>
      </c>
      <c r="T41" s="72">
        <f t="shared" si="65"/>
        <v>8.4400999999999975</v>
      </c>
      <c r="U41" s="72">
        <f t="shared" si="65"/>
        <v>7.8602999999999978</v>
      </c>
      <c r="V41" s="72">
        <f t="shared" si="65"/>
        <v>7.8426000000000009</v>
      </c>
      <c r="W41" s="72">
        <f t="shared" si="65"/>
        <v>8.1859999999999999</v>
      </c>
      <c r="X41" s="72">
        <f t="shared" si="65"/>
        <v>7.8433000000000002</v>
      </c>
      <c r="Y41" s="72">
        <f t="shared" si="65"/>
        <v>8.1960999999999995</v>
      </c>
      <c r="Z41" s="72">
        <f t="shared" si="65"/>
        <v>8.0045999999999999</v>
      </c>
      <c r="AA41" s="72">
        <f t="shared" si="65"/>
        <v>7.9091000000000014</v>
      </c>
      <c r="AB41" s="72">
        <f t="shared" si="65"/>
        <v>7.9050000000000002</v>
      </c>
      <c r="AC41" s="72">
        <f t="shared" si="65"/>
        <v>8.193699999999998</v>
      </c>
      <c r="AD41" s="72">
        <f t="shared" si="65"/>
        <v>8.5373000000000001</v>
      </c>
      <c r="AE41" s="72">
        <f t="shared" si="65"/>
        <v>8.4969000000000001</v>
      </c>
      <c r="AF41" s="72">
        <f t="shared" si="65"/>
        <v>8.1426999999999996</v>
      </c>
      <c r="AG41" s="72">
        <f t="shared" si="65"/>
        <v>7.8592000000000013</v>
      </c>
      <c r="AH41" s="72">
        <f t="shared" si="65"/>
        <v>8.4387999999999987</v>
      </c>
      <c r="AI41" s="72">
        <f t="shared" si="65"/>
        <v>7.6836999999999991</v>
      </c>
      <c r="AJ41" s="72">
        <f t="shared" si="65"/>
        <v>7.6866000000000003</v>
      </c>
      <c r="AK41" s="142">
        <f>SUM(AK7:BN40)</f>
        <v>33.999999999999957</v>
      </c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68">
        <f>SUM(BO7:BO10)</f>
        <v>3.9884949566994745</v>
      </c>
      <c r="BP41" s="71">
        <f>SUM(BP7:BP40)</f>
        <v>0.11652552404167893</v>
      </c>
      <c r="BQ41" s="63">
        <f>SUM(BQ7:BQ40)</f>
        <v>0.99999999999999989</v>
      </c>
      <c r="BR41" s="69">
        <f>SUM(BR7:BR40)</f>
        <v>1</v>
      </c>
      <c r="BS41" s="134" t="s">
        <v>7</v>
      </c>
      <c r="BT41" s="135"/>
      <c r="BU41" s="26">
        <f t="shared" ref="BU41:CX41" si="66">SUM(BU7:BU40)</f>
        <v>3.2217382824262369E-2</v>
      </c>
      <c r="BV41" s="26">
        <f t="shared" si="66"/>
        <v>3.5577076387716233E-2</v>
      </c>
      <c r="BW41" s="26">
        <f t="shared" si="66"/>
        <v>3.5418697716889928E-2</v>
      </c>
      <c r="BX41" s="26">
        <f t="shared" si="66"/>
        <v>3.5167822686593887E-2</v>
      </c>
      <c r="BY41" s="26">
        <f t="shared" si="66"/>
        <v>3.1622110415534421E-2</v>
      </c>
      <c r="BZ41" s="26">
        <f t="shared" si="66"/>
        <v>3.3653991927420468E-2</v>
      </c>
      <c r="CA41" s="26">
        <f t="shared" si="66"/>
        <v>3.2827181174629405E-2</v>
      </c>
      <c r="CB41" s="26">
        <f t="shared" si="66"/>
        <v>3.5971358014181581E-2</v>
      </c>
      <c r="CC41" s="26">
        <f t="shared" si="66"/>
        <v>3.3798335089923651E-2</v>
      </c>
      <c r="CD41" s="26">
        <f t="shared" si="66"/>
        <v>3.2628784644406071E-2</v>
      </c>
      <c r="CE41" s="26">
        <f t="shared" si="66"/>
        <v>3.4072477713521017E-2</v>
      </c>
      <c r="CF41" s="26">
        <f t="shared" si="66"/>
        <v>3.2172334484256382E-2</v>
      </c>
      <c r="CG41" s="26">
        <f t="shared" si="66"/>
        <v>3.2147920231093099E-2</v>
      </c>
      <c r="CH41" s="26">
        <f t="shared" si="66"/>
        <v>3.5023810971101424E-2</v>
      </c>
      <c r="CI41" s="26">
        <f t="shared" si="66"/>
        <v>3.2335939787494238E-2</v>
      </c>
      <c r="CJ41" s="26">
        <f t="shared" si="66"/>
        <v>3.2181731801538861E-2</v>
      </c>
      <c r="CK41" s="26">
        <f t="shared" si="66"/>
        <v>3.3620831956140039E-2</v>
      </c>
      <c r="CL41" s="26">
        <f t="shared" si="66"/>
        <v>3.2188499504332758E-2</v>
      </c>
      <c r="CM41" s="26">
        <f t="shared" si="66"/>
        <v>3.3786837639105484E-2</v>
      </c>
      <c r="CN41" s="26">
        <f t="shared" si="66"/>
        <v>3.2611129622156405E-2</v>
      </c>
      <c r="CO41" s="26">
        <f t="shared" si="66"/>
        <v>3.2184964842020054E-2</v>
      </c>
      <c r="CP41" s="26">
        <f t="shared" si="66"/>
        <v>3.2534955012838367E-2</v>
      </c>
      <c r="CQ41" s="26">
        <f t="shared" si="66"/>
        <v>3.3773698965445492E-2</v>
      </c>
      <c r="CR41" s="26">
        <f t="shared" si="66"/>
        <v>3.516516202433978E-2</v>
      </c>
      <c r="CS41" s="26">
        <f t="shared" si="66"/>
        <v>3.4733533126467452E-2</v>
      </c>
      <c r="CT41" s="26">
        <f t="shared" si="66"/>
        <v>3.3373868120754067E-2</v>
      </c>
      <c r="CU41" s="26">
        <f t="shared" si="66"/>
        <v>3.210759682631175E-2</v>
      </c>
      <c r="CV41" s="26">
        <f t="shared" si="66"/>
        <v>3.4414073891264413E-2</v>
      </c>
      <c r="CW41" s="26">
        <f t="shared" si="66"/>
        <v>3.1156049182918599E-2</v>
      </c>
      <c r="CX41" s="26">
        <f t="shared" si="66"/>
        <v>3.1531843415342264E-2</v>
      </c>
      <c r="CY41" s="136" t="s">
        <v>6</v>
      </c>
      <c r="CZ41" s="1"/>
    </row>
    <row r="42" spans="1:104" ht="30" customHeight="1" thickBot="1" x14ac:dyDescent="0.3">
      <c r="A42" s="1"/>
      <c r="B42" s="138"/>
      <c r="C42" s="138"/>
      <c r="D42" s="138"/>
      <c r="E42" s="138"/>
      <c r="F42" s="139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50"/>
      <c r="BN42" s="51"/>
      <c r="BO42" s="25"/>
      <c r="BP42" s="24"/>
      <c r="BQ42" s="23"/>
      <c r="BR42" s="22"/>
      <c r="BS42" s="140" t="s">
        <v>5</v>
      </c>
      <c r="BT42" s="141"/>
      <c r="BU42" s="19">
        <f t="shared" ref="BU42:CX42" si="67">ABS(BU41)</f>
        <v>3.2217382824262369E-2</v>
      </c>
      <c r="BV42" s="19">
        <f t="shared" si="67"/>
        <v>3.5577076387716233E-2</v>
      </c>
      <c r="BW42" s="19">
        <f t="shared" si="67"/>
        <v>3.5418697716889928E-2</v>
      </c>
      <c r="BX42" s="19">
        <f t="shared" si="67"/>
        <v>3.5167822686593887E-2</v>
      </c>
      <c r="BY42" s="19">
        <f t="shared" si="67"/>
        <v>3.1622110415534421E-2</v>
      </c>
      <c r="BZ42" s="19">
        <f t="shared" si="67"/>
        <v>3.3653991927420468E-2</v>
      </c>
      <c r="CA42" s="19">
        <f t="shared" si="67"/>
        <v>3.2827181174629405E-2</v>
      </c>
      <c r="CB42" s="19">
        <f t="shared" si="67"/>
        <v>3.5971358014181581E-2</v>
      </c>
      <c r="CC42" s="19">
        <f t="shared" si="67"/>
        <v>3.3798335089923651E-2</v>
      </c>
      <c r="CD42" s="19">
        <f t="shared" si="67"/>
        <v>3.2628784644406071E-2</v>
      </c>
      <c r="CE42" s="19">
        <f t="shared" si="67"/>
        <v>3.4072477713521017E-2</v>
      </c>
      <c r="CF42" s="19">
        <f t="shared" si="67"/>
        <v>3.2172334484256382E-2</v>
      </c>
      <c r="CG42" s="19">
        <f t="shared" si="67"/>
        <v>3.2147920231093099E-2</v>
      </c>
      <c r="CH42" s="19">
        <f t="shared" si="67"/>
        <v>3.5023810971101424E-2</v>
      </c>
      <c r="CI42" s="19">
        <f t="shared" si="67"/>
        <v>3.2335939787494238E-2</v>
      </c>
      <c r="CJ42" s="19">
        <f t="shared" si="67"/>
        <v>3.2181731801538861E-2</v>
      </c>
      <c r="CK42" s="19">
        <f t="shared" si="67"/>
        <v>3.3620831956140039E-2</v>
      </c>
      <c r="CL42" s="19">
        <f t="shared" si="67"/>
        <v>3.2188499504332758E-2</v>
      </c>
      <c r="CM42" s="19">
        <f t="shared" si="67"/>
        <v>3.3786837639105484E-2</v>
      </c>
      <c r="CN42" s="19">
        <f t="shared" si="67"/>
        <v>3.2611129622156405E-2</v>
      </c>
      <c r="CO42" s="19">
        <f t="shared" si="67"/>
        <v>3.2184964842020054E-2</v>
      </c>
      <c r="CP42" s="19">
        <f t="shared" si="67"/>
        <v>3.2534955012838367E-2</v>
      </c>
      <c r="CQ42" s="19">
        <f t="shared" si="67"/>
        <v>3.3773698965445492E-2</v>
      </c>
      <c r="CR42" s="19">
        <f t="shared" si="67"/>
        <v>3.516516202433978E-2</v>
      </c>
      <c r="CS42" s="19">
        <f t="shared" si="67"/>
        <v>3.4733533126467452E-2</v>
      </c>
      <c r="CT42" s="19">
        <f t="shared" si="67"/>
        <v>3.3373868120754067E-2</v>
      </c>
      <c r="CU42" s="19">
        <f t="shared" si="67"/>
        <v>3.210759682631175E-2</v>
      </c>
      <c r="CV42" s="19">
        <f t="shared" si="67"/>
        <v>3.4414073891264413E-2</v>
      </c>
      <c r="CW42" s="19">
        <f t="shared" si="67"/>
        <v>3.1156049182918599E-2</v>
      </c>
      <c r="CX42" s="19">
        <f t="shared" si="67"/>
        <v>3.1531843415342264E-2</v>
      </c>
      <c r="CY42" s="137"/>
      <c r="CZ42" s="1"/>
    </row>
    <row r="43" spans="1:104" ht="30" customHeight="1" thickBot="1" x14ac:dyDescent="0.3">
      <c r="A43" s="1"/>
      <c r="B43" s="21"/>
      <c r="C43" s="20"/>
      <c r="D43" s="144" t="s">
        <v>4</v>
      </c>
      <c r="E43" s="145"/>
      <c r="F43" s="146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15"/>
      <c r="BN43" s="14"/>
      <c r="BO43" s="15"/>
      <c r="BP43" s="14"/>
      <c r="BQ43" s="13"/>
      <c r="BR43" s="12"/>
      <c r="BS43" s="140" t="s">
        <v>2</v>
      </c>
      <c r="BT43" s="141"/>
      <c r="BU43" s="84" cm="1">
        <f t="array" ref="BU43">-SUMPRODUCT(BU42:CX42,LOG(BU42:CX42,2))</f>
        <v>4.9057340795443798</v>
      </c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18">
        <f>SUM(CY7:CY10)</f>
        <v>0.41206546290114698</v>
      </c>
      <c r="CZ43" s="1"/>
    </row>
    <row r="44" spans="1:104" ht="30" customHeight="1" thickBot="1" x14ac:dyDescent="0.3">
      <c r="A44" s="1"/>
      <c r="B44" s="17"/>
      <c r="C44" s="16"/>
      <c r="D44" s="144" t="s">
        <v>3</v>
      </c>
      <c r="E44" s="145"/>
      <c r="F44" s="146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15"/>
      <c r="BN44" s="14"/>
      <c r="BO44" s="15"/>
      <c r="BP44" s="14"/>
      <c r="BQ44" s="13"/>
      <c r="BR44" s="12"/>
      <c r="BS44" s="140" t="s">
        <v>157</v>
      </c>
      <c r="BT44" s="141"/>
      <c r="BU44" s="76">
        <f t="shared" ref="BU44:CX44" si="68">RANK(BU41,$BU$41:$CX$41,1)</f>
        <v>10</v>
      </c>
      <c r="BV44" s="76">
        <f t="shared" si="68"/>
        <v>29</v>
      </c>
      <c r="BW44" s="76">
        <f t="shared" si="68"/>
        <v>28</v>
      </c>
      <c r="BX44" s="76">
        <f t="shared" si="68"/>
        <v>27</v>
      </c>
      <c r="BY44" s="76">
        <f t="shared" si="68"/>
        <v>3</v>
      </c>
      <c r="BZ44" s="76">
        <f t="shared" si="68"/>
        <v>18</v>
      </c>
      <c r="CA44" s="76">
        <f t="shared" si="68"/>
        <v>15</v>
      </c>
      <c r="CB44" s="76">
        <f t="shared" si="68"/>
        <v>30</v>
      </c>
      <c r="CC44" s="76">
        <f t="shared" si="68"/>
        <v>21</v>
      </c>
      <c r="CD44" s="76">
        <f t="shared" si="68"/>
        <v>14</v>
      </c>
      <c r="CE44" s="76">
        <f t="shared" si="68"/>
        <v>22</v>
      </c>
      <c r="CF44" s="76">
        <f t="shared" si="68"/>
        <v>6</v>
      </c>
      <c r="CG44" s="76">
        <f t="shared" si="68"/>
        <v>5</v>
      </c>
      <c r="CH44" s="76">
        <f t="shared" si="68"/>
        <v>25</v>
      </c>
      <c r="CI44" s="76">
        <f t="shared" si="68"/>
        <v>11</v>
      </c>
      <c r="CJ44" s="76">
        <f t="shared" si="68"/>
        <v>7</v>
      </c>
      <c r="CK44" s="76">
        <f t="shared" si="68"/>
        <v>17</v>
      </c>
      <c r="CL44" s="76">
        <f t="shared" si="68"/>
        <v>9</v>
      </c>
      <c r="CM44" s="76">
        <f t="shared" si="68"/>
        <v>20</v>
      </c>
      <c r="CN44" s="76">
        <f t="shared" si="68"/>
        <v>13</v>
      </c>
      <c r="CO44" s="76">
        <f t="shared" si="68"/>
        <v>8</v>
      </c>
      <c r="CP44" s="76">
        <f t="shared" si="68"/>
        <v>12</v>
      </c>
      <c r="CQ44" s="76">
        <f t="shared" si="68"/>
        <v>19</v>
      </c>
      <c r="CR44" s="76">
        <f t="shared" si="68"/>
        <v>26</v>
      </c>
      <c r="CS44" s="76">
        <f t="shared" si="68"/>
        <v>24</v>
      </c>
      <c r="CT44" s="76">
        <f t="shared" si="68"/>
        <v>16</v>
      </c>
      <c r="CU44" s="76">
        <f t="shared" si="68"/>
        <v>4</v>
      </c>
      <c r="CV44" s="76">
        <f t="shared" si="68"/>
        <v>23</v>
      </c>
      <c r="CW44" s="76">
        <f t="shared" si="68"/>
        <v>1</v>
      </c>
      <c r="CX44" s="76">
        <f t="shared" si="68"/>
        <v>2</v>
      </c>
      <c r="CY44" s="11" t="s">
        <v>1</v>
      </c>
      <c r="CZ44" s="1"/>
    </row>
    <row r="45" spans="1:104" ht="30" customHeight="1" thickBot="1" x14ac:dyDescent="0.3">
      <c r="A45" s="1"/>
      <c r="B45" s="10"/>
      <c r="C45" s="9"/>
      <c r="D45" s="144" t="s">
        <v>0</v>
      </c>
      <c r="E45" s="145"/>
      <c r="F45" s="146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8"/>
      <c r="BN45" s="7"/>
      <c r="BO45" s="8"/>
      <c r="BP45" s="7"/>
      <c r="BQ45" s="6"/>
      <c r="BR45" s="5"/>
      <c r="BS45" s="74"/>
      <c r="BT45" s="75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3">
        <f>CY43/BU43</f>
        <v>8.3996697786647576E-2</v>
      </c>
      <c r="CZ45" s="1"/>
    </row>
    <row r="46" spans="1:104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4" ht="42" customHeight="1" x14ac:dyDescent="0.25">
      <c r="CC47" s="55"/>
    </row>
    <row r="48" spans="1:104" ht="69.75" customHeight="1" x14ac:dyDescent="0.25">
      <c r="D48" s="36"/>
      <c r="E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</row>
    <row r="49" spans="4:64" ht="36.75" customHeight="1" x14ac:dyDescent="0.25">
      <c r="D49" s="36"/>
      <c r="E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</row>
    <row r="50" spans="4:64" ht="43.5" customHeight="1" x14ac:dyDescent="0.25">
      <c r="D50" s="36"/>
      <c r="E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</row>
    <row r="51" spans="4:64" ht="45" customHeight="1" x14ac:dyDescent="0.25">
      <c r="D51" s="36"/>
      <c r="E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</row>
    <row r="52" spans="4:64" ht="15" customHeight="1" x14ac:dyDescent="0.25">
      <c r="D52" s="36"/>
      <c r="E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</row>
    <row r="53" spans="4:64" ht="15" customHeight="1" x14ac:dyDescent="0.25"/>
    <row r="54" spans="4:64" ht="15" customHeight="1" x14ac:dyDescent="0.25"/>
    <row r="55" spans="4:64" ht="15" customHeight="1" x14ac:dyDescent="0.25"/>
    <row r="56" spans="4:64" ht="15" customHeight="1" x14ac:dyDescent="0.25"/>
    <row r="57" spans="4:64" ht="15" customHeight="1" x14ac:dyDescent="0.25"/>
    <row r="58" spans="4:64" ht="15" customHeight="1" x14ac:dyDescent="0.25"/>
    <row r="59" spans="4:64" ht="15" customHeight="1" x14ac:dyDescent="0.25"/>
  </sheetData>
  <scenarios current="0">
    <scenario name="Scenario 1" locked="1" count="1" user="Σιδέρης" comment="Δημιουργία από Σιδέρης την 25/05/2024">
      <inputCells r="V48" val="15762,71"/>
    </scenario>
    <scenario name="Scenario1" count="1" user="Σιδέρης" comment="Δημιουργία από Σιδέρης την 5/25/2024">
      <inputCells r="V48" val="4906251.59334049"/>
    </scenario>
  </scenarios>
  <mergeCells count="33">
    <mergeCell ref="D43:F43"/>
    <mergeCell ref="BS43:BT43"/>
    <mergeCell ref="D44:F44"/>
    <mergeCell ref="D45:F45"/>
    <mergeCell ref="BS44:BT44"/>
    <mergeCell ref="C41:D41"/>
    <mergeCell ref="BS41:BT41"/>
    <mergeCell ref="CY41:CY42"/>
    <mergeCell ref="B42:F42"/>
    <mergeCell ref="BS42:BT42"/>
    <mergeCell ref="AK41:BN41"/>
    <mergeCell ref="BS5:BS6"/>
    <mergeCell ref="B5:D6"/>
    <mergeCell ref="E5:E6"/>
    <mergeCell ref="F5:F6"/>
    <mergeCell ref="G5:AJ5"/>
    <mergeCell ref="AK5:BN5"/>
    <mergeCell ref="CY5:CY6"/>
    <mergeCell ref="BS4:BT4"/>
    <mergeCell ref="B2:CY2"/>
    <mergeCell ref="BS3:CY3"/>
    <mergeCell ref="BO5:BO6"/>
    <mergeCell ref="BP5:BP6"/>
    <mergeCell ref="B4:F4"/>
    <mergeCell ref="BO4:BR4"/>
    <mergeCell ref="BU4:CX4"/>
    <mergeCell ref="G4:AJ4"/>
    <mergeCell ref="B3:AJ3"/>
    <mergeCell ref="AK4:BN4"/>
    <mergeCell ref="AK3:BN3"/>
    <mergeCell ref="BT5:BT6"/>
    <mergeCell ref="BQ5:BQ6"/>
    <mergeCell ref="BR5:BR6"/>
  </mergeCells>
  <phoneticPr fontId="19" type="noConversion"/>
  <conditionalFormatting sqref="BT7:BT40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41:CX4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5" priority="41" operator="lessThan">
      <formula>0</formula>
    </cfRule>
    <cfRule type="cellIs" dxfId="14" priority="42" operator="greaterThan">
      <formula>0</formula>
    </cfRule>
  </conditionalFormatting>
  <conditionalFormatting sqref="BU44:CX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3" priority="3" operator="lessThan">
      <formula>0</formula>
    </cfRule>
    <cfRule type="cellIs" dxfId="12" priority="4" operator="greaterThan">
      <formula>0</formula>
    </cfRule>
  </conditionalFormatting>
  <conditionalFormatting sqref="CY7:CY40">
    <cfRule type="iconSet" priority="29">
      <iconSet iconSet="3Symbols">
        <cfvo type="percent" val="0"/>
        <cfvo type="percent" val="33"/>
        <cfvo type="percent" val="67"/>
      </iconSet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DDF9F415-9009-4E88-84F7-374DD9B5C92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BU41:CX41</xm:sqref>
        </x14:conditionalFormatting>
        <x14:conditionalFormatting xmlns:xm="http://schemas.microsoft.com/office/excel/2006/main">
          <x14:cfRule type="iconSet" priority="1" id="{807E181F-557F-4771-9EBD-1FD1C6594F4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BU44:CX44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3BBA-B6B3-498B-8A4E-1389B4AFE273}">
  <dimension ref="A1:DB59"/>
  <sheetViews>
    <sheetView zoomScale="10" zoomScaleNormal="10" workbookViewId="0">
      <selection activeCell="AC289" sqref="AC289"/>
    </sheetView>
  </sheetViews>
  <sheetFormatPr defaultRowHeight="15" x14ac:dyDescent="0.25"/>
  <cols>
    <col min="1" max="1" width="3.140625" customWidth="1"/>
    <col min="2" max="2" width="6" customWidth="1"/>
    <col min="3" max="3" width="6.28515625" customWidth="1"/>
    <col min="4" max="4" width="18.140625" customWidth="1"/>
    <col min="5" max="5" width="10.42578125" customWidth="1"/>
    <col min="6" max="6" width="12.5703125" customWidth="1"/>
    <col min="7" max="64" width="10.42578125" customWidth="1"/>
    <col min="71" max="103" width="10.140625" customWidth="1"/>
    <col min="104" max="104" width="3" customWidth="1"/>
  </cols>
  <sheetData>
    <row r="1" spans="1:10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6" ht="41.25" customHeight="1" thickBot="1" x14ac:dyDescent="0.3">
      <c r="A2" s="1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1"/>
    </row>
    <row r="3" spans="1:106" ht="22.5" customHeight="1" thickBot="1" x14ac:dyDescent="0.5">
      <c r="A3" s="1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9" t="s">
        <v>27</v>
      </c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39"/>
      <c r="BP3" s="39"/>
      <c r="BQ3" s="39"/>
      <c r="BR3" s="40"/>
      <c r="BS3" s="99" t="s">
        <v>26</v>
      </c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1"/>
      <c r="CZ3" s="1"/>
    </row>
    <row r="4" spans="1:106" ht="33.75" customHeight="1" thickBot="1" x14ac:dyDescent="0.3">
      <c r="A4" s="1"/>
      <c r="B4" s="106"/>
      <c r="C4" s="106"/>
      <c r="D4" s="106"/>
      <c r="E4" s="106"/>
      <c r="F4" s="97"/>
      <c r="G4" s="96" t="s">
        <v>25</v>
      </c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97"/>
      <c r="AK4" s="107" t="s">
        <v>24</v>
      </c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96" t="s">
        <v>23</v>
      </c>
      <c r="BP4" s="106"/>
      <c r="BQ4" s="106"/>
      <c r="BR4" s="97"/>
      <c r="BS4" s="96" t="s">
        <v>22</v>
      </c>
      <c r="BT4" s="97"/>
      <c r="BU4" s="96" t="s">
        <v>21</v>
      </c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35" t="s">
        <v>20</v>
      </c>
      <c r="CZ4" s="1"/>
    </row>
    <row r="5" spans="1:106" s="28" customFormat="1" ht="20.100000000000001" customHeight="1" thickBot="1" x14ac:dyDescent="0.25">
      <c r="A5" s="2"/>
      <c r="B5" s="118" t="s">
        <v>19</v>
      </c>
      <c r="C5" s="119"/>
      <c r="D5" s="120"/>
      <c r="E5" s="124" t="s">
        <v>18</v>
      </c>
      <c r="F5" s="126" t="s">
        <v>152</v>
      </c>
      <c r="G5" s="128" t="s">
        <v>17</v>
      </c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30"/>
      <c r="AK5" s="131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02" t="s">
        <v>16</v>
      </c>
      <c r="BP5" s="104" t="s">
        <v>15</v>
      </c>
      <c r="BQ5" s="112" t="s">
        <v>153</v>
      </c>
      <c r="BR5" s="114" t="s">
        <v>154</v>
      </c>
      <c r="BS5" s="116" t="s">
        <v>14</v>
      </c>
      <c r="BT5" s="110" t="s">
        <v>13</v>
      </c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94" t="s">
        <v>12</v>
      </c>
      <c r="CZ5" s="2"/>
    </row>
    <row r="6" spans="1:106" s="28" customFormat="1" ht="36" customHeight="1" thickBot="1" x14ac:dyDescent="0.25">
      <c r="A6" s="2"/>
      <c r="B6" s="121"/>
      <c r="C6" s="122"/>
      <c r="D6" s="123"/>
      <c r="E6" s="125"/>
      <c r="F6" s="127"/>
      <c r="G6" s="41" t="s">
        <v>122</v>
      </c>
      <c r="H6" s="41" t="s">
        <v>123</v>
      </c>
      <c r="I6" s="41" t="s">
        <v>124</v>
      </c>
      <c r="J6" s="41" t="s">
        <v>125</v>
      </c>
      <c r="K6" s="41" t="s">
        <v>126</v>
      </c>
      <c r="L6" s="41" t="s">
        <v>127</v>
      </c>
      <c r="M6" s="41" t="s">
        <v>128</v>
      </c>
      <c r="N6" s="41" t="s">
        <v>129</v>
      </c>
      <c r="O6" s="41" t="s">
        <v>130</v>
      </c>
      <c r="P6" s="41" t="s">
        <v>131</v>
      </c>
      <c r="Q6" s="41" t="s">
        <v>132</v>
      </c>
      <c r="R6" s="41" t="s">
        <v>133</v>
      </c>
      <c r="S6" s="41" t="s">
        <v>134</v>
      </c>
      <c r="T6" s="41" t="s">
        <v>135</v>
      </c>
      <c r="U6" s="41" t="s">
        <v>136</v>
      </c>
      <c r="V6" s="41" t="s">
        <v>137</v>
      </c>
      <c r="W6" s="41" t="s">
        <v>138</v>
      </c>
      <c r="X6" s="41" t="s">
        <v>139</v>
      </c>
      <c r="Y6" s="41" t="s">
        <v>140</v>
      </c>
      <c r="Z6" s="41" t="s">
        <v>141</v>
      </c>
      <c r="AA6" s="41" t="s">
        <v>142</v>
      </c>
      <c r="AB6" s="41" t="s">
        <v>143</v>
      </c>
      <c r="AC6" s="41" t="s">
        <v>144</v>
      </c>
      <c r="AD6" s="41" t="s">
        <v>145</v>
      </c>
      <c r="AE6" s="41" t="s">
        <v>146</v>
      </c>
      <c r="AF6" s="41" t="s">
        <v>147</v>
      </c>
      <c r="AG6" s="41" t="s">
        <v>148</v>
      </c>
      <c r="AH6" s="41" t="s">
        <v>149</v>
      </c>
      <c r="AI6" s="41" t="s">
        <v>150</v>
      </c>
      <c r="AJ6" s="41" t="s">
        <v>151</v>
      </c>
      <c r="AK6" s="49" t="s">
        <v>122</v>
      </c>
      <c r="AL6" s="49" t="s">
        <v>123</v>
      </c>
      <c r="AM6" s="49" t="s">
        <v>124</v>
      </c>
      <c r="AN6" s="49" t="s">
        <v>125</v>
      </c>
      <c r="AO6" s="49" t="s">
        <v>126</v>
      </c>
      <c r="AP6" s="49" t="s">
        <v>127</v>
      </c>
      <c r="AQ6" s="49" t="s">
        <v>128</v>
      </c>
      <c r="AR6" s="49" t="s">
        <v>129</v>
      </c>
      <c r="AS6" s="49" t="s">
        <v>130</v>
      </c>
      <c r="AT6" s="49" t="s">
        <v>131</v>
      </c>
      <c r="AU6" s="49" t="s">
        <v>132</v>
      </c>
      <c r="AV6" s="49" t="s">
        <v>133</v>
      </c>
      <c r="AW6" s="49" t="s">
        <v>134</v>
      </c>
      <c r="AX6" s="49" t="s">
        <v>135</v>
      </c>
      <c r="AY6" s="49" t="s">
        <v>136</v>
      </c>
      <c r="AZ6" s="49" t="s">
        <v>137</v>
      </c>
      <c r="BA6" s="49" t="s">
        <v>138</v>
      </c>
      <c r="BB6" s="49" t="s">
        <v>139</v>
      </c>
      <c r="BC6" s="49" t="s">
        <v>140</v>
      </c>
      <c r="BD6" s="49" t="s">
        <v>141</v>
      </c>
      <c r="BE6" s="49" t="s">
        <v>142</v>
      </c>
      <c r="BF6" s="49" t="s">
        <v>143</v>
      </c>
      <c r="BG6" s="49" t="s">
        <v>144</v>
      </c>
      <c r="BH6" s="49" t="s">
        <v>145</v>
      </c>
      <c r="BI6" s="49" t="s">
        <v>146</v>
      </c>
      <c r="BJ6" s="49" t="s">
        <v>147</v>
      </c>
      <c r="BK6" s="49" t="s">
        <v>148</v>
      </c>
      <c r="BL6" s="49" t="s">
        <v>149</v>
      </c>
      <c r="BM6" s="49" t="s">
        <v>150</v>
      </c>
      <c r="BN6" s="49" t="s">
        <v>151</v>
      </c>
      <c r="BO6" s="103"/>
      <c r="BP6" s="105"/>
      <c r="BQ6" s="113"/>
      <c r="BR6" s="115"/>
      <c r="BS6" s="117"/>
      <c r="BT6" s="111"/>
      <c r="BU6" s="77" t="s">
        <v>92</v>
      </c>
      <c r="BV6" s="77" t="s">
        <v>93</v>
      </c>
      <c r="BW6" s="77" t="s">
        <v>94</v>
      </c>
      <c r="BX6" s="77" t="s">
        <v>95</v>
      </c>
      <c r="BY6" s="77" t="s">
        <v>96</v>
      </c>
      <c r="BZ6" s="77" t="s">
        <v>97</v>
      </c>
      <c r="CA6" s="77" t="s">
        <v>98</v>
      </c>
      <c r="CB6" s="77" t="s">
        <v>99</v>
      </c>
      <c r="CC6" s="77" t="s">
        <v>100</v>
      </c>
      <c r="CD6" s="77" t="s">
        <v>101</v>
      </c>
      <c r="CE6" s="77" t="s">
        <v>102</v>
      </c>
      <c r="CF6" s="77" t="s">
        <v>103</v>
      </c>
      <c r="CG6" s="77" t="s">
        <v>104</v>
      </c>
      <c r="CH6" s="77" t="s">
        <v>105</v>
      </c>
      <c r="CI6" s="77" t="s">
        <v>106</v>
      </c>
      <c r="CJ6" s="77" t="s">
        <v>107</v>
      </c>
      <c r="CK6" s="77" t="s">
        <v>108</v>
      </c>
      <c r="CL6" s="77" t="s">
        <v>109</v>
      </c>
      <c r="CM6" s="77" t="s">
        <v>110</v>
      </c>
      <c r="CN6" s="77" t="s">
        <v>111</v>
      </c>
      <c r="CO6" s="77" t="s">
        <v>112</v>
      </c>
      <c r="CP6" s="77" t="s">
        <v>113</v>
      </c>
      <c r="CQ6" s="77" t="s">
        <v>114</v>
      </c>
      <c r="CR6" s="77" t="s">
        <v>115</v>
      </c>
      <c r="CS6" s="77" t="s">
        <v>116</v>
      </c>
      <c r="CT6" s="77" t="s">
        <v>117</v>
      </c>
      <c r="CU6" s="77" t="s">
        <v>118</v>
      </c>
      <c r="CV6" s="77" t="s">
        <v>119</v>
      </c>
      <c r="CW6" s="77" t="s">
        <v>120</v>
      </c>
      <c r="CX6" s="77" t="s">
        <v>121</v>
      </c>
      <c r="CY6" s="95"/>
      <c r="CZ6" s="2"/>
      <c r="DA6" s="88" t="s">
        <v>162</v>
      </c>
      <c r="DB6" s="88" t="s">
        <v>161</v>
      </c>
    </row>
    <row r="7" spans="1:106" s="28" customFormat="1" ht="30" customHeight="1" thickBot="1" x14ac:dyDescent="0.25">
      <c r="A7" s="2"/>
      <c r="B7" s="34"/>
      <c r="C7" s="34" t="s">
        <v>11</v>
      </c>
      <c r="D7" s="60" t="s">
        <v>28</v>
      </c>
      <c r="E7" s="64">
        <v>1</v>
      </c>
      <c r="F7" s="83">
        <f>E7/$E$41</f>
        <v>2.9411764705882353E-2</v>
      </c>
      <c r="G7" s="45">
        <v>7</v>
      </c>
      <c r="H7" s="46">
        <v>9</v>
      </c>
      <c r="I7" s="46">
        <v>10</v>
      </c>
      <c r="J7" s="46">
        <v>9</v>
      </c>
      <c r="K7" s="46">
        <v>8</v>
      </c>
      <c r="L7" s="46">
        <v>9</v>
      </c>
      <c r="M7" s="46">
        <v>9</v>
      </c>
      <c r="N7" s="46">
        <v>6</v>
      </c>
      <c r="O7" s="46">
        <v>10</v>
      </c>
      <c r="P7" s="46">
        <v>9</v>
      </c>
      <c r="Q7" s="46">
        <v>7</v>
      </c>
      <c r="R7" s="46">
        <v>9</v>
      </c>
      <c r="S7" s="46">
        <v>9</v>
      </c>
      <c r="T7" s="46">
        <v>8</v>
      </c>
      <c r="U7" s="46">
        <v>9</v>
      </c>
      <c r="V7" s="46">
        <v>6</v>
      </c>
      <c r="W7" s="46">
        <v>8</v>
      </c>
      <c r="X7" s="46">
        <v>9</v>
      </c>
      <c r="Y7" s="46">
        <v>9</v>
      </c>
      <c r="Z7" s="46">
        <v>6</v>
      </c>
      <c r="AA7" s="46">
        <v>9</v>
      </c>
      <c r="AB7" s="46">
        <v>7</v>
      </c>
      <c r="AC7" s="46">
        <v>8</v>
      </c>
      <c r="AD7" s="46">
        <v>8</v>
      </c>
      <c r="AE7" s="46">
        <v>6</v>
      </c>
      <c r="AF7" s="46">
        <v>8</v>
      </c>
      <c r="AG7" s="46">
        <v>8</v>
      </c>
      <c r="AH7" s="46">
        <v>7</v>
      </c>
      <c r="AI7" s="46">
        <v>9</v>
      </c>
      <c r="AJ7" s="47">
        <v>10</v>
      </c>
      <c r="AK7" s="52">
        <f>G7/SUM($G7:$AJ7)</f>
        <v>2.8455284552845527E-2</v>
      </c>
      <c r="AL7" s="52">
        <f t="shared" ref="AL7:BN7" si="0">H7/SUM($G7:$AJ7)</f>
        <v>3.6585365853658534E-2</v>
      </c>
      <c r="AM7" s="52">
        <f t="shared" si="0"/>
        <v>4.065040650406504E-2</v>
      </c>
      <c r="AN7" s="52">
        <f t="shared" si="0"/>
        <v>3.6585365853658534E-2</v>
      </c>
      <c r="AO7" s="52">
        <f t="shared" si="0"/>
        <v>3.2520325203252036E-2</v>
      </c>
      <c r="AP7" s="52">
        <f t="shared" si="0"/>
        <v>3.6585365853658534E-2</v>
      </c>
      <c r="AQ7" s="52">
        <f t="shared" si="0"/>
        <v>3.6585365853658534E-2</v>
      </c>
      <c r="AR7" s="52">
        <f t="shared" si="0"/>
        <v>2.4390243902439025E-2</v>
      </c>
      <c r="AS7" s="52">
        <f t="shared" si="0"/>
        <v>4.065040650406504E-2</v>
      </c>
      <c r="AT7" s="52">
        <f t="shared" si="0"/>
        <v>3.6585365853658534E-2</v>
      </c>
      <c r="AU7" s="52">
        <f t="shared" si="0"/>
        <v>2.8455284552845527E-2</v>
      </c>
      <c r="AV7" s="52">
        <f t="shared" si="0"/>
        <v>3.6585365853658534E-2</v>
      </c>
      <c r="AW7" s="52">
        <f t="shared" si="0"/>
        <v>3.6585365853658534E-2</v>
      </c>
      <c r="AX7" s="52">
        <f t="shared" si="0"/>
        <v>3.2520325203252036E-2</v>
      </c>
      <c r="AY7" s="52">
        <f t="shared" si="0"/>
        <v>3.6585365853658534E-2</v>
      </c>
      <c r="AZ7" s="52">
        <f t="shared" si="0"/>
        <v>2.4390243902439025E-2</v>
      </c>
      <c r="BA7" s="52">
        <f t="shared" si="0"/>
        <v>3.2520325203252036E-2</v>
      </c>
      <c r="BB7" s="52">
        <f t="shared" si="0"/>
        <v>3.6585365853658534E-2</v>
      </c>
      <c r="BC7" s="52">
        <f t="shared" si="0"/>
        <v>3.6585365853658534E-2</v>
      </c>
      <c r="BD7" s="52">
        <f t="shared" si="0"/>
        <v>2.4390243902439025E-2</v>
      </c>
      <c r="BE7" s="52">
        <f t="shared" si="0"/>
        <v>3.6585365853658534E-2</v>
      </c>
      <c r="BF7" s="52">
        <f t="shared" si="0"/>
        <v>2.8455284552845527E-2</v>
      </c>
      <c r="BG7" s="52">
        <f t="shared" si="0"/>
        <v>3.2520325203252036E-2</v>
      </c>
      <c r="BH7" s="52">
        <f t="shared" si="0"/>
        <v>3.2520325203252036E-2</v>
      </c>
      <c r="BI7" s="52">
        <f t="shared" si="0"/>
        <v>2.4390243902439025E-2</v>
      </c>
      <c r="BJ7" s="52">
        <f t="shared" si="0"/>
        <v>3.2520325203252036E-2</v>
      </c>
      <c r="BK7" s="52">
        <f t="shared" si="0"/>
        <v>3.2520325203252036E-2</v>
      </c>
      <c r="BL7" s="52">
        <f t="shared" si="0"/>
        <v>2.8455284552845527E-2</v>
      </c>
      <c r="BM7" s="52">
        <f t="shared" si="0"/>
        <v>3.6585365853658534E-2</v>
      </c>
      <c r="BN7" s="52">
        <f t="shared" si="0"/>
        <v>4.065040650406504E-2</v>
      </c>
      <c r="BO7" s="30" cm="1">
        <f t="array" ref="BO7">-1/LN(30)*SUMPRODUCT(AK7:BN7,LN(AK7:BN7))</f>
        <v>0.9967763110901452</v>
      </c>
      <c r="BP7" s="70">
        <f t="shared" ref="BP7:BP40" si="1">1-BO7</f>
        <v>3.2236889098548049E-3</v>
      </c>
      <c r="BQ7" s="70">
        <f>BP7/SUM($BP$7:$BP$40)</f>
        <v>2.7665088283162356E-2</v>
      </c>
      <c r="BR7" s="73">
        <f>F7*BQ7/SUMPRODUCT($F$7:$F$40,$BQ$7:$BQ$40)</f>
        <v>2.7665088283162359E-2</v>
      </c>
      <c r="BS7" s="19" cm="1">
        <f t="array" ref="BS7">-SUMPRODUCT(AK7:BN7,LOG(AK7:BN7,2))</f>
        <v>4.8910723068135828</v>
      </c>
      <c r="BT7" s="29">
        <f>BS7/LOG(30,2)</f>
        <v>0.99677631109014486</v>
      </c>
      <c r="BU7" s="19">
        <f>AK7*$BR7</f>
        <v>7.8721795927697762E-4</v>
      </c>
      <c r="BV7" s="19">
        <f t="shared" ref="BV7:CX15" si="2">AL7*$BR7</f>
        <v>1.0121373762132569E-3</v>
      </c>
      <c r="BW7" s="19">
        <f t="shared" si="2"/>
        <v>1.1245970846813966E-3</v>
      </c>
      <c r="BX7" s="19">
        <f t="shared" si="2"/>
        <v>1.0121373762132569E-3</v>
      </c>
      <c r="BY7" s="19">
        <f t="shared" si="2"/>
        <v>8.9967766774511743E-4</v>
      </c>
      <c r="BZ7" s="19">
        <f t="shared" si="2"/>
        <v>1.0121373762132569E-3</v>
      </c>
      <c r="CA7" s="19">
        <f t="shared" si="2"/>
        <v>1.0121373762132569E-3</v>
      </c>
      <c r="CB7" s="19">
        <f t="shared" si="2"/>
        <v>6.7475825080883802E-4</v>
      </c>
      <c r="CC7" s="19">
        <f t="shared" si="2"/>
        <v>1.1245970846813966E-3</v>
      </c>
      <c r="CD7" s="19">
        <f t="shared" si="2"/>
        <v>1.0121373762132569E-3</v>
      </c>
      <c r="CE7" s="19">
        <f t="shared" si="2"/>
        <v>7.8721795927697762E-4</v>
      </c>
      <c r="CF7" s="19">
        <f t="shared" si="2"/>
        <v>1.0121373762132569E-3</v>
      </c>
      <c r="CG7" s="19">
        <f t="shared" si="2"/>
        <v>1.0121373762132569E-3</v>
      </c>
      <c r="CH7" s="19">
        <f t="shared" si="2"/>
        <v>8.9967766774511743E-4</v>
      </c>
      <c r="CI7" s="19">
        <f t="shared" si="2"/>
        <v>1.0121373762132569E-3</v>
      </c>
      <c r="CJ7" s="19">
        <f t="shared" si="2"/>
        <v>6.7475825080883802E-4</v>
      </c>
      <c r="CK7" s="19">
        <f t="shared" si="2"/>
        <v>8.9967766774511743E-4</v>
      </c>
      <c r="CL7" s="19">
        <f t="shared" si="2"/>
        <v>1.0121373762132569E-3</v>
      </c>
      <c r="CM7" s="19">
        <f t="shared" si="2"/>
        <v>1.0121373762132569E-3</v>
      </c>
      <c r="CN7" s="19">
        <f t="shared" si="2"/>
        <v>6.7475825080883802E-4</v>
      </c>
      <c r="CO7" s="19">
        <f t="shared" si="2"/>
        <v>1.0121373762132569E-3</v>
      </c>
      <c r="CP7" s="19">
        <f t="shared" si="2"/>
        <v>7.8721795927697762E-4</v>
      </c>
      <c r="CQ7" s="19">
        <f t="shared" si="2"/>
        <v>8.9967766774511743E-4</v>
      </c>
      <c r="CR7" s="19">
        <f t="shared" si="2"/>
        <v>8.9967766774511743E-4</v>
      </c>
      <c r="CS7" s="19">
        <f t="shared" si="2"/>
        <v>6.7475825080883802E-4</v>
      </c>
      <c r="CT7" s="19">
        <f t="shared" si="2"/>
        <v>8.9967766774511743E-4</v>
      </c>
      <c r="CU7" s="19">
        <f t="shared" si="2"/>
        <v>8.9967766774511743E-4</v>
      </c>
      <c r="CV7" s="19">
        <f t="shared" si="2"/>
        <v>7.8721795927697762E-4</v>
      </c>
      <c r="CW7" s="19">
        <f t="shared" si="2"/>
        <v>1.0121373762132569E-3</v>
      </c>
      <c r="CX7" s="19">
        <f t="shared" si="2"/>
        <v>1.1245970846813966E-3</v>
      </c>
      <c r="CY7" s="33">
        <f>BS7*BR7</f>
        <v>0.13531194716732833</v>
      </c>
      <c r="CZ7" s="2"/>
      <c r="DA7" s="33">
        <v>9.1175175205934711E-2</v>
      </c>
      <c r="DB7" s="33">
        <v>0.13531194716732833</v>
      </c>
    </row>
    <row r="8" spans="1:106" s="28" customFormat="1" ht="30" customHeight="1" thickBot="1" x14ac:dyDescent="0.25">
      <c r="A8" s="2"/>
      <c r="B8" s="32"/>
      <c r="C8" s="34" t="s">
        <v>10</v>
      </c>
      <c r="D8" s="60" t="s">
        <v>29</v>
      </c>
      <c r="E8" s="64">
        <v>1</v>
      </c>
      <c r="F8" s="83">
        <f t="shared" ref="F8:F40" si="3">E8/$E$41</f>
        <v>2.9411764705882353E-2</v>
      </c>
      <c r="G8" s="48">
        <v>9</v>
      </c>
      <c r="H8" s="44">
        <v>6</v>
      </c>
      <c r="I8" s="44">
        <v>10</v>
      </c>
      <c r="J8" s="44">
        <v>8</v>
      </c>
      <c r="K8" s="44">
        <v>7</v>
      </c>
      <c r="L8" s="44">
        <v>10</v>
      </c>
      <c r="M8" s="44">
        <v>9</v>
      </c>
      <c r="N8" s="44">
        <v>9</v>
      </c>
      <c r="O8" s="44">
        <v>9</v>
      </c>
      <c r="P8" s="44">
        <v>9</v>
      </c>
      <c r="Q8" s="44">
        <v>8</v>
      </c>
      <c r="R8" s="44">
        <v>9</v>
      </c>
      <c r="S8" s="44">
        <v>6</v>
      </c>
      <c r="T8" s="44">
        <v>9</v>
      </c>
      <c r="U8" s="44">
        <v>9</v>
      </c>
      <c r="V8" s="44">
        <v>8</v>
      </c>
      <c r="W8" s="44">
        <v>8</v>
      </c>
      <c r="X8" s="44">
        <v>7</v>
      </c>
      <c r="Y8" s="44">
        <v>8</v>
      </c>
      <c r="Z8" s="44">
        <v>10</v>
      </c>
      <c r="AA8" s="44">
        <v>10</v>
      </c>
      <c r="AB8" s="44">
        <v>9</v>
      </c>
      <c r="AC8" s="44">
        <v>7</v>
      </c>
      <c r="AD8" s="44">
        <v>7</v>
      </c>
      <c r="AE8" s="44">
        <v>10</v>
      </c>
      <c r="AF8" s="44">
        <v>7</v>
      </c>
      <c r="AG8" s="44">
        <v>10</v>
      </c>
      <c r="AH8" s="44">
        <v>9</v>
      </c>
      <c r="AI8" s="44">
        <v>9</v>
      </c>
      <c r="AJ8" s="31">
        <v>8</v>
      </c>
      <c r="AK8" s="52">
        <f t="shared" ref="AK8:AK40" si="4">G8/SUM($G8:$AJ8)</f>
        <v>3.5433070866141732E-2</v>
      </c>
      <c r="AL8" s="52">
        <f t="shared" ref="AL8:AL40" si="5">H8/SUM($G8:$AJ8)</f>
        <v>2.3622047244094488E-2</v>
      </c>
      <c r="AM8" s="52">
        <f t="shared" ref="AM8:BB23" si="6">I8/SUM($G8:$AJ8)</f>
        <v>3.937007874015748E-2</v>
      </c>
      <c r="AN8" s="52">
        <f t="shared" si="6"/>
        <v>3.1496062992125984E-2</v>
      </c>
      <c r="AO8" s="52">
        <f t="shared" si="6"/>
        <v>2.7559055118110236E-2</v>
      </c>
      <c r="AP8" s="52">
        <f t="shared" si="6"/>
        <v>3.937007874015748E-2</v>
      </c>
      <c r="AQ8" s="52">
        <f t="shared" si="6"/>
        <v>3.5433070866141732E-2</v>
      </c>
      <c r="AR8" s="52">
        <f t="shared" si="6"/>
        <v>3.5433070866141732E-2</v>
      </c>
      <c r="AS8" s="52">
        <f t="shared" si="6"/>
        <v>3.5433070866141732E-2</v>
      </c>
      <c r="AT8" s="52">
        <f t="shared" si="6"/>
        <v>3.5433070866141732E-2</v>
      </c>
      <c r="AU8" s="52">
        <f t="shared" si="6"/>
        <v>3.1496062992125984E-2</v>
      </c>
      <c r="AV8" s="52">
        <f t="shared" si="6"/>
        <v>3.5433070866141732E-2</v>
      </c>
      <c r="AW8" s="52">
        <f t="shared" si="6"/>
        <v>2.3622047244094488E-2</v>
      </c>
      <c r="AX8" s="52">
        <f t="shared" si="6"/>
        <v>3.5433070866141732E-2</v>
      </c>
      <c r="AY8" s="52">
        <f t="shared" si="6"/>
        <v>3.5433070866141732E-2</v>
      </c>
      <c r="AZ8" s="52">
        <f t="shared" si="6"/>
        <v>3.1496062992125984E-2</v>
      </c>
      <c r="BA8" s="52">
        <f t="shared" si="6"/>
        <v>3.1496062992125984E-2</v>
      </c>
      <c r="BB8" s="52">
        <f t="shared" si="6"/>
        <v>2.7559055118110236E-2</v>
      </c>
      <c r="BC8" s="52">
        <f t="shared" ref="BC8:BN29" si="7">Y8/SUM($G8:$AJ8)</f>
        <v>3.1496062992125984E-2</v>
      </c>
      <c r="BD8" s="52">
        <f t="shared" si="7"/>
        <v>3.937007874015748E-2</v>
      </c>
      <c r="BE8" s="52">
        <f t="shared" si="7"/>
        <v>3.937007874015748E-2</v>
      </c>
      <c r="BF8" s="52">
        <f t="shared" si="7"/>
        <v>3.5433070866141732E-2</v>
      </c>
      <c r="BG8" s="52">
        <f t="shared" si="7"/>
        <v>2.7559055118110236E-2</v>
      </c>
      <c r="BH8" s="52">
        <f t="shared" si="7"/>
        <v>2.7559055118110236E-2</v>
      </c>
      <c r="BI8" s="52">
        <f t="shared" si="7"/>
        <v>3.937007874015748E-2</v>
      </c>
      <c r="BJ8" s="52">
        <f t="shared" si="7"/>
        <v>2.7559055118110236E-2</v>
      </c>
      <c r="BK8" s="52">
        <f t="shared" si="7"/>
        <v>3.937007874015748E-2</v>
      </c>
      <c r="BL8" s="52">
        <f t="shared" si="7"/>
        <v>3.5433070866141732E-2</v>
      </c>
      <c r="BM8" s="52">
        <f t="shared" si="7"/>
        <v>3.5433070866141732E-2</v>
      </c>
      <c r="BN8" s="52">
        <f t="shared" si="7"/>
        <v>3.1496062992125984E-2</v>
      </c>
      <c r="BO8" s="30" cm="1">
        <f t="array" ref="BO8">-1/LN(30)*SUMPRODUCT(AK8:BN8,LN(AK8:BN8))</f>
        <v>0.99707984647639014</v>
      </c>
      <c r="BP8" s="70">
        <f t="shared" si="1"/>
        <v>2.9201535236098586E-3</v>
      </c>
      <c r="BQ8" s="70">
        <f t="shared" ref="BQ8:BQ40" si="8">BP8/SUM($BP$7:$BP$40)</f>
        <v>2.5060205029117707E-2</v>
      </c>
      <c r="BR8" s="73">
        <f t="shared" ref="BR8:BR40" si="9">F8*BQ8/SUMPRODUCT($F$7:$F$40,$BQ$7:$BQ$40)</f>
        <v>2.506020502911771E-2</v>
      </c>
      <c r="BS8" s="19" cm="1">
        <f t="array" ref="BS8">-SUMPRODUCT(AK8:BN8,LOG(AK8:BN8,2))</f>
        <v>4.8925617217457846</v>
      </c>
      <c r="BT8" s="29">
        <f t="shared" ref="BT8:BT40" si="10">BS8/LOG(30,2)</f>
        <v>0.99707984647639014</v>
      </c>
      <c r="BU8" s="19">
        <f t="shared" ref="BU8:CJ31" si="11">AK8*$BR8</f>
        <v>8.8796002071676926E-4</v>
      </c>
      <c r="BV8" s="19">
        <f t="shared" si="2"/>
        <v>5.9197334714451288E-4</v>
      </c>
      <c r="BW8" s="19">
        <f t="shared" si="2"/>
        <v>9.8662224524085468E-4</v>
      </c>
      <c r="BX8" s="19">
        <f t="shared" si="2"/>
        <v>7.8929779619268373E-4</v>
      </c>
      <c r="BY8" s="19">
        <f t="shared" si="2"/>
        <v>6.906355716685983E-4</v>
      </c>
      <c r="BZ8" s="19">
        <f t="shared" si="2"/>
        <v>9.8662224524085468E-4</v>
      </c>
      <c r="CA8" s="19">
        <f t="shared" si="2"/>
        <v>8.8796002071676926E-4</v>
      </c>
      <c r="CB8" s="19">
        <f t="shared" si="2"/>
        <v>8.8796002071676926E-4</v>
      </c>
      <c r="CC8" s="19">
        <f t="shared" si="2"/>
        <v>8.8796002071676926E-4</v>
      </c>
      <c r="CD8" s="19">
        <f t="shared" si="2"/>
        <v>8.8796002071676926E-4</v>
      </c>
      <c r="CE8" s="19">
        <f t="shared" si="2"/>
        <v>7.8929779619268373E-4</v>
      </c>
      <c r="CF8" s="19">
        <f t="shared" si="2"/>
        <v>8.8796002071676926E-4</v>
      </c>
      <c r="CG8" s="19">
        <f t="shared" si="2"/>
        <v>5.9197334714451288E-4</v>
      </c>
      <c r="CH8" s="19">
        <f t="shared" si="2"/>
        <v>8.8796002071676926E-4</v>
      </c>
      <c r="CI8" s="19">
        <f t="shared" si="2"/>
        <v>8.8796002071676926E-4</v>
      </c>
      <c r="CJ8" s="19">
        <f t="shared" si="2"/>
        <v>7.8929779619268373E-4</v>
      </c>
      <c r="CK8" s="19">
        <f t="shared" si="2"/>
        <v>7.8929779619268373E-4</v>
      </c>
      <c r="CL8" s="19">
        <f t="shared" si="2"/>
        <v>6.906355716685983E-4</v>
      </c>
      <c r="CM8" s="19">
        <f t="shared" si="2"/>
        <v>7.8929779619268373E-4</v>
      </c>
      <c r="CN8" s="19">
        <f t="shared" si="2"/>
        <v>9.8662224524085468E-4</v>
      </c>
      <c r="CO8" s="19">
        <f t="shared" si="2"/>
        <v>9.8662224524085468E-4</v>
      </c>
      <c r="CP8" s="19">
        <f t="shared" si="2"/>
        <v>8.8796002071676926E-4</v>
      </c>
      <c r="CQ8" s="19">
        <f t="shared" si="2"/>
        <v>6.906355716685983E-4</v>
      </c>
      <c r="CR8" s="19">
        <f t="shared" si="2"/>
        <v>6.906355716685983E-4</v>
      </c>
      <c r="CS8" s="19">
        <f t="shared" si="2"/>
        <v>9.8662224524085468E-4</v>
      </c>
      <c r="CT8" s="19">
        <f t="shared" si="2"/>
        <v>6.906355716685983E-4</v>
      </c>
      <c r="CU8" s="19">
        <f t="shared" si="2"/>
        <v>9.8662224524085468E-4</v>
      </c>
      <c r="CV8" s="19">
        <f t="shared" si="2"/>
        <v>8.8796002071676926E-4</v>
      </c>
      <c r="CW8" s="19">
        <f t="shared" si="2"/>
        <v>8.8796002071676926E-4</v>
      </c>
      <c r="CX8" s="19">
        <f t="shared" si="2"/>
        <v>7.8929779619268373E-4</v>
      </c>
      <c r="CY8" s="33">
        <f t="shared" ref="CY8:CY40" si="12">BS8*BR8</f>
        <v>0.12260859986456252</v>
      </c>
      <c r="CZ8" s="2"/>
      <c r="DA8" s="33">
        <v>0.24283942186645521</v>
      </c>
      <c r="DB8" s="33">
        <v>0.12260859986456252</v>
      </c>
    </row>
    <row r="9" spans="1:106" s="28" customFormat="1" ht="30" customHeight="1" thickBot="1" x14ac:dyDescent="0.25">
      <c r="A9" s="2"/>
      <c r="B9" s="32"/>
      <c r="C9" s="34" t="s">
        <v>9</v>
      </c>
      <c r="D9" s="60" t="s">
        <v>30</v>
      </c>
      <c r="E9" s="64">
        <v>1</v>
      </c>
      <c r="F9" s="83">
        <f t="shared" si="3"/>
        <v>2.9411764705882353E-2</v>
      </c>
      <c r="G9" s="48">
        <v>9</v>
      </c>
      <c r="H9" s="44">
        <v>9</v>
      </c>
      <c r="I9" s="44">
        <v>9</v>
      </c>
      <c r="J9" s="44">
        <v>10</v>
      </c>
      <c r="K9" s="44">
        <v>8</v>
      </c>
      <c r="L9" s="44">
        <v>9</v>
      </c>
      <c r="M9" s="44">
        <v>10</v>
      </c>
      <c r="N9" s="44">
        <v>8</v>
      </c>
      <c r="O9" s="44">
        <v>8</v>
      </c>
      <c r="P9" s="44">
        <v>7</v>
      </c>
      <c r="Q9" s="44">
        <v>10</v>
      </c>
      <c r="R9" s="44">
        <v>8</v>
      </c>
      <c r="S9" s="44">
        <v>8</v>
      </c>
      <c r="T9" s="44">
        <v>9</v>
      </c>
      <c r="U9" s="44">
        <v>10</v>
      </c>
      <c r="V9" s="44">
        <v>7</v>
      </c>
      <c r="W9" s="44">
        <v>6</v>
      </c>
      <c r="X9" s="44">
        <v>8</v>
      </c>
      <c r="Y9" s="44">
        <v>6</v>
      </c>
      <c r="Z9" s="44">
        <v>7</v>
      </c>
      <c r="AA9" s="44">
        <v>8</v>
      </c>
      <c r="AB9" s="44">
        <v>8</v>
      </c>
      <c r="AC9" s="44">
        <v>10</v>
      </c>
      <c r="AD9" s="44">
        <v>9</v>
      </c>
      <c r="AE9" s="44">
        <v>9</v>
      </c>
      <c r="AF9" s="44">
        <v>9</v>
      </c>
      <c r="AG9" s="44">
        <v>7</v>
      </c>
      <c r="AH9" s="44">
        <v>7</v>
      </c>
      <c r="AI9" s="44">
        <v>8</v>
      </c>
      <c r="AJ9" s="31">
        <v>6</v>
      </c>
      <c r="AK9" s="52">
        <f t="shared" si="4"/>
        <v>3.643724696356275E-2</v>
      </c>
      <c r="AL9" s="52">
        <f t="shared" si="5"/>
        <v>3.643724696356275E-2</v>
      </c>
      <c r="AM9" s="52">
        <f t="shared" si="6"/>
        <v>3.643724696356275E-2</v>
      </c>
      <c r="AN9" s="52">
        <f t="shared" si="6"/>
        <v>4.048582995951417E-2</v>
      </c>
      <c r="AO9" s="52">
        <f t="shared" si="6"/>
        <v>3.2388663967611336E-2</v>
      </c>
      <c r="AP9" s="52">
        <f t="shared" si="6"/>
        <v>3.643724696356275E-2</v>
      </c>
      <c r="AQ9" s="52">
        <f t="shared" si="6"/>
        <v>4.048582995951417E-2</v>
      </c>
      <c r="AR9" s="52">
        <f t="shared" si="6"/>
        <v>3.2388663967611336E-2</v>
      </c>
      <c r="AS9" s="52">
        <f t="shared" si="6"/>
        <v>3.2388663967611336E-2</v>
      </c>
      <c r="AT9" s="52">
        <f t="shared" si="6"/>
        <v>2.8340080971659919E-2</v>
      </c>
      <c r="AU9" s="52">
        <f t="shared" si="6"/>
        <v>4.048582995951417E-2</v>
      </c>
      <c r="AV9" s="52">
        <f t="shared" si="6"/>
        <v>3.2388663967611336E-2</v>
      </c>
      <c r="AW9" s="52">
        <f t="shared" si="6"/>
        <v>3.2388663967611336E-2</v>
      </c>
      <c r="AX9" s="52">
        <f t="shared" si="6"/>
        <v>3.643724696356275E-2</v>
      </c>
      <c r="AY9" s="52">
        <f t="shared" si="6"/>
        <v>4.048582995951417E-2</v>
      </c>
      <c r="AZ9" s="52">
        <f t="shared" si="6"/>
        <v>2.8340080971659919E-2</v>
      </c>
      <c r="BA9" s="52">
        <f t="shared" si="6"/>
        <v>2.4291497975708502E-2</v>
      </c>
      <c r="BB9" s="52">
        <f t="shared" si="6"/>
        <v>3.2388663967611336E-2</v>
      </c>
      <c r="BC9" s="52">
        <f t="shared" si="7"/>
        <v>2.4291497975708502E-2</v>
      </c>
      <c r="BD9" s="52">
        <f t="shared" si="7"/>
        <v>2.8340080971659919E-2</v>
      </c>
      <c r="BE9" s="52">
        <f t="shared" si="7"/>
        <v>3.2388663967611336E-2</v>
      </c>
      <c r="BF9" s="52">
        <f t="shared" si="7"/>
        <v>3.2388663967611336E-2</v>
      </c>
      <c r="BG9" s="52">
        <f t="shared" si="7"/>
        <v>4.048582995951417E-2</v>
      </c>
      <c r="BH9" s="52">
        <f t="shared" si="7"/>
        <v>3.643724696356275E-2</v>
      </c>
      <c r="BI9" s="52">
        <f t="shared" si="7"/>
        <v>3.643724696356275E-2</v>
      </c>
      <c r="BJ9" s="52">
        <f t="shared" si="7"/>
        <v>3.643724696356275E-2</v>
      </c>
      <c r="BK9" s="52">
        <f t="shared" si="7"/>
        <v>2.8340080971659919E-2</v>
      </c>
      <c r="BL9" s="52">
        <f t="shared" si="7"/>
        <v>2.8340080971659919E-2</v>
      </c>
      <c r="BM9" s="52">
        <f t="shared" si="7"/>
        <v>3.2388663967611336E-2</v>
      </c>
      <c r="BN9" s="52">
        <f t="shared" si="7"/>
        <v>2.4291497975708502E-2</v>
      </c>
      <c r="BO9" s="30" cm="1">
        <f t="array" ref="BO9">-1/LN(30)*SUMPRODUCT(AK9:BN9,LN(AK9:BN9))</f>
        <v>0.99680444164264603</v>
      </c>
      <c r="BP9" s="70">
        <f t="shared" si="1"/>
        <v>3.195558357353967E-3</v>
      </c>
      <c r="BQ9" s="70">
        <f t="shared" si="8"/>
        <v>2.7423677204068849E-2</v>
      </c>
      <c r="BR9" s="73">
        <f t="shared" si="9"/>
        <v>2.7423677204068853E-2</v>
      </c>
      <c r="BS9" s="19" cm="1">
        <f t="array" ref="BS9">-SUMPRODUCT(AK9:BN9,LOG(AK9:BN9,2))</f>
        <v>4.8912103403571017</v>
      </c>
      <c r="BT9" s="29">
        <f t="shared" si="10"/>
        <v>0.99680444164264626</v>
      </c>
      <c r="BU9" s="19">
        <f t="shared" si="11"/>
        <v>9.9924329893368285E-4</v>
      </c>
      <c r="BV9" s="19">
        <f t="shared" si="2"/>
        <v>9.9924329893368285E-4</v>
      </c>
      <c r="BW9" s="19">
        <f t="shared" si="2"/>
        <v>9.9924329893368285E-4</v>
      </c>
      <c r="BX9" s="19">
        <f t="shared" si="2"/>
        <v>1.1102703321485365E-3</v>
      </c>
      <c r="BY9" s="19">
        <f t="shared" si="2"/>
        <v>8.8821626571882926E-4</v>
      </c>
      <c r="BZ9" s="19">
        <f t="shared" si="2"/>
        <v>9.9924329893368285E-4</v>
      </c>
      <c r="CA9" s="19">
        <f t="shared" si="2"/>
        <v>1.1102703321485365E-3</v>
      </c>
      <c r="CB9" s="19">
        <f t="shared" si="2"/>
        <v>8.8821626571882926E-4</v>
      </c>
      <c r="CC9" s="19">
        <f t="shared" si="2"/>
        <v>8.8821626571882926E-4</v>
      </c>
      <c r="CD9" s="19">
        <f t="shared" si="2"/>
        <v>7.7718923250397556E-4</v>
      </c>
      <c r="CE9" s="19">
        <f t="shared" si="2"/>
        <v>1.1102703321485365E-3</v>
      </c>
      <c r="CF9" s="19">
        <f t="shared" si="2"/>
        <v>8.8821626571882926E-4</v>
      </c>
      <c r="CG9" s="19">
        <f t="shared" si="2"/>
        <v>8.8821626571882926E-4</v>
      </c>
      <c r="CH9" s="19">
        <f t="shared" si="2"/>
        <v>9.9924329893368285E-4</v>
      </c>
      <c r="CI9" s="19">
        <f t="shared" si="2"/>
        <v>1.1102703321485365E-3</v>
      </c>
      <c r="CJ9" s="19">
        <f t="shared" si="2"/>
        <v>7.7718923250397556E-4</v>
      </c>
      <c r="CK9" s="19">
        <f t="shared" si="2"/>
        <v>6.6616219928912197E-4</v>
      </c>
      <c r="CL9" s="19">
        <f t="shared" si="2"/>
        <v>8.8821626571882926E-4</v>
      </c>
      <c r="CM9" s="19">
        <f t="shared" si="2"/>
        <v>6.6616219928912197E-4</v>
      </c>
      <c r="CN9" s="19">
        <f t="shared" si="2"/>
        <v>7.7718923250397556E-4</v>
      </c>
      <c r="CO9" s="19">
        <f t="shared" si="2"/>
        <v>8.8821626571882926E-4</v>
      </c>
      <c r="CP9" s="19">
        <f t="shared" si="2"/>
        <v>8.8821626571882926E-4</v>
      </c>
      <c r="CQ9" s="19">
        <f t="shared" si="2"/>
        <v>1.1102703321485365E-3</v>
      </c>
      <c r="CR9" s="19">
        <f t="shared" si="2"/>
        <v>9.9924329893368285E-4</v>
      </c>
      <c r="CS9" s="19">
        <f t="shared" si="2"/>
        <v>9.9924329893368285E-4</v>
      </c>
      <c r="CT9" s="19">
        <f t="shared" si="2"/>
        <v>9.9924329893368285E-4</v>
      </c>
      <c r="CU9" s="19">
        <f t="shared" si="2"/>
        <v>7.7718923250397556E-4</v>
      </c>
      <c r="CV9" s="19">
        <f t="shared" si="2"/>
        <v>7.7718923250397556E-4</v>
      </c>
      <c r="CW9" s="19">
        <f t="shared" si="2"/>
        <v>8.8821626571882926E-4</v>
      </c>
      <c r="CX9" s="19">
        <f t="shared" si="2"/>
        <v>6.6616219928912197E-4</v>
      </c>
      <c r="CY9" s="33">
        <f t="shared" si="12"/>
        <v>0.13413497351115691</v>
      </c>
      <c r="CZ9" s="2"/>
      <c r="DA9" s="33">
        <v>5.2038186323769192E-2</v>
      </c>
      <c r="DB9" s="33">
        <v>0.13413497351115691</v>
      </c>
    </row>
    <row r="10" spans="1:106" s="28" customFormat="1" ht="31.5" customHeight="1" thickBot="1" x14ac:dyDescent="0.25">
      <c r="A10" s="2"/>
      <c r="B10" s="32"/>
      <c r="C10" s="34" t="s">
        <v>62</v>
      </c>
      <c r="D10" s="60" t="s">
        <v>31</v>
      </c>
      <c r="E10" s="64">
        <v>1</v>
      </c>
      <c r="F10" s="83">
        <f t="shared" si="3"/>
        <v>2.9411764705882353E-2</v>
      </c>
      <c r="G10" s="48">
        <v>7</v>
      </c>
      <c r="H10" s="44">
        <v>9</v>
      </c>
      <c r="I10" s="44">
        <v>8</v>
      </c>
      <c r="J10" s="44">
        <v>8</v>
      </c>
      <c r="K10" s="44">
        <v>7</v>
      </c>
      <c r="L10" s="44">
        <v>8</v>
      </c>
      <c r="M10" s="44">
        <v>9</v>
      </c>
      <c r="N10" s="44">
        <v>9</v>
      </c>
      <c r="O10" s="44">
        <v>7</v>
      </c>
      <c r="P10" s="44">
        <v>7</v>
      </c>
      <c r="Q10" s="44">
        <v>8</v>
      </c>
      <c r="R10" s="44">
        <v>7</v>
      </c>
      <c r="S10" s="44">
        <v>7</v>
      </c>
      <c r="T10" s="44">
        <v>9</v>
      </c>
      <c r="U10" s="44">
        <v>8</v>
      </c>
      <c r="V10" s="44">
        <v>7</v>
      </c>
      <c r="W10" s="44">
        <v>6</v>
      </c>
      <c r="X10" s="44">
        <v>9</v>
      </c>
      <c r="Y10" s="44">
        <v>7</v>
      </c>
      <c r="Z10" s="44">
        <v>8</v>
      </c>
      <c r="AA10" s="44">
        <v>6</v>
      </c>
      <c r="AB10" s="44">
        <v>8</v>
      </c>
      <c r="AC10" s="44">
        <v>7</v>
      </c>
      <c r="AD10" s="44">
        <v>7</v>
      </c>
      <c r="AE10" s="44">
        <v>8</v>
      </c>
      <c r="AF10" s="44">
        <v>9</v>
      </c>
      <c r="AG10" s="44">
        <v>6</v>
      </c>
      <c r="AH10" s="44">
        <v>7</v>
      </c>
      <c r="AI10" s="44">
        <v>7</v>
      </c>
      <c r="AJ10" s="31">
        <v>7</v>
      </c>
      <c r="AK10" s="52">
        <f t="shared" si="4"/>
        <v>3.0837004405286344E-2</v>
      </c>
      <c r="AL10" s="52">
        <f t="shared" si="5"/>
        <v>3.9647577092511016E-2</v>
      </c>
      <c r="AM10" s="52">
        <f t="shared" si="6"/>
        <v>3.5242290748898682E-2</v>
      </c>
      <c r="AN10" s="52">
        <f t="shared" si="6"/>
        <v>3.5242290748898682E-2</v>
      </c>
      <c r="AO10" s="52">
        <f t="shared" si="6"/>
        <v>3.0837004405286344E-2</v>
      </c>
      <c r="AP10" s="52">
        <f t="shared" si="6"/>
        <v>3.5242290748898682E-2</v>
      </c>
      <c r="AQ10" s="52">
        <f t="shared" si="6"/>
        <v>3.9647577092511016E-2</v>
      </c>
      <c r="AR10" s="52">
        <f t="shared" si="6"/>
        <v>3.9647577092511016E-2</v>
      </c>
      <c r="AS10" s="52">
        <f t="shared" si="6"/>
        <v>3.0837004405286344E-2</v>
      </c>
      <c r="AT10" s="52">
        <f t="shared" si="6"/>
        <v>3.0837004405286344E-2</v>
      </c>
      <c r="AU10" s="52">
        <f t="shared" si="6"/>
        <v>3.5242290748898682E-2</v>
      </c>
      <c r="AV10" s="52">
        <f t="shared" si="6"/>
        <v>3.0837004405286344E-2</v>
      </c>
      <c r="AW10" s="52">
        <f t="shared" si="6"/>
        <v>3.0837004405286344E-2</v>
      </c>
      <c r="AX10" s="52">
        <f t="shared" si="6"/>
        <v>3.9647577092511016E-2</v>
      </c>
      <c r="AY10" s="52">
        <f t="shared" si="6"/>
        <v>3.5242290748898682E-2</v>
      </c>
      <c r="AZ10" s="52">
        <f t="shared" si="6"/>
        <v>3.0837004405286344E-2</v>
      </c>
      <c r="BA10" s="52">
        <f t="shared" si="6"/>
        <v>2.643171806167401E-2</v>
      </c>
      <c r="BB10" s="52">
        <f t="shared" si="6"/>
        <v>3.9647577092511016E-2</v>
      </c>
      <c r="BC10" s="52">
        <f t="shared" si="7"/>
        <v>3.0837004405286344E-2</v>
      </c>
      <c r="BD10" s="52">
        <f t="shared" si="7"/>
        <v>3.5242290748898682E-2</v>
      </c>
      <c r="BE10" s="52">
        <f t="shared" si="7"/>
        <v>2.643171806167401E-2</v>
      </c>
      <c r="BF10" s="52">
        <f t="shared" si="7"/>
        <v>3.5242290748898682E-2</v>
      </c>
      <c r="BG10" s="52">
        <f t="shared" si="7"/>
        <v>3.0837004405286344E-2</v>
      </c>
      <c r="BH10" s="52">
        <f t="shared" si="7"/>
        <v>3.0837004405286344E-2</v>
      </c>
      <c r="BI10" s="52">
        <f t="shared" si="7"/>
        <v>3.5242290748898682E-2</v>
      </c>
      <c r="BJ10" s="52">
        <f t="shared" si="7"/>
        <v>3.9647577092511016E-2</v>
      </c>
      <c r="BK10" s="52">
        <f t="shared" si="7"/>
        <v>2.643171806167401E-2</v>
      </c>
      <c r="BL10" s="52">
        <f t="shared" si="7"/>
        <v>3.0837004405286344E-2</v>
      </c>
      <c r="BM10" s="52">
        <f t="shared" si="7"/>
        <v>3.0837004405286344E-2</v>
      </c>
      <c r="BN10" s="52">
        <f t="shared" si="7"/>
        <v>3.0837004405286344E-2</v>
      </c>
      <c r="BO10" s="30" cm="1">
        <f t="array" ref="BO10">-1/LN(30)*SUMPRODUCT(AK10:BN10,LN(AK10:BN10))</f>
        <v>0.99783435749029292</v>
      </c>
      <c r="BP10" s="70">
        <f t="shared" si="1"/>
        <v>2.1656425097070775E-3</v>
      </c>
      <c r="BQ10" s="70">
        <f t="shared" si="8"/>
        <v>1.8585134265798015E-2</v>
      </c>
      <c r="BR10" s="73">
        <f t="shared" si="9"/>
        <v>1.8585134265798019E-2</v>
      </c>
      <c r="BS10" s="19" cm="1">
        <f t="array" ref="BS10">-SUMPRODUCT(AK10:BN10,LOG(AK10:BN10,2))</f>
        <v>4.8962640247441858</v>
      </c>
      <c r="BT10" s="29">
        <f t="shared" si="10"/>
        <v>0.9978343574902927</v>
      </c>
      <c r="BU10" s="19">
        <f t="shared" si="11"/>
        <v>5.7310986722725163E-4</v>
      </c>
      <c r="BV10" s="19">
        <f t="shared" si="2"/>
        <v>7.3685554357789506E-4</v>
      </c>
      <c r="BW10" s="19">
        <f t="shared" si="2"/>
        <v>6.549827054025734E-4</v>
      </c>
      <c r="BX10" s="19">
        <f t="shared" si="2"/>
        <v>6.549827054025734E-4</v>
      </c>
      <c r="BY10" s="19">
        <f t="shared" si="2"/>
        <v>5.7310986722725163E-4</v>
      </c>
      <c r="BZ10" s="19">
        <f t="shared" si="2"/>
        <v>6.549827054025734E-4</v>
      </c>
      <c r="CA10" s="19">
        <f t="shared" si="2"/>
        <v>7.3685554357789506E-4</v>
      </c>
      <c r="CB10" s="19">
        <f t="shared" si="2"/>
        <v>7.3685554357789506E-4</v>
      </c>
      <c r="CC10" s="19">
        <f t="shared" si="2"/>
        <v>5.7310986722725163E-4</v>
      </c>
      <c r="CD10" s="19">
        <f t="shared" si="2"/>
        <v>5.7310986722725163E-4</v>
      </c>
      <c r="CE10" s="19">
        <f t="shared" si="2"/>
        <v>6.549827054025734E-4</v>
      </c>
      <c r="CF10" s="19">
        <f t="shared" si="2"/>
        <v>5.7310986722725163E-4</v>
      </c>
      <c r="CG10" s="19">
        <f t="shared" si="2"/>
        <v>5.7310986722725163E-4</v>
      </c>
      <c r="CH10" s="19">
        <f t="shared" si="2"/>
        <v>7.3685554357789506E-4</v>
      </c>
      <c r="CI10" s="19">
        <f t="shared" si="2"/>
        <v>6.549827054025734E-4</v>
      </c>
      <c r="CJ10" s="19">
        <f t="shared" si="2"/>
        <v>5.7310986722725163E-4</v>
      </c>
      <c r="CK10" s="19">
        <f t="shared" si="2"/>
        <v>4.9123702905192997E-4</v>
      </c>
      <c r="CL10" s="19">
        <f t="shared" si="2"/>
        <v>7.3685554357789506E-4</v>
      </c>
      <c r="CM10" s="19">
        <f t="shared" si="2"/>
        <v>5.7310986722725163E-4</v>
      </c>
      <c r="CN10" s="19">
        <f t="shared" si="2"/>
        <v>6.549827054025734E-4</v>
      </c>
      <c r="CO10" s="19">
        <f t="shared" si="2"/>
        <v>4.9123702905192997E-4</v>
      </c>
      <c r="CP10" s="19">
        <f t="shared" si="2"/>
        <v>6.549827054025734E-4</v>
      </c>
      <c r="CQ10" s="19">
        <f t="shared" si="2"/>
        <v>5.7310986722725163E-4</v>
      </c>
      <c r="CR10" s="19">
        <f t="shared" si="2"/>
        <v>5.7310986722725163E-4</v>
      </c>
      <c r="CS10" s="19">
        <f t="shared" si="2"/>
        <v>6.549827054025734E-4</v>
      </c>
      <c r="CT10" s="19">
        <f t="shared" si="2"/>
        <v>7.3685554357789506E-4</v>
      </c>
      <c r="CU10" s="19">
        <f t="shared" si="2"/>
        <v>4.9123702905192997E-4</v>
      </c>
      <c r="CV10" s="19">
        <f t="shared" si="2"/>
        <v>5.7310986722725163E-4</v>
      </c>
      <c r="CW10" s="19">
        <f t="shared" si="2"/>
        <v>5.7310986722725163E-4</v>
      </c>
      <c r="CX10" s="19">
        <f t="shared" si="2"/>
        <v>5.7310986722725163E-4</v>
      </c>
      <c r="CY10" s="33">
        <f t="shared" si="12"/>
        <v>9.0997724300667285E-2</v>
      </c>
      <c r="CZ10" s="2"/>
      <c r="DA10" s="33">
        <v>2.6012679504987854E-2</v>
      </c>
      <c r="DB10" s="33">
        <v>9.0997724300667285E-2</v>
      </c>
    </row>
    <row r="11" spans="1:106" s="28" customFormat="1" ht="31.5" customHeight="1" thickBot="1" x14ac:dyDescent="0.25">
      <c r="A11" s="2"/>
      <c r="B11" s="56"/>
      <c r="C11" s="34" t="s">
        <v>63</v>
      </c>
      <c r="D11" s="61" t="s">
        <v>32</v>
      </c>
      <c r="E11" s="64">
        <v>1</v>
      </c>
      <c r="F11" s="83">
        <f t="shared" si="3"/>
        <v>2.9411764705882353E-2</v>
      </c>
      <c r="G11" s="48">
        <v>9</v>
      </c>
      <c r="H11" s="44">
        <v>7</v>
      </c>
      <c r="I11" s="44">
        <v>8</v>
      </c>
      <c r="J11" s="44">
        <v>9</v>
      </c>
      <c r="K11" s="44">
        <v>9</v>
      </c>
      <c r="L11" s="44">
        <v>8</v>
      </c>
      <c r="M11" s="44">
        <v>6</v>
      </c>
      <c r="N11" s="44">
        <v>10</v>
      </c>
      <c r="O11" s="44">
        <v>10</v>
      </c>
      <c r="P11" s="44">
        <v>8</v>
      </c>
      <c r="Q11" s="44">
        <v>9</v>
      </c>
      <c r="R11" s="44">
        <v>6</v>
      </c>
      <c r="S11" s="44">
        <v>7</v>
      </c>
      <c r="T11" s="44">
        <v>7</v>
      </c>
      <c r="U11" s="44">
        <v>6</v>
      </c>
      <c r="V11" s="44">
        <v>7</v>
      </c>
      <c r="W11" s="44">
        <v>8</v>
      </c>
      <c r="X11" s="44">
        <v>6</v>
      </c>
      <c r="Y11" s="44">
        <v>8</v>
      </c>
      <c r="Z11" s="44">
        <v>9</v>
      </c>
      <c r="AA11" s="44">
        <v>10</v>
      </c>
      <c r="AB11" s="44">
        <v>7</v>
      </c>
      <c r="AC11" s="44">
        <v>10</v>
      </c>
      <c r="AD11" s="44">
        <v>9</v>
      </c>
      <c r="AE11" s="44">
        <v>7</v>
      </c>
      <c r="AF11" s="44">
        <v>6</v>
      </c>
      <c r="AG11" s="44">
        <v>7</v>
      </c>
      <c r="AH11" s="44">
        <v>9</v>
      </c>
      <c r="AI11" s="44">
        <v>9</v>
      </c>
      <c r="AJ11" s="31">
        <v>7</v>
      </c>
      <c r="AK11" s="52">
        <f t="shared" si="4"/>
        <v>3.7815126050420166E-2</v>
      </c>
      <c r="AL11" s="52">
        <f t="shared" si="5"/>
        <v>2.9411764705882353E-2</v>
      </c>
      <c r="AM11" s="52">
        <f t="shared" si="6"/>
        <v>3.3613445378151259E-2</v>
      </c>
      <c r="AN11" s="52">
        <f t="shared" si="6"/>
        <v>3.7815126050420166E-2</v>
      </c>
      <c r="AO11" s="52">
        <f t="shared" si="6"/>
        <v>3.7815126050420166E-2</v>
      </c>
      <c r="AP11" s="52">
        <f t="shared" si="6"/>
        <v>3.3613445378151259E-2</v>
      </c>
      <c r="AQ11" s="52">
        <f t="shared" si="6"/>
        <v>2.5210084033613446E-2</v>
      </c>
      <c r="AR11" s="52">
        <f t="shared" si="6"/>
        <v>4.2016806722689079E-2</v>
      </c>
      <c r="AS11" s="52">
        <f t="shared" si="6"/>
        <v>4.2016806722689079E-2</v>
      </c>
      <c r="AT11" s="52">
        <f t="shared" si="6"/>
        <v>3.3613445378151259E-2</v>
      </c>
      <c r="AU11" s="52">
        <f t="shared" si="6"/>
        <v>3.7815126050420166E-2</v>
      </c>
      <c r="AV11" s="52">
        <f t="shared" si="6"/>
        <v>2.5210084033613446E-2</v>
      </c>
      <c r="AW11" s="52">
        <f t="shared" si="6"/>
        <v>2.9411764705882353E-2</v>
      </c>
      <c r="AX11" s="52">
        <f t="shared" si="6"/>
        <v>2.9411764705882353E-2</v>
      </c>
      <c r="AY11" s="52">
        <f t="shared" si="6"/>
        <v>2.5210084033613446E-2</v>
      </c>
      <c r="AZ11" s="52">
        <f t="shared" si="6"/>
        <v>2.9411764705882353E-2</v>
      </c>
      <c r="BA11" s="52">
        <f t="shared" si="6"/>
        <v>3.3613445378151259E-2</v>
      </c>
      <c r="BB11" s="52">
        <f t="shared" si="6"/>
        <v>2.5210084033613446E-2</v>
      </c>
      <c r="BC11" s="52">
        <f t="shared" si="7"/>
        <v>3.3613445378151259E-2</v>
      </c>
      <c r="BD11" s="52">
        <f t="shared" si="7"/>
        <v>3.7815126050420166E-2</v>
      </c>
      <c r="BE11" s="52">
        <f t="shared" si="7"/>
        <v>4.2016806722689079E-2</v>
      </c>
      <c r="BF11" s="52">
        <f t="shared" si="7"/>
        <v>2.9411764705882353E-2</v>
      </c>
      <c r="BG11" s="52">
        <f t="shared" si="7"/>
        <v>4.2016806722689079E-2</v>
      </c>
      <c r="BH11" s="52">
        <f t="shared" si="7"/>
        <v>3.7815126050420166E-2</v>
      </c>
      <c r="BI11" s="52">
        <f t="shared" si="7"/>
        <v>2.9411764705882353E-2</v>
      </c>
      <c r="BJ11" s="52">
        <f t="shared" si="7"/>
        <v>2.5210084033613446E-2</v>
      </c>
      <c r="BK11" s="52">
        <f t="shared" si="7"/>
        <v>2.9411764705882353E-2</v>
      </c>
      <c r="BL11" s="52">
        <f t="shared" si="7"/>
        <v>3.7815126050420166E-2</v>
      </c>
      <c r="BM11" s="52">
        <f t="shared" si="7"/>
        <v>3.7815126050420166E-2</v>
      </c>
      <c r="BN11" s="52">
        <f t="shared" si="7"/>
        <v>2.9411764705882353E-2</v>
      </c>
      <c r="BO11" s="30" cm="1">
        <f t="array" ref="BO11">-1/LN(30)*SUMPRODUCT(AK11:BN11,LN(AK11:BN11))</f>
        <v>0.99593625085700388</v>
      </c>
      <c r="BP11" s="70">
        <f t="shared" si="1"/>
        <v>4.0637491429961203E-3</v>
      </c>
      <c r="BQ11" s="70">
        <f t="shared" si="8"/>
        <v>3.4874326259563493E-2</v>
      </c>
      <c r="BR11" s="73">
        <f t="shared" si="9"/>
        <v>3.48743262595635E-2</v>
      </c>
      <c r="BS11" s="19" cm="1">
        <f t="array" ref="BS11">-SUMPRODUCT(AK11:BN11,LOG(AK11:BN11,2))</f>
        <v>4.8869502231558366</v>
      </c>
      <c r="BT11" s="29">
        <f t="shared" si="10"/>
        <v>0.99593625085700344</v>
      </c>
      <c r="BU11" s="19">
        <f t="shared" si="11"/>
        <v>1.3187770434288718E-3</v>
      </c>
      <c r="BV11" s="19">
        <f t="shared" si="2"/>
        <v>1.025715478222456E-3</v>
      </c>
      <c r="BW11" s="19">
        <f t="shared" si="2"/>
        <v>1.1722462608256639E-3</v>
      </c>
      <c r="BX11" s="19">
        <f t="shared" si="2"/>
        <v>1.3187770434288718E-3</v>
      </c>
      <c r="BY11" s="19">
        <f t="shared" si="2"/>
        <v>1.3187770434288718E-3</v>
      </c>
      <c r="BZ11" s="19">
        <f t="shared" si="2"/>
        <v>1.1722462608256639E-3</v>
      </c>
      <c r="CA11" s="19">
        <f t="shared" si="2"/>
        <v>8.7918469561924794E-4</v>
      </c>
      <c r="CB11" s="19">
        <f t="shared" si="2"/>
        <v>1.4653078260320799E-3</v>
      </c>
      <c r="CC11" s="19">
        <f t="shared" si="2"/>
        <v>1.4653078260320799E-3</v>
      </c>
      <c r="CD11" s="19">
        <f t="shared" si="2"/>
        <v>1.1722462608256639E-3</v>
      </c>
      <c r="CE11" s="19">
        <f t="shared" si="2"/>
        <v>1.3187770434288718E-3</v>
      </c>
      <c r="CF11" s="19">
        <f t="shared" si="2"/>
        <v>8.7918469561924794E-4</v>
      </c>
      <c r="CG11" s="19">
        <f t="shared" si="2"/>
        <v>1.025715478222456E-3</v>
      </c>
      <c r="CH11" s="19">
        <f t="shared" si="2"/>
        <v>1.025715478222456E-3</v>
      </c>
      <c r="CI11" s="19">
        <f t="shared" si="2"/>
        <v>8.7918469561924794E-4</v>
      </c>
      <c r="CJ11" s="19">
        <f t="shared" si="2"/>
        <v>1.025715478222456E-3</v>
      </c>
      <c r="CK11" s="19">
        <f t="shared" si="2"/>
        <v>1.1722462608256639E-3</v>
      </c>
      <c r="CL11" s="19">
        <f t="shared" si="2"/>
        <v>8.7918469561924794E-4</v>
      </c>
      <c r="CM11" s="19">
        <f t="shared" si="2"/>
        <v>1.1722462608256639E-3</v>
      </c>
      <c r="CN11" s="19">
        <f t="shared" si="2"/>
        <v>1.3187770434288718E-3</v>
      </c>
      <c r="CO11" s="19">
        <f t="shared" si="2"/>
        <v>1.4653078260320799E-3</v>
      </c>
      <c r="CP11" s="19">
        <f t="shared" si="2"/>
        <v>1.025715478222456E-3</v>
      </c>
      <c r="CQ11" s="19">
        <f t="shared" si="2"/>
        <v>1.4653078260320799E-3</v>
      </c>
      <c r="CR11" s="19">
        <f t="shared" si="2"/>
        <v>1.3187770434288718E-3</v>
      </c>
      <c r="CS11" s="19">
        <f t="shared" si="2"/>
        <v>1.025715478222456E-3</v>
      </c>
      <c r="CT11" s="19">
        <f t="shared" si="2"/>
        <v>8.7918469561924794E-4</v>
      </c>
      <c r="CU11" s="19">
        <f t="shared" si="2"/>
        <v>1.025715478222456E-3</v>
      </c>
      <c r="CV11" s="19">
        <f t="shared" si="2"/>
        <v>1.3187770434288718E-3</v>
      </c>
      <c r="CW11" s="19">
        <f t="shared" si="2"/>
        <v>1.3187770434288718E-3</v>
      </c>
      <c r="CX11" s="19">
        <f t="shared" si="2"/>
        <v>1.025715478222456E-3</v>
      </c>
      <c r="CY11" s="33">
        <f t="shared" si="12"/>
        <v>0.1704290964965833</v>
      </c>
      <c r="CZ11" s="2"/>
      <c r="DA11" s="33">
        <v>6.9018572984963777E-2</v>
      </c>
      <c r="DB11" s="33">
        <v>0.1704290964965833</v>
      </c>
    </row>
    <row r="12" spans="1:106" s="28" customFormat="1" ht="31.5" customHeight="1" thickBot="1" x14ac:dyDescent="0.25">
      <c r="A12" s="2"/>
      <c r="B12" s="56"/>
      <c r="C12" s="34" t="s">
        <v>64</v>
      </c>
      <c r="D12" s="61" t="s">
        <v>33</v>
      </c>
      <c r="E12" s="64">
        <v>1</v>
      </c>
      <c r="F12" s="83">
        <f t="shared" si="3"/>
        <v>2.9411764705882353E-2</v>
      </c>
      <c r="G12" s="48">
        <v>7</v>
      </c>
      <c r="H12" s="44">
        <v>8</v>
      </c>
      <c r="I12" s="44">
        <v>6</v>
      </c>
      <c r="J12" s="44">
        <v>8</v>
      </c>
      <c r="K12" s="44">
        <v>10</v>
      </c>
      <c r="L12" s="44">
        <v>10</v>
      </c>
      <c r="M12" s="44">
        <v>7</v>
      </c>
      <c r="N12" s="44">
        <v>7</v>
      </c>
      <c r="O12" s="44">
        <v>8</v>
      </c>
      <c r="P12" s="44">
        <v>7</v>
      </c>
      <c r="Q12" s="44">
        <v>8</v>
      </c>
      <c r="R12" s="44">
        <v>10</v>
      </c>
      <c r="S12" s="44">
        <v>7</v>
      </c>
      <c r="T12" s="44">
        <v>8</v>
      </c>
      <c r="U12" s="44">
        <v>8</v>
      </c>
      <c r="V12" s="44">
        <v>7</v>
      </c>
      <c r="W12" s="44">
        <v>9</v>
      </c>
      <c r="X12" s="44">
        <v>8</v>
      </c>
      <c r="Y12" s="44">
        <v>10</v>
      </c>
      <c r="Z12" s="44">
        <v>6</v>
      </c>
      <c r="AA12" s="44">
        <v>10</v>
      </c>
      <c r="AB12" s="44">
        <v>9</v>
      </c>
      <c r="AC12" s="44">
        <v>10</v>
      </c>
      <c r="AD12" s="44">
        <v>10</v>
      </c>
      <c r="AE12" s="44">
        <v>9</v>
      </c>
      <c r="AF12" s="44">
        <v>7</v>
      </c>
      <c r="AG12" s="44">
        <v>6</v>
      </c>
      <c r="AH12" s="44">
        <v>8</v>
      </c>
      <c r="AI12" s="44">
        <v>10</v>
      </c>
      <c r="AJ12" s="31">
        <v>7</v>
      </c>
      <c r="AK12" s="52">
        <f t="shared" si="4"/>
        <v>2.8571428571428571E-2</v>
      </c>
      <c r="AL12" s="52">
        <f t="shared" si="5"/>
        <v>3.2653061224489799E-2</v>
      </c>
      <c r="AM12" s="52">
        <f t="shared" si="6"/>
        <v>2.4489795918367346E-2</v>
      </c>
      <c r="AN12" s="52">
        <f t="shared" si="6"/>
        <v>3.2653061224489799E-2</v>
      </c>
      <c r="AO12" s="52">
        <f t="shared" si="6"/>
        <v>4.0816326530612242E-2</v>
      </c>
      <c r="AP12" s="52">
        <f t="shared" si="6"/>
        <v>4.0816326530612242E-2</v>
      </c>
      <c r="AQ12" s="52">
        <f t="shared" si="6"/>
        <v>2.8571428571428571E-2</v>
      </c>
      <c r="AR12" s="52">
        <f t="shared" si="6"/>
        <v>2.8571428571428571E-2</v>
      </c>
      <c r="AS12" s="52">
        <f t="shared" si="6"/>
        <v>3.2653061224489799E-2</v>
      </c>
      <c r="AT12" s="52">
        <f t="shared" si="6"/>
        <v>2.8571428571428571E-2</v>
      </c>
      <c r="AU12" s="52">
        <f t="shared" si="6"/>
        <v>3.2653061224489799E-2</v>
      </c>
      <c r="AV12" s="52">
        <f t="shared" si="6"/>
        <v>4.0816326530612242E-2</v>
      </c>
      <c r="AW12" s="52">
        <f t="shared" si="6"/>
        <v>2.8571428571428571E-2</v>
      </c>
      <c r="AX12" s="52">
        <f t="shared" si="6"/>
        <v>3.2653061224489799E-2</v>
      </c>
      <c r="AY12" s="52">
        <f t="shared" si="6"/>
        <v>3.2653061224489799E-2</v>
      </c>
      <c r="AZ12" s="52">
        <f t="shared" si="6"/>
        <v>2.8571428571428571E-2</v>
      </c>
      <c r="BA12" s="52">
        <f t="shared" si="6"/>
        <v>3.6734693877551024E-2</v>
      </c>
      <c r="BB12" s="52">
        <f t="shared" si="6"/>
        <v>3.2653061224489799E-2</v>
      </c>
      <c r="BC12" s="52">
        <f t="shared" si="7"/>
        <v>4.0816326530612242E-2</v>
      </c>
      <c r="BD12" s="52">
        <f t="shared" si="7"/>
        <v>2.4489795918367346E-2</v>
      </c>
      <c r="BE12" s="52">
        <f t="shared" si="7"/>
        <v>4.0816326530612242E-2</v>
      </c>
      <c r="BF12" s="52">
        <f t="shared" si="7"/>
        <v>3.6734693877551024E-2</v>
      </c>
      <c r="BG12" s="52">
        <f t="shared" si="7"/>
        <v>4.0816326530612242E-2</v>
      </c>
      <c r="BH12" s="52">
        <f t="shared" si="7"/>
        <v>4.0816326530612242E-2</v>
      </c>
      <c r="BI12" s="52">
        <f t="shared" si="7"/>
        <v>3.6734693877551024E-2</v>
      </c>
      <c r="BJ12" s="52">
        <f t="shared" si="7"/>
        <v>2.8571428571428571E-2</v>
      </c>
      <c r="BK12" s="52">
        <f t="shared" si="7"/>
        <v>2.4489795918367346E-2</v>
      </c>
      <c r="BL12" s="52">
        <f t="shared" si="7"/>
        <v>3.2653061224489799E-2</v>
      </c>
      <c r="BM12" s="52">
        <f t="shared" si="7"/>
        <v>4.0816326530612242E-2</v>
      </c>
      <c r="BN12" s="52">
        <f t="shared" si="7"/>
        <v>2.8571428571428571E-2</v>
      </c>
      <c r="BO12" s="30" cm="1">
        <f t="array" ref="BO12">-1/LN(30)*SUMPRODUCT(AK12:BN12,LN(AK12:BN12))</f>
        <v>0.99601117016216489</v>
      </c>
      <c r="BP12" s="70">
        <f t="shared" si="1"/>
        <v>3.9888298378351061E-3</v>
      </c>
      <c r="BQ12" s="70">
        <f t="shared" si="8"/>
        <v>3.4231382957852038E-2</v>
      </c>
      <c r="BR12" s="73">
        <f t="shared" si="9"/>
        <v>3.4231382957852038E-2</v>
      </c>
      <c r="BS12" s="19" cm="1">
        <f t="array" ref="BS12">-SUMPRODUCT(AK12:BN12,LOG(AK12:BN12,2))</f>
        <v>4.887317843989762</v>
      </c>
      <c r="BT12" s="29">
        <f t="shared" si="10"/>
        <v>0.99601117016216467</v>
      </c>
      <c r="BU12" s="19">
        <f t="shared" si="11"/>
        <v>9.7803951308148679E-4</v>
      </c>
      <c r="BV12" s="19">
        <f t="shared" si="2"/>
        <v>1.1177594435216993E-3</v>
      </c>
      <c r="BW12" s="19">
        <f t="shared" si="2"/>
        <v>8.3831958264127433E-4</v>
      </c>
      <c r="BX12" s="19">
        <f t="shared" si="2"/>
        <v>1.1177594435216993E-3</v>
      </c>
      <c r="BY12" s="19">
        <f t="shared" si="2"/>
        <v>1.397199304402124E-3</v>
      </c>
      <c r="BZ12" s="19">
        <f t="shared" si="2"/>
        <v>1.397199304402124E-3</v>
      </c>
      <c r="CA12" s="19">
        <f t="shared" si="2"/>
        <v>9.7803951308148679E-4</v>
      </c>
      <c r="CB12" s="19">
        <f t="shared" si="2"/>
        <v>9.7803951308148679E-4</v>
      </c>
      <c r="CC12" s="19">
        <f t="shared" si="2"/>
        <v>1.1177594435216993E-3</v>
      </c>
      <c r="CD12" s="19">
        <f t="shared" si="2"/>
        <v>9.7803951308148679E-4</v>
      </c>
      <c r="CE12" s="19">
        <f t="shared" si="2"/>
        <v>1.1177594435216993E-3</v>
      </c>
      <c r="CF12" s="19">
        <f t="shared" si="2"/>
        <v>1.397199304402124E-3</v>
      </c>
      <c r="CG12" s="19">
        <f t="shared" si="2"/>
        <v>9.7803951308148679E-4</v>
      </c>
      <c r="CH12" s="19">
        <f t="shared" si="2"/>
        <v>1.1177594435216993E-3</v>
      </c>
      <c r="CI12" s="19">
        <f t="shared" si="2"/>
        <v>1.1177594435216993E-3</v>
      </c>
      <c r="CJ12" s="19">
        <f t="shared" si="2"/>
        <v>9.7803951308148679E-4</v>
      </c>
      <c r="CK12" s="19">
        <f t="shared" si="2"/>
        <v>1.2574793739619117E-3</v>
      </c>
      <c r="CL12" s="19">
        <f t="shared" si="2"/>
        <v>1.1177594435216993E-3</v>
      </c>
      <c r="CM12" s="19">
        <f t="shared" si="2"/>
        <v>1.397199304402124E-3</v>
      </c>
      <c r="CN12" s="19">
        <f t="shared" si="2"/>
        <v>8.3831958264127433E-4</v>
      </c>
      <c r="CO12" s="19">
        <f t="shared" si="2"/>
        <v>1.397199304402124E-3</v>
      </c>
      <c r="CP12" s="19">
        <f t="shared" si="2"/>
        <v>1.2574793739619117E-3</v>
      </c>
      <c r="CQ12" s="19">
        <f t="shared" si="2"/>
        <v>1.397199304402124E-3</v>
      </c>
      <c r="CR12" s="19">
        <f t="shared" si="2"/>
        <v>1.397199304402124E-3</v>
      </c>
      <c r="CS12" s="19">
        <f t="shared" si="2"/>
        <v>1.2574793739619117E-3</v>
      </c>
      <c r="CT12" s="19">
        <f t="shared" si="2"/>
        <v>9.7803951308148679E-4</v>
      </c>
      <c r="CU12" s="19">
        <f t="shared" si="2"/>
        <v>8.3831958264127433E-4</v>
      </c>
      <c r="CV12" s="19">
        <f t="shared" si="2"/>
        <v>1.1177594435216993E-3</v>
      </c>
      <c r="CW12" s="19">
        <f t="shared" si="2"/>
        <v>1.397199304402124E-3</v>
      </c>
      <c r="CX12" s="19">
        <f t="shared" si="2"/>
        <v>9.7803951308148679E-4</v>
      </c>
      <c r="CY12" s="33">
        <f t="shared" si="12"/>
        <v>0.16729964875435729</v>
      </c>
      <c r="CZ12" s="2"/>
      <c r="DA12" s="33">
        <v>4.0423010133474303E-2</v>
      </c>
      <c r="DB12" s="33">
        <v>0.16729964875435729</v>
      </c>
    </row>
    <row r="13" spans="1:106" s="28" customFormat="1" ht="31.5" customHeight="1" thickBot="1" x14ac:dyDescent="0.25">
      <c r="A13" s="2"/>
      <c r="B13" s="56"/>
      <c r="C13" s="34" t="s">
        <v>65</v>
      </c>
      <c r="D13" s="61" t="s">
        <v>34</v>
      </c>
      <c r="E13" s="64">
        <v>1</v>
      </c>
      <c r="F13" s="83">
        <f t="shared" si="3"/>
        <v>2.9411764705882353E-2</v>
      </c>
      <c r="G13" s="48">
        <v>6</v>
      </c>
      <c r="H13" s="44">
        <v>10</v>
      </c>
      <c r="I13" s="44">
        <v>7</v>
      </c>
      <c r="J13" s="44">
        <v>6</v>
      </c>
      <c r="K13" s="44">
        <v>7</v>
      </c>
      <c r="L13" s="44">
        <v>7</v>
      </c>
      <c r="M13" s="44">
        <v>6</v>
      </c>
      <c r="N13" s="44">
        <v>7</v>
      </c>
      <c r="O13" s="44">
        <v>8</v>
      </c>
      <c r="P13" s="44">
        <v>8</v>
      </c>
      <c r="Q13" s="44">
        <v>7</v>
      </c>
      <c r="R13" s="44">
        <v>7</v>
      </c>
      <c r="S13" s="44">
        <v>9</v>
      </c>
      <c r="T13" s="44">
        <v>8</v>
      </c>
      <c r="U13" s="44">
        <v>7</v>
      </c>
      <c r="V13" s="44">
        <v>6</v>
      </c>
      <c r="W13" s="44">
        <v>9</v>
      </c>
      <c r="X13" s="44">
        <v>8</v>
      </c>
      <c r="Y13" s="44">
        <v>7</v>
      </c>
      <c r="Z13" s="44">
        <v>7</v>
      </c>
      <c r="AA13" s="44">
        <v>8</v>
      </c>
      <c r="AB13" s="44">
        <v>9</v>
      </c>
      <c r="AC13" s="44">
        <v>10</v>
      </c>
      <c r="AD13" s="44">
        <v>9</v>
      </c>
      <c r="AE13" s="44">
        <v>8</v>
      </c>
      <c r="AF13" s="44">
        <v>10</v>
      </c>
      <c r="AG13" s="44">
        <v>8</v>
      </c>
      <c r="AH13" s="44">
        <v>10</v>
      </c>
      <c r="AI13" s="44">
        <v>9</v>
      </c>
      <c r="AJ13" s="31">
        <v>7</v>
      </c>
      <c r="AK13" s="52">
        <f t="shared" si="4"/>
        <v>2.553191489361702E-2</v>
      </c>
      <c r="AL13" s="52">
        <f t="shared" si="5"/>
        <v>4.2553191489361701E-2</v>
      </c>
      <c r="AM13" s="52">
        <f t="shared" si="6"/>
        <v>2.9787234042553193E-2</v>
      </c>
      <c r="AN13" s="52">
        <f t="shared" si="6"/>
        <v>2.553191489361702E-2</v>
      </c>
      <c r="AO13" s="52">
        <f t="shared" si="6"/>
        <v>2.9787234042553193E-2</v>
      </c>
      <c r="AP13" s="52">
        <f t="shared" si="6"/>
        <v>2.9787234042553193E-2</v>
      </c>
      <c r="AQ13" s="52">
        <f t="shared" si="6"/>
        <v>2.553191489361702E-2</v>
      </c>
      <c r="AR13" s="52">
        <f t="shared" si="6"/>
        <v>2.9787234042553193E-2</v>
      </c>
      <c r="AS13" s="52">
        <f t="shared" si="6"/>
        <v>3.4042553191489362E-2</v>
      </c>
      <c r="AT13" s="52">
        <f t="shared" si="6"/>
        <v>3.4042553191489362E-2</v>
      </c>
      <c r="AU13" s="52">
        <f t="shared" si="6"/>
        <v>2.9787234042553193E-2</v>
      </c>
      <c r="AV13" s="52">
        <f t="shared" si="6"/>
        <v>2.9787234042553193E-2</v>
      </c>
      <c r="AW13" s="52">
        <f t="shared" si="6"/>
        <v>3.8297872340425532E-2</v>
      </c>
      <c r="AX13" s="52">
        <f t="shared" si="6"/>
        <v>3.4042553191489362E-2</v>
      </c>
      <c r="AY13" s="52">
        <f t="shared" si="6"/>
        <v>2.9787234042553193E-2</v>
      </c>
      <c r="AZ13" s="52">
        <f t="shared" si="6"/>
        <v>2.553191489361702E-2</v>
      </c>
      <c r="BA13" s="52">
        <f t="shared" si="6"/>
        <v>3.8297872340425532E-2</v>
      </c>
      <c r="BB13" s="52">
        <f t="shared" si="6"/>
        <v>3.4042553191489362E-2</v>
      </c>
      <c r="BC13" s="52">
        <f t="shared" si="7"/>
        <v>2.9787234042553193E-2</v>
      </c>
      <c r="BD13" s="52">
        <f t="shared" si="7"/>
        <v>2.9787234042553193E-2</v>
      </c>
      <c r="BE13" s="52">
        <f t="shared" si="7"/>
        <v>3.4042553191489362E-2</v>
      </c>
      <c r="BF13" s="52">
        <f t="shared" si="7"/>
        <v>3.8297872340425532E-2</v>
      </c>
      <c r="BG13" s="52">
        <f t="shared" si="7"/>
        <v>4.2553191489361701E-2</v>
      </c>
      <c r="BH13" s="52">
        <f t="shared" si="7"/>
        <v>3.8297872340425532E-2</v>
      </c>
      <c r="BI13" s="52">
        <f t="shared" si="7"/>
        <v>3.4042553191489362E-2</v>
      </c>
      <c r="BJ13" s="52">
        <f t="shared" si="7"/>
        <v>4.2553191489361701E-2</v>
      </c>
      <c r="BK13" s="52">
        <f t="shared" si="7"/>
        <v>3.4042553191489362E-2</v>
      </c>
      <c r="BL13" s="52">
        <f t="shared" si="7"/>
        <v>4.2553191489361701E-2</v>
      </c>
      <c r="BM13" s="52">
        <f t="shared" si="7"/>
        <v>3.8297872340425532E-2</v>
      </c>
      <c r="BN13" s="52">
        <f t="shared" si="7"/>
        <v>2.9787234042553193E-2</v>
      </c>
      <c r="BO13" s="30" cm="1">
        <f t="array" ref="BO13">-1/LN(30)*SUMPRODUCT(AK13:BN13,LN(AK13:BN13))</f>
        <v>0.99634426291916167</v>
      </c>
      <c r="BP13" s="70">
        <f t="shared" si="1"/>
        <v>3.6557370808383283E-3</v>
      </c>
      <c r="BQ13" s="70">
        <f t="shared" si="8"/>
        <v>3.1372843940446399E-2</v>
      </c>
      <c r="BR13" s="73">
        <f t="shared" si="9"/>
        <v>3.1372843940446406E-2</v>
      </c>
      <c r="BS13" s="19" cm="1">
        <f t="array" ref="BS13">-SUMPRODUCT(AK13:BN13,LOG(AK13:BN13,2))</f>
        <v>4.8889522937065388</v>
      </c>
      <c r="BT13" s="29">
        <f t="shared" si="10"/>
        <v>0.99634426291916234</v>
      </c>
      <c r="BU13" s="19">
        <f t="shared" si="11"/>
        <v>8.0100878145820606E-4</v>
      </c>
      <c r="BV13" s="19">
        <f t="shared" si="2"/>
        <v>1.3350146357636768E-3</v>
      </c>
      <c r="BW13" s="19">
        <f t="shared" si="2"/>
        <v>9.3451024503457384E-4</v>
      </c>
      <c r="BX13" s="19">
        <f t="shared" si="2"/>
        <v>8.0100878145820606E-4</v>
      </c>
      <c r="BY13" s="19">
        <f t="shared" si="2"/>
        <v>9.3451024503457384E-4</v>
      </c>
      <c r="BZ13" s="19">
        <f t="shared" si="2"/>
        <v>9.3451024503457384E-4</v>
      </c>
      <c r="CA13" s="19">
        <f t="shared" si="2"/>
        <v>8.0100878145820606E-4</v>
      </c>
      <c r="CB13" s="19">
        <f t="shared" si="2"/>
        <v>9.3451024503457384E-4</v>
      </c>
      <c r="CC13" s="19">
        <f t="shared" si="2"/>
        <v>1.0680117086109414E-3</v>
      </c>
      <c r="CD13" s="19">
        <f t="shared" si="2"/>
        <v>1.0680117086109414E-3</v>
      </c>
      <c r="CE13" s="19">
        <f t="shared" si="2"/>
        <v>9.3451024503457384E-4</v>
      </c>
      <c r="CF13" s="19">
        <f t="shared" si="2"/>
        <v>9.3451024503457384E-4</v>
      </c>
      <c r="CG13" s="19">
        <f t="shared" si="2"/>
        <v>1.2015131721873091E-3</v>
      </c>
      <c r="CH13" s="19">
        <f t="shared" si="2"/>
        <v>1.0680117086109414E-3</v>
      </c>
      <c r="CI13" s="19">
        <f t="shared" si="2"/>
        <v>9.3451024503457384E-4</v>
      </c>
      <c r="CJ13" s="19">
        <f t="shared" si="2"/>
        <v>8.0100878145820606E-4</v>
      </c>
      <c r="CK13" s="19">
        <f t="shared" si="2"/>
        <v>1.2015131721873091E-3</v>
      </c>
      <c r="CL13" s="19">
        <f t="shared" si="2"/>
        <v>1.0680117086109414E-3</v>
      </c>
      <c r="CM13" s="19">
        <f t="shared" si="2"/>
        <v>9.3451024503457384E-4</v>
      </c>
      <c r="CN13" s="19">
        <f t="shared" si="2"/>
        <v>9.3451024503457384E-4</v>
      </c>
      <c r="CO13" s="19">
        <f t="shared" si="2"/>
        <v>1.0680117086109414E-3</v>
      </c>
      <c r="CP13" s="19">
        <f t="shared" si="2"/>
        <v>1.2015131721873091E-3</v>
      </c>
      <c r="CQ13" s="19">
        <f t="shared" si="2"/>
        <v>1.3350146357636768E-3</v>
      </c>
      <c r="CR13" s="19">
        <f t="shared" si="2"/>
        <v>1.2015131721873091E-3</v>
      </c>
      <c r="CS13" s="19">
        <f t="shared" si="2"/>
        <v>1.0680117086109414E-3</v>
      </c>
      <c r="CT13" s="19">
        <f t="shared" si="2"/>
        <v>1.3350146357636768E-3</v>
      </c>
      <c r="CU13" s="19">
        <f t="shared" si="2"/>
        <v>1.0680117086109414E-3</v>
      </c>
      <c r="CV13" s="19">
        <f t="shared" si="2"/>
        <v>1.3350146357636768E-3</v>
      </c>
      <c r="CW13" s="19">
        <f t="shared" si="2"/>
        <v>1.2015131721873091E-3</v>
      </c>
      <c r="CX13" s="19">
        <f t="shared" si="2"/>
        <v>9.3451024503457384E-4</v>
      </c>
      <c r="CY13" s="33">
        <f t="shared" si="12"/>
        <v>0.15338033734274276</v>
      </c>
      <c r="CZ13" s="2"/>
      <c r="DA13" s="33">
        <v>0.2228808915167016</v>
      </c>
      <c r="DB13" s="33">
        <v>0.15338033734274276</v>
      </c>
    </row>
    <row r="14" spans="1:106" s="28" customFormat="1" ht="31.5" customHeight="1" thickBot="1" x14ac:dyDescent="0.25">
      <c r="A14" s="2"/>
      <c r="B14" s="56"/>
      <c r="C14" s="34" t="s">
        <v>66</v>
      </c>
      <c r="D14" s="61" t="s">
        <v>35</v>
      </c>
      <c r="E14" s="64">
        <v>1</v>
      </c>
      <c r="F14" s="83">
        <f t="shared" si="3"/>
        <v>2.9411764705882353E-2</v>
      </c>
      <c r="G14" s="48">
        <v>9</v>
      </c>
      <c r="H14" s="44">
        <v>10</v>
      </c>
      <c r="I14" s="44">
        <v>8</v>
      </c>
      <c r="J14" s="44">
        <v>9</v>
      </c>
      <c r="K14" s="44">
        <v>7</v>
      </c>
      <c r="L14" s="44">
        <v>8</v>
      </c>
      <c r="M14" s="44">
        <v>8</v>
      </c>
      <c r="N14" s="44">
        <v>9</v>
      </c>
      <c r="O14" s="44">
        <v>10</v>
      </c>
      <c r="P14" s="44">
        <v>7</v>
      </c>
      <c r="Q14" s="44">
        <v>7</v>
      </c>
      <c r="R14" s="44">
        <v>9</v>
      </c>
      <c r="S14" s="44">
        <v>7</v>
      </c>
      <c r="T14" s="44">
        <v>7</v>
      </c>
      <c r="U14" s="44">
        <v>7</v>
      </c>
      <c r="V14" s="44">
        <v>8</v>
      </c>
      <c r="W14" s="44">
        <v>10</v>
      </c>
      <c r="X14" s="44">
        <v>7</v>
      </c>
      <c r="Y14" s="44">
        <v>10</v>
      </c>
      <c r="Z14" s="44">
        <v>7</v>
      </c>
      <c r="AA14" s="44">
        <v>10</v>
      </c>
      <c r="AB14" s="44">
        <v>7</v>
      </c>
      <c r="AC14" s="44">
        <v>8</v>
      </c>
      <c r="AD14" s="44">
        <v>8</v>
      </c>
      <c r="AE14" s="44">
        <v>9</v>
      </c>
      <c r="AF14" s="44">
        <v>7</v>
      </c>
      <c r="AG14" s="44">
        <v>9</v>
      </c>
      <c r="AH14" s="44">
        <v>7</v>
      </c>
      <c r="AI14" s="44">
        <v>8</v>
      </c>
      <c r="AJ14" s="31">
        <v>9</v>
      </c>
      <c r="AK14" s="52">
        <f t="shared" si="4"/>
        <v>3.6585365853658534E-2</v>
      </c>
      <c r="AL14" s="52">
        <f t="shared" si="5"/>
        <v>4.065040650406504E-2</v>
      </c>
      <c r="AM14" s="52">
        <f t="shared" si="6"/>
        <v>3.2520325203252036E-2</v>
      </c>
      <c r="AN14" s="52">
        <f t="shared" si="6"/>
        <v>3.6585365853658534E-2</v>
      </c>
      <c r="AO14" s="52">
        <f t="shared" si="6"/>
        <v>2.8455284552845527E-2</v>
      </c>
      <c r="AP14" s="52">
        <f t="shared" si="6"/>
        <v>3.2520325203252036E-2</v>
      </c>
      <c r="AQ14" s="52">
        <f t="shared" si="6"/>
        <v>3.2520325203252036E-2</v>
      </c>
      <c r="AR14" s="52">
        <f t="shared" si="6"/>
        <v>3.6585365853658534E-2</v>
      </c>
      <c r="AS14" s="52">
        <f t="shared" si="6"/>
        <v>4.065040650406504E-2</v>
      </c>
      <c r="AT14" s="52">
        <f t="shared" si="6"/>
        <v>2.8455284552845527E-2</v>
      </c>
      <c r="AU14" s="52">
        <f t="shared" si="6"/>
        <v>2.8455284552845527E-2</v>
      </c>
      <c r="AV14" s="52">
        <f t="shared" si="6"/>
        <v>3.6585365853658534E-2</v>
      </c>
      <c r="AW14" s="52">
        <f t="shared" si="6"/>
        <v>2.8455284552845527E-2</v>
      </c>
      <c r="AX14" s="52">
        <f t="shared" si="6"/>
        <v>2.8455284552845527E-2</v>
      </c>
      <c r="AY14" s="52">
        <f t="shared" si="6"/>
        <v>2.8455284552845527E-2</v>
      </c>
      <c r="AZ14" s="52">
        <f t="shared" si="6"/>
        <v>3.2520325203252036E-2</v>
      </c>
      <c r="BA14" s="52">
        <f t="shared" si="6"/>
        <v>4.065040650406504E-2</v>
      </c>
      <c r="BB14" s="52">
        <f t="shared" si="6"/>
        <v>2.8455284552845527E-2</v>
      </c>
      <c r="BC14" s="52">
        <f t="shared" si="7"/>
        <v>4.065040650406504E-2</v>
      </c>
      <c r="BD14" s="52">
        <f t="shared" si="7"/>
        <v>2.8455284552845527E-2</v>
      </c>
      <c r="BE14" s="52">
        <f t="shared" si="7"/>
        <v>4.065040650406504E-2</v>
      </c>
      <c r="BF14" s="52">
        <f t="shared" si="7"/>
        <v>2.8455284552845527E-2</v>
      </c>
      <c r="BG14" s="52">
        <f t="shared" si="7"/>
        <v>3.2520325203252036E-2</v>
      </c>
      <c r="BH14" s="52">
        <f t="shared" si="7"/>
        <v>3.2520325203252036E-2</v>
      </c>
      <c r="BI14" s="52">
        <f t="shared" si="7"/>
        <v>3.6585365853658534E-2</v>
      </c>
      <c r="BJ14" s="52">
        <f t="shared" si="7"/>
        <v>2.8455284552845527E-2</v>
      </c>
      <c r="BK14" s="52">
        <f t="shared" si="7"/>
        <v>3.6585365853658534E-2</v>
      </c>
      <c r="BL14" s="52">
        <f t="shared" si="7"/>
        <v>2.8455284552845527E-2</v>
      </c>
      <c r="BM14" s="52">
        <f t="shared" si="7"/>
        <v>3.2520325203252036E-2</v>
      </c>
      <c r="BN14" s="52">
        <f t="shared" si="7"/>
        <v>3.6585365853658534E-2</v>
      </c>
      <c r="BO14" s="30" cm="1">
        <f t="array" ref="BO14">-1/LN(30)*SUMPRODUCT(AK14:BN14,LN(AK14:BN14))</f>
        <v>0.99734525715852973</v>
      </c>
      <c r="BP14" s="70">
        <f t="shared" si="1"/>
        <v>2.6547428414702701E-3</v>
      </c>
      <c r="BQ14" s="70">
        <f t="shared" si="8"/>
        <v>2.2782500772283332E-2</v>
      </c>
      <c r="BR14" s="73">
        <f t="shared" si="9"/>
        <v>2.2782500772283335E-2</v>
      </c>
      <c r="BS14" s="19" cm="1">
        <f t="array" ref="BS14">-SUMPRODUCT(AK14:BN14,LOG(AK14:BN14,2))</f>
        <v>4.8938640629259478</v>
      </c>
      <c r="BT14" s="29">
        <f t="shared" si="10"/>
        <v>0.9973452571585294</v>
      </c>
      <c r="BU14" s="19">
        <f t="shared" si="11"/>
        <v>8.3350612581524388E-4</v>
      </c>
      <c r="BV14" s="19">
        <f t="shared" si="2"/>
        <v>9.2611791757249331E-4</v>
      </c>
      <c r="BW14" s="19">
        <f t="shared" si="2"/>
        <v>7.4089433405799467E-4</v>
      </c>
      <c r="BX14" s="19">
        <f t="shared" si="2"/>
        <v>8.3350612581524388E-4</v>
      </c>
      <c r="BY14" s="19">
        <f t="shared" si="2"/>
        <v>6.4828254230074524E-4</v>
      </c>
      <c r="BZ14" s="19">
        <f t="shared" si="2"/>
        <v>7.4089433405799467E-4</v>
      </c>
      <c r="CA14" s="19">
        <f t="shared" si="2"/>
        <v>7.4089433405799467E-4</v>
      </c>
      <c r="CB14" s="19">
        <f t="shared" si="2"/>
        <v>8.3350612581524388E-4</v>
      </c>
      <c r="CC14" s="19">
        <f t="shared" si="2"/>
        <v>9.2611791757249331E-4</v>
      </c>
      <c r="CD14" s="19">
        <f t="shared" si="2"/>
        <v>6.4828254230074524E-4</v>
      </c>
      <c r="CE14" s="19">
        <f t="shared" si="2"/>
        <v>6.4828254230074524E-4</v>
      </c>
      <c r="CF14" s="19">
        <f t="shared" si="2"/>
        <v>8.3350612581524388E-4</v>
      </c>
      <c r="CG14" s="19">
        <f t="shared" si="2"/>
        <v>6.4828254230074524E-4</v>
      </c>
      <c r="CH14" s="19">
        <f t="shared" si="2"/>
        <v>6.4828254230074524E-4</v>
      </c>
      <c r="CI14" s="19">
        <f t="shared" si="2"/>
        <v>6.4828254230074524E-4</v>
      </c>
      <c r="CJ14" s="19">
        <f t="shared" si="2"/>
        <v>7.4089433405799467E-4</v>
      </c>
      <c r="CK14" s="19">
        <f t="shared" si="2"/>
        <v>9.2611791757249331E-4</v>
      </c>
      <c r="CL14" s="19">
        <f t="shared" si="2"/>
        <v>6.4828254230074524E-4</v>
      </c>
      <c r="CM14" s="19">
        <f t="shared" si="2"/>
        <v>9.2611791757249331E-4</v>
      </c>
      <c r="CN14" s="19">
        <f t="shared" si="2"/>
        <v>6.4828254230074524E-4</v>
      </c>
      <c r="CO14" s="19">
        <f t="shared" si="2"/>
        <v>9.2611791757249331E-4</v>
      </c>
      <c r="CP14" s="19">
        <f t="shared" si="2"/>
        <v>6.4828254230074524E-4</v>
      </c>
      <c r="CQ14" s="19">
        <f t="shared" si="2"/>
        <v>7.4089433405799467E-4</v>
      </c>
      <c r="CR14" s="19">
        <f t="shared" si="2"/>
        <v>7.4089433405799467E-4</v>
      </c>
      <c r="CS14" s="19">
        <f t="shared" si="2"/>
        <v>8.3350612581524388E-4</v>
      </c>
      <c r="CT14" s="19">
        <f t="shared" si="2"/>
        <v>6.4828254230074524E-4</v>
      </c>
      <c r="CU14" s="19">
        <f t="shared" si="2"/>
        <v>8.3350612581524388E-4</v>
      </c>
      <c r="CV14" s="19">
        <f t="shared" si="2"/>
        <v>6.4828254230074524E-4</v>
      </c>
      <c r="CW14" s="19">
        <f t="shared" si="2"/>
        <v>7.4089433405799467E-4</v>
      </c>
      <c r="CX14" s="19">
        <f t="shared" si="2"/>
        <v>8.3350612581524388E-4</v>
      </c>
      <c r="CY14" s="33">
        <f t="shared" si="12"/>
        <v>0.11149446179306007</v>
      </c>
      <c r="CZ14" s="2"/>
      <c r="DA14" s="33">
        <v>5.5016957567645519E-2</v>
      </c>
      <c r="DB14" s="33">
        <v>0.11149446179306007</v>
      </c>
    </row>
    <row r="15" spans="1:106" s="28" customFormat="1" ht="31.5" customHeight="1" thickBot="1" x14ac:dyDescent="0.25">
      <c r="A15" s="2"/>
      <c r="B15" s="56"/>
      <c r="C15" s="34" t="s">
        <v>67</v>
      </c>
      <c r="D15" s="61" t="s">
        <v>36</v>
      </c>
      <c r="E15" s="64">
        <v>1</v>
      </c>
      <c r="F15" s="83">
        <f t="shared" si="3"/>
        <v>2.9411764705882353E-2</v>
      </c>
      <c r="G15" s="48">
        <v>7</v>
      </c>
      <c r="H15" s="44">
        <v>9</v>
      </c>
      <c r="I15" s="44">
        <v>6</v>
      </c>
      <c r="J15" s="44">
        <v>9</v>
      </c>
      <c r="K15" s="44">
        <v>9</v>
      </c>
      <c r="L15" s="44">
        <v>8</v>
      </c>
      <c r="M15" s="44">
        <v>8</v>
      </c>
      <c r="N15" s="44">
        <v>8</v>
      </c>
      <c r="O15" s="44">
        <v>7</v>
      </c>
      <c r="P15" s="44">
        <v>7</v>
      </c>
      <c r="Q15" s="44">
        <v>9</v>
      </c>
      <c r="R15" s="44">
        <v>6</v>
      </c>
      <c r="S15" s="44">
        <v>7</v>
      </c>
      <c r="T15" s="44">
        <v>9</v>
      </c>
      <c r="U15" s="44">
        <v>8</v>
      </c>
      <c r="V15" s="44">
        <v>8</v>
      </c>
      <c r="W15" s="44">
        <v>8</v>
      </c>
      <c r="X15" s="44">
        <v>7</v>
      </c>
      <c r="Y15" s="44">
        <v>10</v>
      </c>
      <c r="Z15" s="44">
        <v>9</v>
      </c>
      <c r="AA15" s="44">
        <v>9</v>
      </c>
      <c r="AB15" s="44">
        <v>10</v>
      </c>
      <c r="AC15" s="44">
        <v>6</v>
      </c>
      <c r="AD15" s="44">
        <v>6</v>
      </c>
      <c r="AE15" s="44">
        <v>9</v>
      </c>
      <c r="AF15" s="44">
        <v>7</v>
      </c>
      <c r="AG15" s="44">
        <v>8</v>
      </c>
      <c r="AH15" s="44">
        <v>9</v>
      </c>
      <c r="AI15" s="44">
        <v>9</v>
      </c>
      <c r="AJ15" s="31">
        <v>7</v>
      </c>
      <c r="AK15" s="52">
        <f t="shared" si="4"/>
        <v>2.9288702928870293E-2</v>
      </c>
      <c r="AL15" s="52">
        <f t="shared" si="5"/>
        <v>3.7656903765690378E-2</v>
      </c>
      <c r="AM15" s="52">
        <f t="shared" si="6"/>
        <v>2.5104602510460251E-2</v>
      </c>
      <c r="AN15" s="52">
        <f t="shared" si="6"/>
        <v>3.7656903765690378E-2</v>
      </c>
      <c r="AO15" s="52">
        <f t="shared" si="6"/>
        <v>3.7656903765690378E-2</v>
      </c>
      <c r="AP15" s="52">
        <f t="shared" si="6"/>
        <v>3.3472803347280332E-2</v>
      </c>
      <c r="AQ15" s="52">
        <f t="shared" si="6"/>
        <v>3.3472803347280332E-2</v>
      </c>
      <c r="AR15" s="52">
        <f t="shared" si="6"/>
        <v>3.3472803347280332E-2</v>
      </c>
      <c r="AS15" s="52">
        <f t="shared" si="6"/>
        <v>2.9288702928870293E-2</v>
      </c>
      <c r="AT15" s="52">
        <f t="shared" si="6"/>
        <v>2.9288702928870293E-2</v>
      </c>
      <c r="AU15" s="52">
        <f t="shared" si="6"/>
        <v>3.7656903765690378E-2</v>
      </c>
      <c r="AV15" s="52">
        <f t="shared" si="6"/>
        <v>2.5104602510460251E-2</v>
      </c>
      <c r="AW15" s="52">
        <f t="shared" si="6"/>
        <v>2.9288702928870293E-2</v>
      </c>
      <c r="AX15" s="52">
        <f t="shared" si="6"/>
        <v>3.7656903765690378E-2</v>
      </c>
      <c r="AY15" s="52">
        <f t="shared" si="6"/>
        <v>3.3472803347280332E-2</v>
      </c>
      <c r="AZ15" s="52">
        <f t="shared" si="6"/>
        <v>3.3472803347280332E-2</v>
      </c>
      <c r="BA15" s="52">
        <f t="shared" si="6"/>
        <v>3.3472803347280332E-2</v>
      </c>
      <c r="BB15" s="52">
        <f t="shared" si="6"/>
        <v>2.9288702928870293E-2</v>
      </c>
      <c r="BC15" s="52">
        <f t="shared" si="7"/>
        <v>4.1841004184100417E-2</v>
      </c>
      <c r="BD15" s="52">
        <f t="shared" si="7"/>
        <v>3.7656903765690378E-2</v>
      </c>
      <c r="BE15" s="52">
        <f t="shared" si="7"/>
        <v>3.7656903765690378E-2</v>
      </c>
      <c r="BF15" s="52">
        <f t="shared" si="7"/>
        <v>4.1841004184100417E-2</v>
      </c>
      <c r="BG15" s="52">
        <f t="shared" si="7"/>
        <v>2.5104602510460251E-2</v>
      </c>
      <c r="BH15" s="52">
        <f t="shared" si="7"/>
        <v>2.5104602510460251E-2</v>
      </c>
      <c r="BI15" s="52">
        <f t="shared" si="7"/>
        <v>3.7656903765690378E-2</v>
      </c>
      <c r="BJ15" s="52">
        <f t="shared" si="7"/>
        <v>2.9288702928870293E-2</v>
      </c>
      <c r="BK15" s="52">
        <f t="shared" si="7"/>
        <v>3.3472803347280332E-2</v>
      </c>
      <c r="BL15" s="52">
        <f t="shared" si="7"/>
        <v>3.7656903765690378E-2</v>
      </c>
      <c r="BM15" s="52">
        <f t="shared" si="7"/>
        <v>3.7656903765690378E-2</v>
      </c>
      <c r="BN15" s="52">
        <f t="shared" si="7"/>
        <v>2.9288702928870293E-2</v>
      </c>
      <c r="BO15" s="30" cm="1">
        <f t="array" ref="BO15">-1/LN(30)*SUMPRODUCT(AK15:BN15,LN(AK15:BN15))</f>
        <v>0.99678448212317516</v>
      </c>
      <c r="BP15" s="70">
        <f t="shared" si="1"/>
        <v>3.215517876824836E-3</v>
      </c>
      <c r="BQ15" s="70">
        <f t="shared" si="8"/>
        <v>2.7594966023707455E-2</v>
      </c>
      <c r="BR15" s="73">
        <f t="shared" si="9"/>
        <v>2.7594966023707458E-2</v>
      </c>
      <c r="BS15" s="19" cm="1">
        <f t="array" ref="BS15">-SUMPRODUCT(AK15:BN15,LOG(AK15:BN15,2))</f>
        <v>4.8911124011787166</v>
      </c>
      <c r="BT15" s="29">
        <f t="shared" si="10"/>
        <v>0.99678448212317527</v>
      </c>
      <c r="BU15" s="19">
        <f t="shared" si="11"/>
        <v>8.0822076220063682E-4</v>
      </c>
      <c r="BV15" s="19">
        <f t="shared" si="2"/>
        <v>1.0391409799722475E-3</v>
      </c>
      <c r="BW15" s="19">
        <f t="shared" si="2"/>
        <v>6.9276065331483154E-4</v>
      </c>
      <c r="BX15" s="19">
        <f t="shared" si="2"/>
        <v>1.0391409799722475E-3</v>
      </c>
      <c r="BY15" s="19">
        <f t="shared" si="2"/>
        <v>1.0391409799722475E-3</v>
      </c>
      <c r="BZ15" s="19">
        <f t="shared" si="2"/>
        <v>9.2368087108644198E-4</v>
      </c>
      <c r="CA15" s="19">
        <f t="shared" si="2"/>
        <v>9.2368087108644198E-4</v>
      </c>
      <c r="CB15" s="19">
        <f t="shared" si="2"/>
        <v>9.2368087108644198E-4</v>
      </c>
      <c r="CC15" s="19">
        <f t="shared" si="2"/>
        <v>8.0822076220063682E-4</v>
      </c>
      <c r="CD15" s="19">
        <f t="shared" si="2"/>
        <v>8.0822076220063682E-4</v>
      </c>
      <c r="CE15" s="19">
        <f t="shared" si="2"/>
        <v>1.0391409799722475E-3</v>
      </c>
      <c r="CF15" s="19">
        <f t="shared" si="2"/>
        <v>6.9276065331483154E-4</v>
      </c>
      <c r="CG15" s="19">
        <f t="shared" si="2"/>
        <v>8.0822076220063682E-4</v>
      </c>
      <c r="CH15" s="19">
        <f t="shared" si="2"/>
        <v>1.0391409799722475E-3</v>
      </c>
      <c r="CI15" s="19">
        <f t="shared" si="2"/>
        <v>9.2368087108644198E-4</v>
      </c>
      <c r="CJ15" s="19">
        <f t="shared" si="2"/>
        <v>9.2368087108644198E-4</v>
      </c>
      <c r="CK15" s="19">
        <f t="shared" si="2"/>
        <v>9.2368087108644198E-4</v>
      </c>
      <c r="CL15" s="19">
        <f t="shared" si="2"/>
        <v>8.0822076220063682E-4</v>
      </c>
      <c r="CM15" s="19">
        <f t="shared" si="2"/>
        <v>1.1546010888580525E-3</v>
      </c>
      <c r="CN15" s="19">
        <f t="shared" si="2"/>
        <v>1.0391409799722475E-3</v>
      </c>
      <c r="CO15" s="19">
        <f t="shared" si="2"/>
        <v>1.0391409799722475E-3</v>
      </c>
      <c r="CP15" s="19">
        <f t="shared" si="2"/>
        <v>1.1546010888580525E-3</v>
      </c>
      <c r="CQ15" s="19">
        <f t="shared" si="2"/>
        <v>6.9276065331483154E-4</v>
      </c>
      <c r="CR15" s="19">
        <f t="shared" si="2"/>
        <v>6.9276065331483154E-4</v>
      </c>
      <c r="CS15" s="19">
        <f t="shared" ref="CS15:CX40" si="13">BI15*$BR15</f>
        <v>1.0391409799722475E-3</v>
      </c>
      <c r="CT15" s="19">
        <f t="shared" si="13"/>
        <v>8.0822076220063682E-4</v>
      </c>
      <c r="CU15" s="19">
        <f t="shared" si="13"/>
        <v>9.2368087108644198E-4</v>
      </c>
      <c r="CV15" s="19">
        <f t="shared" si="13"/>
        <v>1.0391409799722475E-3</v>
      </c>
      <c r="CW15" s="19">
        <f t="shared" si="13"/>
        <v>1.0391409799722475E-3</v>
      </c>
      <c r="CX15" s="19">
        <f t="shared" si="13"/>
        <v>8.0822076220063682E-4</v>
      </c>
      <c r="CY15" s="33">
        <f t="shared" si="12"/>
        <v>0.13497008052866089</v>
      </c>
      <c r="CZ15" s="2"/>
      <c r="DA15" s="33">
        <v>0.15478992167358127</v>
      </c>
      <c r="DB15" s="33">
        <v>0.13497008052866089</v>
      </c>
    </row>
    <row r="16" spans="1:106" s="28" customFormat="1" ht="31.5" customHeight="1" thickBot="1" x14ac:dyDescent="0.25">
      <c r="A16" s="2"/>
      <c r="B16" s="56"/>
      <c r="C16" s="34" t="s">
        <v>68</v>
      </c>
      <c r="D16" s="61" t="s">
        <v>37</v>
      </c>
      <c r="E16" s="64">
        <v>1</v>
      </c>
      <c r="F16" s="83">
        <f t="shared" si="3"/>
        <v>2.9411764705882353E-2</v>
      </c>
      <c r="G16" s="48">
        <v>9</v>
      </c>
      <c r="H16" s="44">
        <v>8</v>
      </c>
      <c r="I16" s="44">
        <v>9</v>
      </c>
      <c r="J16" s="44">
        <v>8</v>
      </c>
      <c r="K16" s="44">
        <v>6</v>
      </c>
      <c r="L16" s="44">
        <v>10</v>
      </c>
      <c r="M16" s="44">
        <v>8</v>
      </c>
      <c r="N16" s="44">
        <v>8</v>
      </c>
      <c r="O16" s="44">
        <v>10</v>
      </c>
      <c r="P16" s="44">
        <v>10</v>
      </c>
      <c r="Q16" s="44">
        <v>8</v>
      </c>
      <c r="R16" s="44">
        <v>9</v>
      </c>
      <c r="S16" s="44">
        <v>8</v>
      </c>
      <c r="T16" s="44">
        <v>10</v>
      </c>
      <c r="U16" s="44">
        <v>9</v>
      </c>
      <c r="V16" s="44">
        <v>7</v>
      </c>
      <c r="W16" s="44">
        <v>10</v>
      </c>
      <c r="X16" s="44">
        <v>7</v>
      </c>
      <c r="Y16" s="44">
        <v>9</v>
      </c>
      <c r="Z16" s="44">
        <v>7</v>
      </c>
      <c r="AA16" s="44">
        <v>6</v>
      </c>
      <c r="AB16" s="44">
        <v>9</v>
      </c>
      <c r="AC16" s="44">
        <v>9</v>
      </c>
      <c r="AD16" s="44">
        <v>9</v>
      </c>
      <c r="AE16" s="44">
        <v>10</v>
      </c>
      <c r="AF16" s="44">
        <v>9</v>
      </c>
      <c r="AG16" s="44">
        <v>6</v>
      </c>
      <c r="AH16" s="44">
        <v>9</v>
      </c>
      <c r="AI16" s="44">
        <v>6</v>
      </c>
      <c r="AJ16" s="31">
        <v>8</v>
      </c>
      <c r="AK16" s="52">
        <f t="shared" si="4"/>
        <v>3.5856573705179286E-2</v>
      </c>
      <c r="AL16" s="52">
        <f t="shared" si="5"/>
        <v>3.1872509960159362E-2</v>
      </c>
      <c r="AM16" s="52">
        <f t="shared" si="6"/>
        <v>3.5856573705179286E-2</v>
      </c>
      <c r="AN16" s="52">
        <f t="shared" si="6"/>
        <v>3.1872509960159362E-2</v>
      </c>
      <c r="AO16" s="52">
        <f t="shared" si="6"/>
        <v>2.3904382470119521E-2</v>
      </c>
      <c r="AP16" s="52">
        <f t="shared" si="6"/>
        <v>3.9840637450199202E-2</v>
      </c>
      <c r="AQ16" s="52">
        <f t="shared" si="6"/>
        <v>3.1872509960159362E-2</v>
      </c>
      <c r="AR16" s="52">
        <f t="shared" si="6"/>
        <v>3.1872509960159362E-2</v>
      </c>
      <c r="AS16" s="52">
        <f t="shared" si="6"/>
        <v>3.9840637450199202E-2</v>
      </c>
      <c r="AT16" s="52">
        <f t="shared" si="6"/>
        <v>3.9840637450199202E-2</v>
      </c>
      <c r="AU16" s="52">
        <f t="shared" si="6"/>
        <v>3.1872509960159362E-2</v>
      </c>
      <c r="AV16" s="52">
        <f t="shared" si="6"/>
        <v>3.5856573705179286E-2</v>
      </c>
      <c r="AW16" s="52">
        <f t="shared" si="6"/>
        <v>3.1872509960159362E-2</v>
      </c>
      <c r="AX16" s="52">
        <f t="shared" si="6"/>
        <v>3.9840637450199202E-2</v>
      </c>
      <c r="AY16" s="52">
        <f t="shared" si="6"/>
        <v>3.5856573705179286E-2</v>
      </c>
      <c r="AZ16" s="52">
        <f t="shared" si="6"/>
        <v>2.7888446215139442E-2</v>
      </c>
      <c r="BA16" s="52">
        <f t="shared" si="6"/>
        <v>3.9840637450199202E-2</v>
      </c>
      <c r="BB16" s="52">
        <f t="shared" si="6"/>
        <v>2.7888446215139442E-2</v>
      </c>
      <c r="BC16" s="52">
        <f t="shared" si="7"/>
        <v>3.5856573705179286E-2</v>
      </c>
      <c r="BD16" s="52">
        <f t="shared" si="7"/>
        <v>2.7888446215139442E-2</v>
      </c>
      <c r="BE16" s="52">
        <f t="shared" si="7"/>
        <v>2.3904382470119521E-2</v>
      </c>
      <c r="BF16" s="52">
        <f t="shared" si="7"/>
        <v>3.5856573705179286E-2</v>
      </c>
      <c r="BG16" s="52">
        <f t="shared" si="7"/>
        <v>3.5856573705179286E-2</v>
      </c>
      <c r="BH16" s="52">
        <f t="shared" si="7"/>
        <v>3.5856573705179286E-2</v>
      </c>
      <c r="BI16" s="52">
        <f t="shared" si="7"/>
        <v>3.9840637450199202E-2</v>
      </c>
      <c r="BJ16" s="52">
        <f t="shared" si="7"/>
        <v>3.5856573705179286E-2</v>
      </c>
      <c r="BK16" s="52">
        <f t="shared" si="7"/>
        <v>2.3904382470119521E-2</v>
      </c>
      <c r="BL16" s="52">
        <f t="shared" si="7"/>
        <v>3.5856573705179286E-2</v>
      </c>
      <c r="BM16" s="52">
        <f t="shared" si="7"/>
        <v>2.3904382470119521E-2</v>
      </c>
      <c r="BN16" s="52">
        <f t="shared" si="7"/>
        <v>3.1872509960159362E-2</v>
      </c>
      <c r="BO16" s="30" cm="1">
        <f t="array" ref="BO16">-1/LN(30)*SUMPRODUCT(AK16:BN16,LN(AK16:BN16))</f>
        <v>0.99644812297905272</v>
      </c>
      <c r="BP16" s="70">
        <f t="shared" si="1"/>
        <v>3.5518770209472805E-3</v>
      </c>
      <c r="BQ16" s="70">
        <f t="shared" si="8"/>
        <v>3.0481536557405594E-2</v>
      </c>
      <c r="BR16" s="73">
        <f t="shared" si="9"/>
        <v>3.0481536557405597E-2</v>
      </c>
      <c r="BS16" s="19" cm="1">
        <f t="array" ref="BS16">-SUMPRODUCT(AK16:BN16,LOG(AK16:BN16,2))</f>
        <v>4.8894619236576764</v>
      </c>
      <c r="BT16" s="29">
        <f t="shared" si="10"/>
        <v>0.99644812297905316</v>
      </c>
      <c r="BU16" s="19">
        <f t="shared" si="11"/>
        <v>1.0929634622177306E-3</v>
      </c>
      <c r="BV16" s="19">
        <f t="shared" si="11"/>
        <v>9.715230775268716E-4</v>
      </c>
      <c r="BW16" s="19">
        <f t="shared" si="11"/>
        <v>1.0929634622177306E-3</v>
      </c>
      <c r="BX16" s="19">
        <f t="shared" si="11"/>
        <v>9.715230775268716E-4</v>
      </c>
      <c r="BY16" s="19">
        <f t="shared" si="11"/>
        <v>7.2864230814515376E-4</v>
      </c>
      <c r="BZ16" s="19">
        <f t="shared" si="11"/>
        <v>1.2144038469085894E-3</v>
      </c>
      <c r="CA16" s="19">
        <f t="shared" si="11"/>
        <v>9.715230775268716E-4</v>
      </c>
      <c r="CB16" s="19">
        <f t="shared" si="11"/>
        <v>9.715230775268716E-4</v>
      </c>
      <c r="CC16" s="19">
        <f t="shared" si="11"/>
        <v>1.2144038469085894E-3</v>
      </c>
      <c r="CD16" s="19">
        <f t="shared" si="11"/>
        <v>1.2144038469085894E-3</v>
      </c>
      <c r="CE16" s="19">
        <f t="shared" si="11"/>
        <v>9.715230775268716E-4</v>
      </c>
      <c r="CF16" s="19">
        <f t="shared" si="11"/>
        <v>1.0929634622177306E-3</v>
      </c>
      <c r="CG16" s="19">
        <f t="shared" si="11"/>
        <v>9.715230775268716E-4</v>
      </c>
      <c r="CH16" s="19">
        <f t="shared" si="11"/>
        <v>1.2144038469085894E-3</v>
      </c>
      <c r="CI16" s="19">
        <f t="shared" si="11"/>
        <v>1.0929634622177306E-3</v>
      </c>
      <c r="CJ16" s="19">
        <f t="shared" si="11"/>
        <v>8.5008269283601268E-4</v>
      </c>
      <c r="CK16" s="19">
        <f t="shared" ref="CK16:CR40" si="14">BA16*$BR16</f>
        <v>1.2144038469085894E-3</v>
      </c>
      <c r="CL16" s="19">
        <f t="shared" si="14"/>
        <v>8.5008269283601268E-4</v>
      </c>
      <c r="CM16" s="19">
        <f t="shared" si="14"/>
        <v>1.0929634622177306E-3</v>
      </c>
      <c r="CN16" s="19">
        <f t="shared" si="14"/>
        <v>8.5008269283601268E-4</v>
      </c>
      <c r="CO16" s="19">
        <f t="shared" si="14"/>
        <v>7.2864230814515376E-4</v>
      </c>
      <c r="CP16" s="19">
        <f t="shared" si="14"/>
        <v>1.0929634622177306E-3</v>
      </c>
      <c r="CQ16" s="19">
        <f t="shared" si="14"/>
        <v>1.0929634622177306E-3</v>
      </c>
      <c r="CR16" s="19">
        <f t="shared" si="14"/>
        <v>1.0929634622177306E-3</v>
      </c>
      <c r="CS16" s="19">
        <f t="shared" si="13"/>
        <v>1.2144038469085894E-3</v>
      </c>
      <c r="CT16" s="19">
        <f t="shared" si="13"/>
        <v>1.0929634622177306E-3</v>
      </c>
      <c r="CU16" s="19">
        <f t="shared" si="13"/>
        <v>7.2864230814515376E-4</v>
      </c>
      <c r="CV16" s="19">
        <f t="shared" si="13"/>
        <v>1.0929634622177306E-3</v>
      </c>
      <c r="CW16" s="19">
        <f t="shared" si="13"/>
        <v>7.2864230814515376E-4</v>
      </c>
      <c r="CX16" s="19">
        <f t="shared" si="13"/>
        <v>9.715230775268716E-4</v>
      </c>
      <c r="CY16" s="33">
        <f t="shared" si="12"/>
        <v>0.14903831237201415</v>
      </c>
      <c r="CZ16" s="2"/>
      <c r="DA16" s="33">
        <v>0.23736629437115442</v>
      </c>
      <c r="DB16" s="33">
        <v>0.14903831237201415</v>
      </c>
    </row>
    <row r="17" spans="1:106" s="28" customFormat="1" ht="31.5" customHeight="1" thickBot="1" x14ac:dyDescent="0.25">
      <c r="A17" s="2"/>
      <c r="B17" s="56"/>
      <c r="C17" s="34" t="s">
        <v>69</v>
      </c>
      <c r="D17" s="61" t="s">
        <v>38</v>
      </c>
      <c r="E17" s="64">
        <v>1</v>
      </c>
      <c r="F17" s="83">
        <f t="shared" si="3"/>
        <v>2.9411764705882353E-2</v>
      </c>
      <c r="G17" s="48">
        <v>7</v>
      </c>
      <c r="H17" s="44">
        <v>9</v>
      </c>
      <c r="I17" s="44">
        <v>8</v>
      </c>
      <c r="J17" s="44">
        <v>7</v>
      </c>
      <c r="K17" s="44">
        <v>9</v>
      </c>
      <c r="L17" s="44">
        <v>7</v>
      </c>
      <c r="M17" s="44">
        <v>8</v>
      </c>
      <c r="N17" s="44">
        <v>10</v>
      </c>
      <c r="O17" s="44">
        <v>6</v>
      </c>
      <c r="P17" s="44">
        <v>9</v>
      </c>
      <c r="Q17" s="44">
        <v>10</v>
      </c>
      <c r="R17" s="44">
        <v>9</v>
      </c>
      <c r="S17" s="44">
        <v>8</v>
      </c>
      <c r="T17" s="44">
        <v>8</v>
      </c>
      <c r="U17" s="44">
        <v>7</v>
      </c>
      <c r="V17" s="44">
        <v>8</v>
      </c>
      <c r="W17" s="44">
        <v>9</v>
      </c>
      <c r="X17" s="44">
        <v>9</v>
      </c>
      <c r="Y17" s="44">
        <v>9</v>
      </c>
      <c r="Z17" s="44">
        <v>7</v>
      </c>
      <c r="AA17" s="44">
        <v>8</v>
      </c>
      <c r="AB17" s="44">
        <v>7</v>
      </c>
      <c r="AC17" s="44">
        <v>8</v>
      </c>
      <c r="AD17" s="44">
        <v>8</v>
      </c>
      <c r="AE17" s="44">
        <v>9</v>
      </c>
      <c r="AF17" s="44">
        <v>10</v>
      </c>
      <c r="AG17" s="44">
        <v>6</v>
      </c>
      <c r="AH17" s="44">
        <v>8</v>
      </c>
      <c r="AI17" s="44">
        <v>10</v>
      </c>
      <c r="AJ17" s="31">
        <v>8</v>
      </c>
      <c r="AK17" s="52">
        <f t="shared" si="4"/>
        <v>2.8455284552845527E-2</v>
      </c>
      <c r="AL17" s="52">
        <f t="shared" si="5"/>
        <v>3.6585365853658534E-2</v>
      </c>
      <c r="AM17" s="52">
        <f t="shared" si="6"/>
        <v>3.2520325203252036E-2</v>
      </c>
      <c r="AN17" s="52">
        <f t="shared" si="6"/>
        <v>2.8455284552845527E-2</v>
      </c>
      <c r="AO17" s="52">
        <f t="shared" si="6"/>
        <v>3.6585365853658534E-2</v>
      </c>
      <c r="AP17" s="52">
        <f t="shared" si="6"/>
        <v>2.8455284552845527E-2</v>
      </c>
      <c r="AQ17" s="52">
        <f t="shared" si="6"/>
        <v>3.2520325203252036E-2</v>
      </c>
      <c r="AR17" s="52">
        <f t="shared" si="6"/>
        <v>4.065040650406504E-2</v>
      </c>
      <c r="AS17" s="52">
        <f t="shared" si="6"/>
        <v>2.4390243902439025E-2</v>
      </c>
      <c r="AT17" s="52">
        <f t="shared" si="6"/>
        <v>3.6585365853658534E-2</v>
      </c>
      <c r="AU17" s="52">
        <f t="shared" si="6"/>
        <v>4.065040650406504E-2</v>
      </c>
      <c r="AV17" s="52">
        <f t="shared" si="6"/>
        <v>3.6585365853658534E-2</v>
      </c>
      <c r="AW17" s="52">
        <f t="shared" si="6"/>
        <v>3.2520325203252036E-2</v>
      </c>
      <c r="AX17" s="52">
        <f t="shared" si="6"/>
        <v>3.2520325203252036E-2</v>
      </c>
      <c r="AY17" s="52">
        <f t="shared" si="6"/>
        <v>2.8455284552845527E-2</v>
      </c>
      <c r="AZ17" s="52">
        <f t="shared" si="6"/>
        <v>3.2520325203252036E-2</v>
      </c>
      <c r="BA17" s="52">
        <f t="shared" si="6"/>
        <v>3.6585365853658534E-2</v>
      </c>
      <c r="BB17" s="52">
        <f t="shared" si="6"/>
        <v>3.6585365853658534E-2</v>
      </c>
      <c r="BC17" s="52">
        <f t="shared" si="7"/>
        <v>3.6585365853658534E-2</v>
      </c>
      <c r="BD17" s="52">
        <f t="shared" si="7"/>
        <v>2.8455284552845527E-2</v>
      </c>
      <c r="BE17" s="52">
        <f t="shared" si="7"/>
        <v>3.2520325203252036E-2</v>
      </c>
      <c r="BF17" s="52">
        <f t="shared" si="7"/>
        <v>2.8455284552845527E-2</v>
      </c>
      <c r="BG17" s="52">
        <f t="shared" si="7"/>
        <v>3.2520325203252036E-2</v>
      </c>
      <c r="BH17" s="52">
        <f t="shared" si="7"/>
        <v>3.2520325203252036E-2</v>
      </c>
      <c r="BI17" s="52">
        <f t="shared" si="7"/>
        <v>3.6585365853658534E-2</v>
      </c>
      <c r="BJ17" s="52">
        <f t="shared" si="7"/>
        <v>4.065040650406504E-2</v>
      </c>
      <c r="BK17" s="52">
        <f t="shared" si="7"/>
        <v>2.4390243902439025E-2</v>
      </c>
      <c r="BL17" s="52">
        <f t="shared" si="7"/>
        <v>3.2520325203252036E-2</v>
      </c>
      <c r="BM17" s="52">
        <f t="shared" si="7"/>
        <v>4.065040650406504E-2</v>
      </c>
      <c r="BN17" s="52">
        <f t="shared" si="7"/>
        <v>3.2520325203252036E-2</v>
      </c>
      <c r="BO17" s="30" cm="1">
        <f t="array" ref="BO17">-1/LN(30)*SUMPRODUCT(AK17:BN17,LN(AK17:BN17))</f>
        <v>0.99728546750189817</v>
      </c>
      <c r="BP17" s="70">
        <f t="shared" si="1"/>
        <v>2.7145324981018293E-3</v>
      </c>
      <c r="BQ17" s="70">
        <f t="shared" si="8"/>
        <v>2.3295604292934941E-2</v>
      </c>
      <c r="BR17" s="73">
        <f t="shared" si="9"/>
        <v>2.3295604292934945E-2</v>
      </c>
      <c r="BS17" s="19" cm="1">
        <f t="array" ref="BS17">-SUMPRODUCT(AK17:BN17,LOG(AK17:BN17,2))</f>
        <v>4.8935706816221067</v>
      </c>
      <c r="BT17" s="29">
        <f t="shared" si="10"/>
        <v>0.99728546750189773</v>
      </c>
      <c r="BU17" s="19">
        <f t="shared" si="11"/>
        <v>6.6288304898595371E-4</v>
      </c>
      <c r="BV17" s="19">
        <f t="shared" si="11"/>
        <v>8.5227820583908334E-4</v>
      </c>
      <c r="BW17" s="19">
        <f t="shared" si="11"/>
        <v>7.5758062741251863E-4</v>
      </c>
      <c r="BX17" s="19">
        <f t="shared" si="11"/>
        <v>6.6288304898595371E-4</v>
      </c>
      <c r="BY17" s="19">
        <f t="shared" si="11"/>
        <v>8.5227820583908334E-4</v>
      </c>
      <c r="BZ17" s="19">
        <f t="shared" si="11"/>
        <v>6.6288304898595371E-4</v>
      </c>
      <c r="CA17" s="19">
        <f t="shared" si="11"/>
        <v>7.5758062741251863E-4</v>
      </c>
      <c r="CB17" s="19">
        <f t="shared" si="11"/>
        <v>9.4697578426564816E-4</v>
      </c>
      <c r="CC17" s="19">
        <f t="shared" si="11"/>
        <v>5.6818547055938889E-4</v>
      </c>
      <c r="CD17" s="19">
        <f t="shared" si="11"/>
        <v>8.5227820583908334E-4</v>
      </c>
      <c r="CE17" s="19">
        <f t="shared" si="11"/>
        <v>9.4697578426564816E-4</v>
      </c>
      <c r="CF17" s="19">
        <f t="shared" si="11"/>
        <v>8.5227820583908334E-4</v>
      </c>
      <c r="CG17" s="19">
        <f t="shared" si="11"/>
        <v>7.5758062741251863E-4</v>
      </c>
      <c r="CH17" s="19">
        <f t="shared" si="11"/>
        <v>7.5758062741251863E-4</v>
      </c>
      <c r="CI17" s="19">
        <f t="shared" si="11"/>
        <v>6.6288304898595371E-4</v>
      </c>
      <c r="CJ17" s="19">
        <f t="shared" si="11"/>
        <v>7.5758062741251863E-4</v>
      </c>
      <c r="CK17" s="19">
        <f t="shared" si="14"/>
        <v>8.5227820583908334E-4</v>
      </c>
      <c r="CL17" s="19">
        <f t="shared" si="14"/>
        <v>8.5227820583908334E-4</v>
      </c>
      <c r="CM17" s="19">
        <f t="shared" si="14"/>
        <v>8.5227820583908334E-4</v>
      </c>
      <c r="CN17" s="19">
        <f t="shared" si="14"/>
        <v>6.6288304898595371E-4</v>
      </c>
      <c r="CO17" s="19">
        <f t="shared" si="14"/>
        <v>7.5758062741251863E-4</v>
      </c>
      <c r="CP17" s="19">
        <f t="shared" si="14"/>
        <v>6.6288304898595371E-4</v>
      </c>
      <c r="CQ17" s="19">
        <f t="shared" si="14"/>
        <v>7.5758062741251863E-4</v>
      </c>
      <c r="CR17" s="19">
        <f t="shared" si="14"/>
        <v>7.5758062741251863E-4</v>
      </c>
      <c r="CS17" s="19">
        <f t="shared" si="13"/>
        <v>8.5227820583908334E-4</v>
      </c>
      <c r="CT17" s="19">
        <f t="shared" si="13"/>
        <v>9.4697578426564816E-4</v>
      </c>
      <c r="CU17" s="19">
        <f t="shared" si="13"/>
        <v>5.6818547055938889E-4</v>
      </c>
      <c r="CV17" s="19">
        <f t="shared" si="13"/>
        <v>7.5758062741251863E-4</v>
      </c>
      <c r="CW17" s="19">
        <f t="shared" si="13"/>
        <v>9.4697578426564816E-4</v>
      </c>
      <c r="CX17" s="19">
        <f t="shared" si="13"/>
        <v>7.5758062741251863E-4</v>
      </c>
      <c r="CY17" s="33">
        <f t="shared" si="12"/>
        <v>0.11399868617857653</v>
      </c>
      <c r="CZ17" s="2"/>
      <c r="DA17" s="33">
        <v>0.27001280369509317</v>
      </c>
      <c r="DB17" s="33">
        <v>0.11399868617857653</v>
      </c>
    </row>
    <row r="18" spans="1:106" s="28" customFormat="1" ht="31.5" customHeight="1" thickBot="1" x14ac:dyDescent="0.25">
      <c r="A18" s="2"/>
      <c r="B18" s="56"/>
      <c r="C18" s="34" t="s">
        <v>70</v>
      </c>
      <c r="D18" s="61" t="s">
        <v>39</v>
      </c>
      <c r="E18" s="64">
        <v>1</v>
      </c>
      <c r="F18" s="83">
        <f t="shared" si="3"/>
        <v>2.9411764705882353E-2</v>
      </c>
      <c r="G18" s="48">
        <v>6</v>
      </c>
      <c r="H18" s="44">
        <v>8</v>
      </c>
      <c r="I18" s="44">
        <v>10</v>
      </c>
      <c r="J18" s="44">
        <v>9</v>
      </c>
      <c r="K18" s="44">
        <v>10</v>
      </c>
      <c r="L18" s="44">
        <v>6</v>
      </c>
      <c r="M18" s="44">
        <v>7</v>
      </c>
      <c r="N18" s="44">
        <v>10</v>
      </c>
      <c r="O18" s="44">
        <v>8</v>
      </c>
      <c r="P18" s="44">
        <v>6</v>
      </c>
      <c r="Q18" s="44">
        <v>7</v>
      </c>
      <c r="R18" s="44">
        <v>8</v>
      </c>
      <c r="S18" s="44">
        <v>9</v>
      </c>
      <c r="T18" s="44">
        <v>10</v>
      </c>
      <c r="U18" s="44">
        <v>10</v>
      </c>
      <c r="V18" s="44">
        <v>6</v>
      </c>
      <c r="W18" s="44">
        <v>8</v>
      </c>
      <c r="X18" s="44">
        <v>9</v>
      </c>
      <c r="Y18" s="44">
        <v>6</v>
      </c>
      <c r="Z18" s="44">
        <v>8</v>
      </c>
      <c r="AA18" s="44">
        <v>9</v>
      </c>
      <c r="AB18" s="44">
        <v>9</v>
      </c>
      <c r="AC18" s="44">
        <v>10</v>
      </c>
      <c r="AD18" s="44">
        <v>10</v>
      </c>
      <c r="AE18" s="44">
        <v>6</v>
      </c>
      <c r="AF18" s="44">
        <v>9</v>
      </c>
      <c r="AG18" s="44">
        <v>7</v>
      </c>
      <c r="AH18" s="44">
        <v>8</v>
      </c>
      <c r="AI18" s="44">
        <v>7</v>
      </c>
      <c r="AJ18" s="31">
        <v>9</v>
      </c>
      <c r="AK18" s="52">
        <f t="shared" si="4"/>
        <v>2.4489795918367346E-2</v>
      </c>
      <c r="AL18" s="52">
        <f t="shared" si="5"/>
        <v>3.2653061224489799E-2</v>
      </c>
      <c r="AM18" s="52">
        <f t="shared" si="6"/>
        <v>4.0816326530612242E-2</v>
      </c>
      <c r="AN18" s="52">
        <f t="shared" si="6"/>
        <v>3.6734693877551024E-2</v>
      </c>
      <c r="AO18" s="52">
        <f t="shared" si="6"/>
        <v>4.0816326530612242E-2</v>
      </c>
      <c r="AP18" s="52">
        <f t="shared" si="6"/>
        <v>2.4489795918367346E-2</v>
      </c>
      <c r="AQ18" s="52">
        <f t="shared" si="6"/>
        <v>2.8571428571428571E-2</v>
      </c>
      <c r="AR18" s="52">
        <f t="shared" si="6"/>
        <v>4.0816326530612242E-2</v>
      </c>
      <c r="AS18" s="52">
        <f t="shared" si="6"/>
        <v>3.2653061224489799E-2</v>
      </c>
      <c r="AT18" s="52">
        <f t="shared" si="6"/>
        <v>2.4489795918367346E-2</v>
      </c>
      <c r="AU18" s="52">
        <f t="shared" si="6"/>
        <v>2.8571428571428571E-2</v>
      </c>
      <c r="AV18" s="52">
        <f t="shared" si="6"/>
        <v>3.2653061224489799E-2</v>
      </c>
      <c r="AW18" s="52">
        <f t="shared" si="6"/>
        <v>3.6734693877551024E-2</v>
      </c>
      <c r="AX18" s="52">
        <f t="shared" si="6"/>
        <v>4.0816326530612242E-2</v>
      </c>
      <c r="AY18" s="52">
        <f t="shared" si="6"/>
        <v>4.0816326530612242E-2</v>
      </c>
      <c r="AZ18" s="52">
        <f t="shared" si="6"/>
        <v>2.4489795918367346E-2</v>
      </c>
      <c r="BA18" s="52">
        <f t="shared" si="6"/>
        <v>3.2653061224489799E-2</v>
      </c>
      <c r="BB18" s="52">
        <f t="shared" si="6"/>
        <v>3.6734693877551024E-2</v>
      </c>
      <c r="BC18" s="52">
        <f t="shared" si="7"/>
        <v>2.4489795918367346E-2</v>
      </c>
      <c r="BD18" s="52">
        <f t="shared" si="7"/>
        <v>3.2653061224489799E-2</v>
      </c>
      <c r="BE18" s="52">
        <f t="shared" si="7"/>
        <v>3.6734693877551024E-2</v>
      </c>
      <c r="BF18" s="52">
        <f t="shared" si="7"/>
        <v>3.6734693877551024E-2</v>
      </c>
      <c r="BG18" s="52">
        <f t="shared" si="7"/>
        <v>4.0816326530612242E-2</v>
      </c>
      <c r="BH18" s="52">
        <f t="shared" si="7"/>
        <v>4.0816326530612242E-2</v>
      </c>
      <c r="BI18" s="52">
        <f t="shared" si="7"/>
        <v>2.4489795918367346E-2</v>
      </c>
      <c r="BJ18" s="52">
        <f t="shared" si="7"/>
        <v>3.6734693877551024E-2</v>
      </c>
      <c r="BK18" s="52">
        <f t="shared" si="7"/>
        <v>2.8571428571428571E-2</v>
      </c>
      <c r="BL18" s="52">
        <f t="shared" si="7"/>
        <v>3.2653061224489799E-2</v>
      </c>
      <c r="BM18" s="52">
        <f t="shared" si="7"/>
        <v>2.8571428571428571E-2</v>
      </c>
      <c r="BN18" s="52">
        <f t="shared" si="7"/>
        <v>3.6734693877551024E-2</v>
      </c>
      <c r="BO18" s="30" cm="1">
        <f t="array" ref="BO18">-1/LN(30)*SUMPRODUCT(AK18:BN18,LN(AK18:BN18))</f>
        <v>0.99532791083454686</v>
      </c>
      <c r="BP18" s="70">
        <f t="shared" si="1"/>
        <v>4.6720891654531416E-3</v>
      </c>
      <c r="BQ18" s="70">
        <f t="shared" si="8"/>
        <v>4.0094985230720998E-2</v>
      </c>
      <c r="BR18" s="73">
        <f t="shared" si="9"/>
        <v>4.0094985230721004E-2</v>
      </c>
      <c r="BS18" s="19" cm="1">
        <f t="array" ref="BS18">-SUMPRODUCT(AK18:BN18,LOG(AK18:BN18,2))</f>
        <v>4.8839651652207117</v>
      </c>
      <c r="BT18" s="29">
        <f t="shared" si="10"/>
        <v>0.99532791083454675</v>
      </c>
      <c r="BU18" s="19">
        <f t="shared" si="11"/>
        <v>9.8191800565031032E-4</v>
      </c>
      <c r="BV18" s="19">
        <f t="shared" si="11"/>
        <v>1.3092240075337472E-3</v>
      </c>
      <c r="BW18" s="19">
        <f t="shared" si="11"/>
        <v>1.6365300094171838E-3</v>
      </c>
      <c r="BX18" s="19">
        <f t="shared" si="11"/>
        <v>1.4728770084754656E-3</v>
      </c>
      <c r="BY18" s="19">
        <f t="shared" si="11"/>
        <v>1.6365300094171838E-3</v>
      </c>
      <c r="BZ18" s="19">
        <f t="shared" si="11"/>
        <v>9.8191800565031032E-4</v>
      </c>
      <c r="CA18" s="19">
        <f t="shared" si="11"/>
        <v>1.1455710065920287E-3</v>
      </c>
      <c r="CB18" s="19">
        <f t="shared" si="11"/>
        <v>1.6365300094171838E-3</v>
      </c>
      <c r="CC18" s="19">
        <f t="shared" si="11"/>
        <v>1.3092240075337472E-3</v>
      </c>
      <c r="CD18" s="19">
        <f t="shared" si="11"/>
        <v>9.8191800565031032E-4</v>
      </c>
      <c r="CE18" s="19">
        <f t="shared" si="11"/>
        <v>1.1455710065920287E-3</v>
      </c>
      <c r="CF18" s="19">
        <f t="shared" si="11"/>
        <v>1.3092240075337472E-3</v>
      </c>
      <c r="CG18" s="19">
        <f t="shared" si="11"/>
        <v>1.4728770084754656E-3</v>
      </c>
      <c r="CH18" s="19">
        <f t="shared" si="11"/>
        <v>1.6365300094171838E-3</v>
      </c>
      <c r="CI18" s="19">
        <f t="shared" si="11"/>
        <v>1.6365300094171838E-3</v>
      </c>
      <c r="CJ18" s="19">
        <f t="shared" si="11"/>
        <v>9.8191800565031032E-4</v>
      </c>
      <c r="CK18" s="19">
        <f t="shared" si="14"/>
        <v>1.3092240075337472E-3</v>
      </c>
      <c r="CL18" s="19">
        <f t="shared" si="14"/>
        <v>1.4728770084754656E-3</v>
      </c>
      <c r="CM18" s="19">
        <f t="shared" si="14"/>
        <v>9.8191800565031032E-4</v>
      </c>
      <c r="CN18" s="19">
        <f t="shared" si="14"/>
        <v>1.3092240075337472E-3</v>
      </c>
      <c r="CO18" s="19">
        <f t="shared" si="14"/>
        <v>1.4728770084754656E-3</v>
      </c>
      <c r="CP18" s="19">
        <f t="shared" si="14"/>
        <v>1.4728770084754656E-3</v>
      </c>
      <c r="CQ18" s="19">
        <f t="shared" si="14"/>
        <v>1.6365300094171838E-3</v>
      </c>
      <c r="CR18" s="19">
        <f t="shared" si="14"/>
        <v>1.6365300094171838E-3</v>
      </c>
      <c r="CS18" s="19">
        <f t="shared" si="13"/>
        <v>9.8191800565031032E-4</v>
      </c>
      <c r="CT18" s="19">
        <f t="shared" si="13"/>
        <v>1.4728770084754656E-3</v>
      </c>
      <c r="CU18" s="19">
        <f t="shared" si="13"/>
        <v>1.1455710065920287E-3</v>
      </c>
      <c r="CV18" s="19">
        <f t="shared" si="13"/>
        <v>1.3092240075337472E-3</v>
      </c>
      <c r="CW18" s="19">
        <f t="shared" si="13"/>
        <v>1.1455710065920287E-3</v>
      </c>
      <c r="CX18" s="19">
        <f t="shared" si="13"/>
        <v>1.4728770084754656E-3</v>
      </c>
      <c r="CY18" s="33">
        <f t="shared" si="12"/>
        <v>0.19582251116688029</v>
      </c>
      <c r="CZ18" s="2"/>
      <c r="DA18" s="33">
        <v>0.19192448145243912</v>
      </c>
      <c r="DB18" s="33">
        <v>0.19582251116688029</v>
      </c>
    </row>
    <row r="19" spans="1:106" s="28" customFormat="1" ht="31.5" customHeight="1" thickBot="1" x14ac:dyDescent="0.25">
      <c r="A19" s="2"/>
      <c r="B19" s="56"/>
      <c r="C19" s="34" t="s">
        <v>8</v>
      </c>
      <c r="D19" s="61" t="s">
        <v>40</v>
      </c>
      <c r="E19" s="64">
        <v>1</v>
      </c>
      <c r="F19" s="83">
        <f t="shared" si="3"/>
        <v>2.9411764705882353E-2</v>
      </c>
      <c r="G19" s="48">
        <v>9</v>
      </c>
      <c r="H19" s="44">
        <v>10</v>
      </c>
      <c r="I19" s="44">
        <v>8</v>
      </c>
      <c r="J19" s="44">
        <v>6</v>
      </c>
      <c r="K19" s="44">
        <v>7</v>
      </c>
      <c r="L19" s="44">
        <v>7</v>
      </c>
      <c r="M19" s="44">
        <v>9</v>
      </c>
      <c r="N19" s="44">
        <v>9</v>
      </c>
      <c r="O19" s="44">
        <v>8</v>
      </c>
      <c r="P19" s="44">
        <v>9</v>
      </c>
      <c r="Q19" s="44">
        <v>9</v>
      </c>
      <c r="R19" s="44">
        <v>9</v>
      </c>
      <c r="S19" s="44">
        <v>6</v>
      </c>
      <c r="T19" s="44">
        <v>8</v>
      </c>
      <c r="U19" s="44">
        <v>9</v>
      </c>
      <c r="V19" s="44">
        <v>9</v>
      </c>
      <c r="W19" s="44">
        <v>7</v>
      </c>
      <c r="X19" s="44">
        <v>9</v>
      </c>
      <c r="Y19" s="44">
        <v>7</v>
      </c>
      <c r="Z19" s="44">
        <v>9</v>
      </c>
      <c r="AA19" s="44">
        <v>7</v>
      </c>
      <c r="AB19" s="44">
        <v>9</v>
      </c>
      <c r="AC19" s="44">
        <v>6</v>
      </c>
      <c r="AD19" s="44">
        <v>7</v>
      </c>
      <c r="AE19" s="44">
        <v>9</v>
      </c>
      <c r="AF19" s="44">
        <v>9</v>
      </c>
      <c r="AG19" s="44">
        <v>8</v>
      </c>
      <c r="AH19" s="44">
        <v>10</v>
      </c>
      <c r="AI19" s="44">
        <v>9</v>
      </c>
      <c r="AJ19" s="31">
        <v>7</v>
      </c>
      <c r="AK19" s="52">
        <f t="shared" si="4"/>
        <v>3.6734693877551024E-2</v>
      </c>
      <c r="AL19" s="52">
        <f t="shared" si="5"/>
        <v>4.0816326530612242E-2</v>
      </c>
      <c r="AM19" s="52">
        <f t="shared" si="6"/>
        <v>3.2653061224489799E-2</v>
      </c>
      <c r="AN19" s="52">
        <f t="shared" si="6"/>
        <v>2.4489795918367346E-2</v>
      </c>
      <c r="AO19" s="52">
        <f t="shared" si="6"/>
        <v>2.8571428571428571E-2</v>
      </c>
      <c r="AP19" s="52">
        <f t="shared" si="6"/>
        <v>2.8571428571428571E-2</v>
      </c>
      <c r="AQ19" s="52">
        <f t="shared" si="6"/>
        <v>3.6734693877551024E-2</v>
      </c>
      <c r="AR19" s="52">
        <f t="shared" si="6"/>
        <v>3.6734693877551024E-2</v>
      </c>
      <c r="AS19" s="52">
        <f t="shared" si="6"/>
        <v>3.2653061224489799E-2</v>
      </c>
      <c r="AT19" s="52">
        <f t="shared" si="6"/>
        <v>3.6734693877551024E-2</v>
      </c>
      <c r="AU19" s="52">
        <f t="shared" si="6"/>
        <v>3.6734693877551024E-2</v>
      </c>
      <c r="AV19" s="52">
        <f t="shared" si="6"/>
        <v>3.6734693877551024E-2</v>
      </c>
      <c r="AW19" s="52">
        <f t="shared" si="6"/>
        <v>2.4489795918367346E-2</v>
      </c>
      <c r="AX19" s="52">
        <f t="shared" si="6"/>
        <v>3.2653061224489799E-2</v>
      </c>
      <c r="AY19" s="52">
        <f t="shared" si="6"/>
        <v>3.6734693877551024E-2</v>
      </c>
      <c r="AZ19" s="52">
        <f t="shared" si="6"/>
        <v>3.6734693877551024E-2</v>
      </c>
      <c r="BA19" s="52">
        <f t="shared" si="6"/>
        <v>2.8571428571428571E-2</v>
      </c>
      <c r="BB19" s="52">
        <f t="shared" si="6"/>
        <v>3.6734693877551024E-2</v>
      </c>
      <c r="BC19" s="52">
        <f t="shared" si="7"/>
        <v>2.8571428571428571E-2</v>
      </c>
      <c r="BD19" s="52">
        <f t="shared" si="7"/>
        <v>3.6734693877551024E-2</v>
      </c>
      <c r="BE19" s="52">
        <f t="shared" si="7"/>
        <v>2.8571428571428571E-2</v>
      </c>
      <c r="BF19" s="52">
        <f t="shared" si="7"/>
        <v>3.6734693877551024E-2</v>
      </c>
      <c r="BG19" s="52">
        <f t="shared" si="7"/>
        <v>2.4489795918367346E-2</v>
      </c>
      <c r="BH19" s="52">
        <f t="shared" si="7"/>
        <v>2.8571428571428571E-2</v>
      </c>
      <c r="BI19" s="52">
        <f t="shared" si="7"/>
        <v>3.6734693877551024E-2</v>
      </c>
      <c r="BJ19" s="52">
        <f t="shared" si="7"/>
        <v>3.6734693877551024E-2</v>
      </c>
      <c r="BK19" s="52">
        <f t="shared" si="7"/>
        <v>3.2653061224489799E-2</v>
      </c>
      <c r="BL19" s="52">
        <f t="shared" si="7"/>
        <v>4.0816326530612242E-2</v>
      </c>
      <c r="BM19" s="52">
        <f t="shared" si="7"/>
        <v>3.6734693877551024E-2</v>
      </c>
      <c r="BN19" s="52">
        <f t="shared" si="7"/>
        <v>2.8571428571428571E-2</v>
      </c>
      <c r="BO19" s="30" cm="1">
        <f t="array" ref="BO19">-1/LN(30)*SUMPRODUCT(AK19:BN19,LN(AK19:BN19))</f>
        <v>0.99696326319446749</v>
      </c>
      <c r="BP19" s="70">
        <f t="shared" si="1"/>
        <v>3.0367368055325139E-3</v>
      </c>
      <c r="BQ19" s="70">
        <f t="shared" si="8"/>
        <v>2.6060700696324109E-2</v>
      </c>
      <c r="BR19" s="73">
        <f t="shared" si="9"/>
        <v>2.6060700696324112E-2</v>
      </c>
      <c r="BS19" s="19" cm="1">
        <f t="array" ref="BS19">-SUMPRODUCT(AK19:BN19,LOG(AK19:BN19,2))</f>
        <v>4.8919896603361144</v>
      </c>
      <c r="BT19" s="29">
        <f t="shared" si="10"/>
        <v>0.99696326319446782</v>
      </c>
      <c r="BU19" s="19">
        <f t="shared" si="11"/>
        <v>9.5733186231394709E-4</v>
      </c>
      <c r="BV19" s="19">
        <f t="shared" si="11"/>
        <v>1.0637020692377188E-3</v>
      </c>
      <c r="BW19" s="19">
        <f t="shared" si="11"/>
        <v>8.509616553901752E-4</v>
      </c>
      <c r="BX19" s="19">
        <f t="shared" si="11"/>
        <v>6.3822124154263129E-4</v>
      </c>
      <c r="BY19" s="19">
        <f t="shared" si="11"/>
        <v>7.4459144846640319E-4</v>
      </c>
      <c r="BZ19" s="19">
        <f t="shared" si="11"/>
        <v>7.4459144846640319E-4</v>
      </c>
      <c r="CA19" s="19">
        <f t="shared" si="11"/>
        <v>9.5733186231394709E-4</v>
      </c>
      <c r="CB19" s="19">
        <f t="shared" si="11"/>
        <v>9.5733186231394709E-4</v>
      </c>
      <c r="CC19" s="19">
        <f t="shared" si="11"/>
        <v>8.509616553901752E-4</v>
      </c>
      <c r="CD19" s="19">
        <f t="shared" si="11"/>
        <v>9.5733186231394709E-4</v>
      </c>
      <c r="CE19" s="19">
        <f t="shared" si="11"/>
        <v>9.5733186231394709E-4</v>
      </c>
      <c r="CF19" s="19">
        <f t="shared" si="11"/>
        <v>9.5733186231394709E-4</v>
      </c>
      <c r="CG19" s="19">
        <f t="shared" si="11"/>
        <v>6.3822124154263129E-4</v>
      </c>
      <c r="CH19" s="19">
        <f t="shared" si="11"/>
        <v>8.509616553901752E-4</v>
      </c>
      <c r="CI19" s="19">
        <f t="shared" si="11"/>
        <v>9.5733186231394709E-4</v>
      </c>
      <c r="CJ19" s="19">
        <f t="shared" si="11"/>
        <v>9.5733186231394709E-4</v>
      </c>
      <c r="CK19" s="19">
        <f t="shared" si="14"/>
        <v>7.4459144846640319E-4</v>
      </c>
      <c r="CL19" s="19">
        <f t="shared" si="14"/>
        <v>9.5733186231394709E-4</v>
      </c>
      <c r="CM19" s="19">
        <f t="shared" si="14"/>
        <v>7.4459144846640319E-4</v>
      </c>
      <c r="CN19" s="19">
        <f t="shared" si="14"/>
        <v>9.5733186231394709E-4</v>
      </c>
      <c r="CO19" s="19">
        <f t="shared" si="14"/>
        <v>7.4459144846640319E-4</v>
      </c>
      <c r="CP19" s="19">
        <f t="shared" si="14"/>
        <v>9.5733186231394709E-4</v>
      </c>
      <c r="CQ19" s="19">
        <f t="shared" si="14"/>
        <v>6.3822124154263129E-4</v>
      </c>
      <c r="CR19" s="19">
        <f t="shared" si="14"/>
        <v>7.4459144846640319E-4</v>
      </c>
      <c r="CS19" s="19">
        <f t="shared" si="13"/>
        <v>9.5733186231394709E-4</v>
      </c>
      <c r="CT19" s="19">
        <f t="shared" si="13"/>
        <v>9.5733186231394709E-4</v>
      </c>
      <c r="CU19" s="19">
        <f t="shared" si="13"/>
        <v>8.509616553901752E-4</v>
      </c>
      <c r="CV19" s="19">
        <f t="shared" si="13"/>
        <v>1.0637020692377188E-3</v>
      </c>
      <c r="CW19" s="19">
        <f t="shared" si="13"/>
        <v>9.5733186231394709E-4</v>
      </c>
      <c r="CX19" s="19">
        <f t="shared" si="13"/>
        <v>7.4459144846640319E-4</v>
      </c>
      <c r="CY19" s="33">
        <f t="shared" si="12"/>
        <v>0.12748867834753172</v>
      </c>
      <c r="CZ19" s="2"/>
      <c r="DA19" s="33">
        <v>8.5469884615181513E-2</v>
      </c>
      <c r="DB19" s="33">
        <v>0.12748867834753172</v>
      </c>
    </row>
    <row r="20" spans="1:106" s="28" customFormat="1" ht="31.5" customHeight="1" thickBot="1" x14ac:dyDescent="0.25">
      <c r="A20" s="2"/>
      <c r="B20" s="56"/>
      <c r="C20" s="34" t="s">
        <v>71</v>
      </c>
      <c r="D20" s="61" t="s">
        <v>41</v>
      </c>
      <c r="E20" s="64">
        <v>1</v>
      </c>
      <c r="F20" s="83">
        <f t="shared" si="3"/>
        <v>2.9411764705882353E-2</v>
      </c>
      <c r="G20" s="48">
        <v>6</v>
      </c>
      <c r="H20" s="44">
        <v>10</v>
      </c>
      <c r="I20" s="44">
        <v>9</v>
      </c>
      <c r="J20" s="44">
        <v>9</v>
      </c>
      <c r="K20" s="44">
        <v>8</v>
      </c>
      <c r="L20" s="44">
        <v>8</v>
      </c>
      <c r="M20" s="44">
        <v>7</v>
      </c>
      <c r="N20" s="44">
        <v>10</v>
      </c>
      <c r="O20" s="44">
        <v>10</v>
      </c>
      <c r="P20" s="44">
        <v>6</v>
      </c>
      <c r="Q20" s="44">
        <v>9</v>
      </c>
      <c r="R20" s="44">
        <v>9</v>
      </c>
      <c r="S20" s="44">
        <v>9</v>
      </c>
      <c r="T20" s="44">
        <v>7</v>
      </c>
      <c r="U20" s="44">
        <v>8</v>
      </c>
      <c r="V20" s="44">
        <v>7</v>
      </c>
      <c r="W20" s="44">
        <v>8</v>
      </c>
      <c r="X20" s="44">
        <v>9</v>
      </c>
      <c r="Y20" s="44">
        <v>7</v>
      </c>
      <c r="Z20" s="44">
        <v>9</v>
      </c>
      <c r="AA20" s="44">
        <v>9</v>
      </c>
      <c r="AB20" s="44">
        <v>6</v>
      </c>
      <c r="AC20" s="44">
        <v>9</v>
      </c>
      <c r="AD20" s="44">
        <v>9</v>
      </c>
      <c r="AE20" s="44">
        <v>8</v>
      </c>
      <c r="AF20" s="44">
        <v>9</v>
      </c>
      <c r="AG20" s="44">
        <v>10</v>
      </c>
      <c r="AH20" s="44">
        <v>10</v>
      </c>
      <c r="AI20" s="44">
        <v>8</v>
      </c>
      <c r="AJ20" s="31">
        <v>9</v>
      </c>
      <c r="AK20" s="52">
        <f t="shared" si="4"/>
        <v>2.3809523809523808E-2</v>
      </c>
      <c r="AL20" s="52">
        <f t="shared" si="5"/>
        <v>3.968253968253968E-2</v>
      </c>
      <c r="AM20" s="52">
        <f t="shared" si="6"/>
        <v>3.5714285714285712E-2</v>
      </c>
      <c r="AN20" s="52">
        <f t="shared" si="6"/>
        <v>3.5714285714285712E-2</v>
      </c>
      <c r="AO20" s="52">
        <f t="shared" si="6"/>
        <v>3.1746031746031744E-2</v>
      </c>
      <c r="AP20" s="52">
        <f t="shared" si="6"/>
        <v>3.1746031746031744E-2</v>
      </c>
      <c r="AQ20" s="52">
        <f t="shared" si="6"/>
        <v>2.7777777777777776E-2</v>
      </c>
      <c r="AR20" s="52">
        <f t="shared" si="6"/>
        <v>3.968253968253968E-2</v>
      </c>
      <c r="AS20" s="52">
        <f t="shared" si="6"/>
        <v>3.968253968253968E-2</v>
      </c>
      <c r="AT20" s="52">
        <f t="shared" si="6"/>
        <v>2.3809523809523808E-2</v>
      </c>
      <c r="AU20" s="52">
        <f t="shared" si="6"/>
        <v>3.5714285714285712E-2</v>
      </c>
      <c r="AV20" s="52">
        <f t="shared" si="6"/>
        <v>3.5714285714285712E-2</v>
      </c>
      <c r="AW20" s="52">
        <f t="shared" si="6"/>
        <v>3.5714285714285712E-2</v>
      </c>
      <c r="AX20" s="52">
        <f t="shared" si="6"/>
        <v>2.7777777777777776E-2</v>
      </c>
      <c r="AY20" s="52">
        <f t="shared" si="6"/>
        <v>3.1746031746031744E-2</v>
      </c>
      <c r="AZ20" s="52">
        <f t="shared" si="6"/>
        <v>2.7777777777777776E-2</v>
      </c>
      <c r="BA20" s="52">
        <f t="shared" si="6"/>
        <v>3.1746031746031744E-2</v>
      </c>
      <c r="BB20" s="52">
        <f t="shared" si="6"/>
        <v>3.5714285714285712E-2</v>
      </c>
      <c r="BC20" s="52">
        <f t="shared" si="7"/>
        <v>2.7777777777777776E-2</v>
      </c>
      <c r="BD20" s="52">
        <f t="shared" si="7"/>
        <v>3.5714285714285712E-2</v>
      </c>
      <c r="BE20" s="52">
        <f t="shared" si="7"/>
        <v>3.5714285714285712E-2</v>
      </c>
      <c r="BF20" s="52">
        <f t="shared" si="7"/>
        <v>2.3809523809523808E-2</v>
      </c>
      <c r="BG20" s="52">
        <f t="shared" si="7"/>
        <v>3.5714285714285712E-2</v>
      </c>
      <c r="BH20" s="52">
        <f t="shared" si="7"/>
        <v>3.5714285714285712E-2</v>
      </c>
      <c r="BI20" s="52">
        <f t="shared" si="7"/>
        <v>3.1746031746031744E-2</v>
      </c>
      <c r="BJ20" s="52">
        <f t="shared" si="7"/>
        <v>3.5714285714285712E-2</v>
      </c>
      <c r="BK20" s="52">
        <f t="shared" si="7"/>
        <v>3.968253968253968E-2</v>
      </c>
      <c r="BL20" s="52">
        <f t="shared" si="7"/>
        <v>3.968253968253968E-2</v>
      </c>
      <c r="BM20" s="52">
        <f t="shared" si="7"/>
        <v>3.1746031746031744E-2</v>
      </c>
      <c r="BN20" s="52">
        <f t="shared" si="7"/>
        <v>3.5714285714285712E-2</v>
      </c>
      <c r="BO20" s="30" cm="1">
        <f t="array" ref="BO20">-1/LN(30)*SUMPRODUCT(AK20:BN20,LN(AK20:BN20))</f>
        <v>0.99689013844759167</v>
      </c>
      <c r="BP20" s="70">
        <f t="shared" si="1"/>
        <v>3.1098615524083328E-3</v>
      </c>
      <c r="BQ20" s="70">
        <f t="shared" si="8"/>
        <v>2.6688243438373171E-2</v>
      </c>
      <c r="BR20" s="73">
        <f t="shared" si="9"/>
        <v>2.6688243438373175E-2</v>
      </c>
      <c r="BS20" s="19" cm="1">
        <f t="array" ref="BS20">-SUMPRODUCT(AK20:BN20,LOG(AK20:BN20,2))</f>
        <v>4.8916308452033608</v>
      </c>
      <c r="BT20" s="29">
        <f t="shared" si="10"/>
        <v>0.99689013844759145</v>
      </c>
      <c r="BU20" s="19">
        <f t="shared" si="11"/>
        <v>6.3543436758031367E-4</v>
      </c>
      <c r="BV20" s="19">
        <f t="shared" si="11"/>
        <v>1.0590572793005228E-3</v>
      </c>
      <c r="BW20" s="19">
        <f t="shared" si="11"/>
        <v>9.531515513704705E-4</v>
      </c>
      <c r="BX20" s="19">
        <f t="shared" si="11"/>
        <v>9.531515513704705E-4</v>
      </c>
      <c r="BY20" s="19">
        <f t="shared" si="11"/>
        <v>8.4724582344041822E-4</v>
      </c>
      <c r="BZ20" s="19">
        <f t="shared" si="11"/>
        <v>8.4724582344041822E-4</v>
      </c>
      <c r="CA20" s="19">
        <f t="shared" si="11"/>
        <v>7.4134009551036595E-4</v>
      </c>
      <c r="CB20" s="19">
        <f t="shared" si="11"/>
        <v>1.0590572793005228E-3</v>
      </c>
      <c r="CC20" s="19">
        <f t="shared" si="11"/>
        <v>1.0590572793005228E-3</v>
      </c>
      <c r="CD20" s="19">
        <f t="shared" si="11"/>
        <v>6.3543436758031367E-4</v>
      </c>
      <c r="CE20" s="19">
        <f t="shared" si="11"/>
        <v>9.531515513704705E-4</v>
      </c>
      <c r="CF20" s="19">
        <f t="shared" si="11"/>
        <v>9.531515513704705E-4</v>
      </c>
      <c r="CG20" s="19">
        <f t="shared" si="11"/>
        <v>9.531515513704705E-4</v>
      </c>
      <c r="CH20" s="19">
        <f t="shared" si="11"/>
        <v>7.4134009551036595E-4</v>
      </c>
      <c r="CI20" s="19">
        <f t="shared" si="11"/>
        <v>8.4724582344041822E-4</v>
      </c>
      <c r="CJ20" s="19">
        <f t="shared" si="11"/>
        <v>7.4134009551036595E-4</v>
      </c>
      <c r="CK20" s="19">
        <f t="shared" si="14"/>
        <v>8.4724582344041822E-4</v>
      </c>
      <c r="CL20" s="19">
        <f t="shared" si="14"/>
        <v>9.531515513704705E-4</v>
      </c>
      <c r="CM20" s="19">
        <f t="shared" si="14"/>
        <v>7.4134009551036595E-4</v>
      </c>
      <c r="CN20" s="19">
        <f t="shared" si="14"/>
        <v>9.531515513704705E-4</v>
      </c>
      <c r="CO20" s="19">
        <f t="shared" si="14"/>
        <v>9.531515513704705E-4</v>
      </c>
      <c r="CP20" s="19">
        <f t="shared" si="14"/>
        <v>6.3543436758031367E-4</v>
      </c>
      <c r="CQ20" s="19">
        <f t="shared" si="14"/>
        <v>9.531515513704705E-4</v>
      </c>
      <c r="CR20" s="19">
        <f t="shared" si="14"/>
        <v>9.531515513704705E-4</v>
      </c>
      <c r="CS20" s="19">
        <f t="shared" si="13"/>
        <v>8.4724582344041822E-4</v>
      </c>
      <c r="CT20" s="19">
        <f t="shared" si="13"/>
        <v>9.531515513704705E-4</v>
      </c>
      <c r="CU20" s="19">
        <f t="shared" si="13"/>
        <v>1.0590572793005228E-3</v>
      </c>
      <c r="CV20" s="19">
        <f t="shared" si="13"/>
        <v>1.0590572793005228E-3</v>
      </c>
      <c r="CW20" s="19">
        <f t="shared" si="13"/>
        <v>8.4724582344041822E-4</v>
      </c>
      <c r="CX20" s="19">
        <f t="shared" si="13"/>
        <v>9.531515513704705E-4</v>
      </c>
      <c r="CY20" s="33">
        <f t="shared" si="12"/>
        <v>0.13054903480744243</v>
      </c>
      <c r="CZ20" s="2"/>
      <c r="DA20" s="33">
        <v>0.2154719175006391</v>
      </c>
      <c r="DB20" s="33">
        <v>0.13054903480744243</v>
      </c>
    </row>
    <row r="21" spans="1:106" s="28" customFormat="1" ht="31.5" customHeight="1" thickBot="1" x14ac:dyDescent="0.25">
      <c r="A21" s="2"/>
      <c r="B21" s="56"/>
      <c r="C21" s="34" t="s">
        <v>72</v>
      </c>
      <c r="D21" s="61" t="s">
        <v>42</v>
      </c>
      <c r="E21" s="64">
        <v>1</v>
      </c>
      <c r="F21" s="83">
        <f t="shared" si="3"/>
        <v>2.9411764705882353E-2</v>
      </c>
      <c r="G21" s="48">
        <v>8</v>
      </c>
      <c r="H21" s="44">
        <v>8</v>
      </c>
      <c r="I21" s="44">
        <v>8</v>
      </c>
      <c r="J21" s="44">
        <v>10</v>
      </c>
      <c r="K21" s="44">
        <v>6</v>
      </c>
      <c r="L21" s="44">
        <v>8</v>
      </c>
      <c r="M21" s="44">
        <v>9</v>
      </c>
      <c r="N21" s="44">
        <v>7</v>
      </c>
      <c r="O21" s="44">
        <v>9</v>
      </c>
      <c r="P21" s="44">
        <v>8</v>
      </c>
      <c r="Q21" s="44">
        <v>8</v>
      </c>
      <c r="R21" s="44">
        <v>8</v>
      </c>
      <c r="S21" s="44">
        <v>9</v>
      </c>
      <c r="T21" s="44">
        <v>6</v>
      </c>
      <c r="U21" s="44">
        <v>7</v>
      </c>
      <c r="V21" s="44">
        <v>8</v>
      </c>
      <c r="W21" s="44">
        <v>6</v>
      </c>
      <c r="X21" s="44">
        <v>8</v>
      </c>
      <c r="Y21" s="44">
        <v>9</v>
      </c>
      <c r="Z21" s="44">
        <v>10</v>
      </c>
      <c r="AA21" s="44">
        <v>9</v>
      </c>
      <c r="AB21" s="44">
        <v>8</v>
      </c>
      <c r="AC21" s="44">
        <v>7</v>
      </c>
      <c r="AD21" s="44">
        <v>10</v>
      </c>
      <c r="AE21" s="44">
        <v>6</v>
      </c>
      <c r="AF21" s="44">
        <v>10</v>
      </c>
      <c r="AG21" s="44">
        <v>8</v>
      </c>
      <c r="AH21" s="44">
        <v>6</v>
      </c>
      <c r="AI21" s="44">
        <v>7</v>
      </c>
      <c r="AJ21" s="31">
        <v>9</v>
      </c>
      <c r="AK21" s="52">
        <f t="shared" si="4"/>
        <v>3.3333333333333333E-2</v>
      </c>
      <c r="AL21" s="52">
        <f t="shared" si="5"/>
        <v>3.3333333333333333E-2</v>
      </c>
      <c r="AM21" s="52">
        <f t="shared" si="6"/>
        <v>3.3333333333333333E-2</v>
      </c>
      <c r="AN21" s="52">
        <f t="shared" si="6"/>
        <v>4.1666666666666664E-2</v>
      </c>
      <c r="AO21" s="52">
        <f t="shared" si="6"/>
        <v>2.5000000000000001E-2</v>
      </c>
      <c r="AP21" s="52">
        <f t="shared" si="6"/>
        <v>3.3333333333333333E-2</v>
      </c>
      <c r="AQ21" s="52">
        <f t="shared" si="6"/>
        <v>3.7499999999999999E-2</v>
      </c>
      <c r="AR21" s="52">
        <f t="shared" si="6"/>
        <v>2.9166666666666667E-2</v>
      </c>
      <c r="AS21" s="52">
        <f t="shared" si="6"/>
        <v>3.7499999999999999E-2</v>
      </c>
      <c r="AT21" s="52">
        <f t="shared" si="6"/>
        <v>3.3333333333333333E-2</v>
      </c>
      <c r="AU21" s="52">
        <f t="shared" si="6"/>
        <v>3.3333333333333333E-2</v>
      </c>
      <c r="AV21" s="52">
        <f t="shared" si="6"/>
        <v>3.3333333333333333E-2</v>
      </c>
      <c r="AW21" s="52">
        <f t="shared" si="6"/>
        <v>3.7499999999999999E-2</v>
      </c>
      <c r="AX21" s="52">
        <f t="shared" si="6"/>
        <v>2.5000000000000001E-2</v>
      </c>
      <c r="AY21" s="52">
        <f t="shared" si="6"/>
        <v>2.9166666666666667E-2</v>
      </c>
      <c r="AZ21" s="52">
        <f t="shared" si="6"/>
        <v>3.3333333333333333E-2</v>
      </c>
      <c r="BA21" s="52">
        <f t="shared" si="6"/>
        <v>2.5000000000000001E-2</v>
      </c>
      <c r="BB21" s="52">
        <f t="shared" si="6"/>
        <v>3.3333333333333333E-2</v>
      </c>
      <c r="BC21" s="52">
        <f t="shared" si="7"/>
        <v>3.7499999999999999E-2</v>
      </c>
      <c r="BD21" s="52">
        <f t="shared" si="7"/>
        <v>4.1666666666666664E-2</v>
      </c>
      <c r="BE21" s="52">
        <f t="shared" si="7"/>
        <v>3.7499999999999999E-2</v>
      </c>
      <c r="BF21" s="52">
        <f t="shared" si="7"/>
        <v>3.3333333333333333E-2</v>
      </c>
      <c r="BG21" s="52">
        <f t="shared" si="7"/>
        <v>2.9166666666666667E-2</v>
      </c>
      <c r="BH21" s="52">
        <f t="shared" si="7"/>
        <v>4.1666666666666664E-2</v>
      </c>
      <c r="BI21" s="52">
        <f t="shared" si="7"/>
        <v>2.5000000000000001E-2</v>
      </c>
      <c r="BJ21" s="52">
        <f t="shared" si="7"/>
        <v>4.1666666666666664E-2</v>
      </c>
      <c r="BK21" s="52">
        <f t="shared" si="7"/>
        <v>3.3333333333333333E-2</v>
      </c>
      <c r="BL21" s="52">
        <f t="shared" si="7"/>
        <v>2.5000000000000001E-2</v>
      </c>
      <c r="BM21" s="52">
        <f t="shared" si="7"/>
        <v>2.9166666666666667E-2</v>
      </c>
      <c r="BN21" s="52">
        <f t="shared" si="7"/>
        <v>3.7499999999999999E-2</v>
      </c>
      <c r="BO21" s="30" cm="1">
        <f t="array" ref="BO21">-1/LN(30)*SUMPRODUCT(AK21:BN21,LN(AK21:BN21))</f>
        <v>0.9964268897052031</v>
      </c>
      <c r="BP21" s="70">
        <f t="shared" si="1"/>
        <v>3.5731102947968996E-3</v>
      </c>
      <c r="BQ21" s="70">
        <f t="shared" si="8"/>
        <v>3.0663756496120687E-2</v>
      </c>
      <c r="BR21" s="73">
        <f t="shared" si="9"/>
        <v>3.066375649612069E-2</v>
      </c>
      <c r="BS21" s="19" cm="1">
        <f t="array" ref="BS21">-SUMPRODUCT(AK21:BN21,LOG(AK21:BN21,2))</f>
        <v>4.8893577343059063</v>
      </c>
      <c r="BT21" s="29">
        <f t="shared" si="10"/>
        <v>0.99642688970520277</v>
      </c>
      <c r="BU21" s="19">
        <f t="shared" si="11"/>
        <v>1.0221252165373562E-3</v>
      </c>
      <c r="BV21" s="19">
        <f t="shared" si="11"/>
        <v>1.0221252165373562E-3</v>
      </c>
      <c r="BW21" s="19">
        <f t="shared" si="11"/>
        <v>1.0221252165373562E-3</v>
      </c>
      <c r="BX21" s="19">
        <f t="shared" si="11"/>
        <v>1.2776565206716953E-3</v>
      </c>
      <c r="BY21" s="19">
        <f t="shared" si="11"/>
        <v>7.6659391240301727E-4</v>
      </c>
      <c r="BZ21" s="19">
        <f t="shared" si="11"/>
        <v>1.0221252165373562E-3</v>
      </c>
      <c r="CA21" s="19">
        <f t="shared" si="11"/>
        <v>1.1498908686045257E-3</v>
      </c>
      <c r="CB21" s="19">
        <f t="shared" si="11"/>
        <v>8.943595644701868E-4</v>
      </c>
      <c r="CC21" s="19">
        <f t="shared" si="11"/>
        <v>1.1498908686045257E-3</v>
      </c>
      <c r="CD21" s="19">
        <f t="shared" si="11"/>
        <v>1.0221252165373562E-3</v>
      </c>
      <c r="CE21" s="19">
        <f t="shared" si="11"/>
        <v>1.0221252165373562E-3</v>
      </c>
      <c r="CF21" s="19">
        <f t="shared" si="11"/>
        <v>1.0221252165373562E-3</v>
      </c>
      <c r="CG21" s="19">
        <f t="shared" si="11"/>
        <v>1.1498908686045257E-3</v>
      </c>
      <c r="CH21" s="19">
        <f t="shared" si="11"/>
        <v>7.6659391240301727E-4</v>
      </c>
      <c r="CI21" s="19">
        <f t="shared" si="11"/>
        <v>8.943595644701868E-4</v>
      </c>
      <c r="CJ21" s="19">
        <f t="shared" si="11"/>
        <v>1.0221252165373562E-3</v>
      </c>
      <c r="CK21" s="19">
        <f t="shared" si="14"/>
        <v>7.6659391240301727E-4</v>
      </c>
      <c r="CL21" s="19">
        <f t="shared" si="14"/>
        <v>1.0221252165373562E-3</v>
      </c>
      <c r="CM21" s="19">
        <f t="shared" si="14"/>
        <v>1.1498908686045257E-3</v>
      </c>
      <c r="CN21" s="19">
        <f t="shared" si="14"/>
        <v>1.2776565206716953E-3</v>
      </c>
      <c r="CO21" s="19">
        <f t="shared" si="14"/>
        <v>1.1498908686045257E-3</v>
      </c>
      <c r="CP21" s="19">
        <f t="shared" si="14"/>
        <v>1.0221252165373562E-3</v>
      </c>
      <c r="CQ21" s="19">
        <f t="shared" si="14"/>
        <v>8.943595644701868E-4</v>
      </c>
      <c r="CR21" s="19">
        <f t="shared" si="14"/>
        <v>1.2776565206716953E-3</v>
      </c>
      <c r="CS21" s="19">
        <f t="shared" si="13"/>
        <v>7.6659391240301727E-4</v>
      </c>
      <c r="CT21" s="19">
        <f t="shared" si="13"/>
        <v>1.2776565206716953E-3</v>
      </c>
      <c r="CU21" s="19">
        <f t="shared" si="13"/>
        <v>1.0221252165373562E-3</v>
      </c>
      <c r="CV21" s="19">
        <f t="shared" si="13"/>
        <v>7.6659391240301727E-4</v>
      </c>
      <c r="CW21" s="19">
        <f t="shared" si="13"/>
        <v>8.943595644701868E-4</v>
      </c>
      <c r="CX21" s="19">
        <f t="shared" si="13"/>
        <v>1.1498908686045257E-3</v>
      </c>
      <c r="CY21" s="33">
        <f t="shared" si="12"/>
        <v>0.14992607498718066</v>
      </c>
      <c r="CZ21" s="2"/>
      <c r="DA21" s="33">
        <v>6.6838045207424396E-2</v>
      </c>
      <c r="DB21" s="33">
        <v>0.14992607498718066</v>
      </c>
    </row>
    <row r="22" spans="1:106" s="28" customFormat="1" ht="31.5" customHeight="1" thickBot="1" x14ac:dyDescent="0.25">
      <c r="A22" s="2"/>
      <c r="B22" s="56"/>
      <c r="C22" s="34" t="s">
        <v>73</v>
      </c>
      <c r="D22" s="61" t="s">
        <v>43</v>
      </c>
      <c r="E22" s="64">
        <v>1</v>
      </c>
      <c r="F22" s="83">
        <f t="shared" si="3"/>
        <v>2.9411764705882353E-2</v>
      </c>
      <c r="G22" s="48">
        <v>7</v>
      </c>
      <c r="H22" s="44">
        <v>9</v>
      </c>
      <c r="I22" s="44">
        <v>9</v>
      </c>
      <c r="J22" s="44">
        <v>6</v>
      </c>
      <c r="K22" s="44">
        <v>8</v>
      </c>
      <c r="L22" s="44">
        <v>8</v>
      </c>
      <c r="M22" s="44">
        <v>6</v>
      </c>
      <c r="N22" s="44">
        <v>8</v>
      </c>
      <c r="O22" s="44">
        <v>9</v>
      </c>
      <c r="P22" s="44">
        <v>9</v>
      </c>
      <c r="Q22" s="44">
        <v>9</v>
      </c>
      <c r="R22" s="44">
        <v>6</v>
      </c>
      <c r="S22" s="44">
        <v>6</v>
      </c>
      <c r="T22" s="44">
        <v>6</v>
      </c>
      <c r="U22" s="44">
        <v>9</v>
      </c>
      <c r="V22" s="44">
        <v>7</v>
      </c>
      <c r="W22" s="44">
        <v>7</v>
      </c>
      <c r="X22" s="44">
        <v>8</v>
      </c>
      <c r="Y22" s="44">
        <v>9</v>
      </c>
      <c r="Z22" s="44">
        <v>8</v>
      </c>
      <c r="AA22" s="44">
        <v>7</v>
      </c>
      <c r="AB22" s="44">
        <v>7</v>
      </c>
      <c r="AC22" s="44">
        <v>7</v>
      </c>
      <c r="AD22" s="44">
        <v>10</v>
      </c>
      <c r="AE22" s="44">
        <v>10</v>
      </c>
      <c r="AF22" s="44">
        <v>6</v>
      </c>
      <c r="AG22" s="44">
        <v>9</v>
      </c>
      <c r="AH22" s="44">
        <v>7</v>
      </c>
      <c r="AI22" s="44">
        <v>7</v>
      </c>
      <c r="AJ22" s="31">
        <v>10</v>
      </c>
      <c r="AK22" s="52">
        <f t="shared" si="4"/>
        <v>2.9914529914529916E-2</v>
      </c>
      <c r="AL22" s="52">
        <f t="shared" si="5"/>
        <v>3.8461538461538464E-2</v>
      </c>
      <c r="AM22" s="52">
        <f t="shared" si="6"/>
        <v>3.8461538461538464E-2</v>
      </c>
      <c r="AN22" s="52">
        <f t="shared" si="6"/>
        <v>2.564102564102564E-2</v>
      </c>
      <c r="AO22" s="52">
        <f t="shared" si="6"/>
        <v>3.4188034188034191E-2</v>
      </c>
      <c r="AP22" s="52">
        <f t="shared" si="6"/>
        <v>3.4188034188034191E-2</v>
      </c>
      <c r="AQ22" s="52">
        <f t="shared" si="6"/>
        <v>2.564102564102564E-2</v>
      </c>
      <c r="AR22" s="52">
        <f t="shared" si="6"/>
        <v>3.4188034188034191E-2</v>
      </c>
      <c r="AS22" s="52">
        <f t="shared" si="6"/>
        <v>3.8461538461538464E-2</v>
      </c>
      <c r="AT22" s="52">
        <f t="shared" si="6"/>
        <v>3.8461538461538464E-2</v>
      </c>
      <c r="AU22" s="52">
        <f t="shared" si="6"/>
        <v>3.8461538461538464E-2</v>
      </c>
      <c r="AV22" s="52">
        <f t="shared" si="6"/>
        <v>2.564102564102564E-2</v>
      </c>
      <c r="AW22" s="52">
        <f t="shared" si="6"/>
        <v>2.564102564102564E-2</v>
      </c>
      <c r="AX22" s="52">
        <f t="shared" si="6"/>
        <v>2.564102564102564E-2</v>
      </c>
      <c r="AY22" s="52">
        <f t="shared" si="6"/>
        <v>3.8461538461538464E-2</v>
      </c>
      <c r="AZ22" s="52">
        <f t="shared" si="6"/>
        <v>2.9914529914529916E-2</v>
      </c>
      <c r="BA22" s="52">
        <f t="shared" si="6"/>
        <v>2.9914529914529916E-2</v>
      </c>
      <c r="BB22" s="52">
        <f t="shared" si="6"/>
        <v>3.4188034188034191E-2</v>
      </c>
      <c r="BC22" s="52">
        <f t="shared" si="7"/>
        <v>3.8461538461538464E-2</v>
      </c>
      <c r="BD22" s="52">
        <f t="shared" si="7"/>
        <v>3.4188034188034191E-2</v>
      </c>
      <c r="BE22" s="52">
        <f t="shared" si="7"/>
        <v>2.9914529914529916E-2</v>
      </c>
      <c r="BF22" s="52">
        <f t="shared" si="7"/>
        <v>2.9914529914529916E-2</v>
      </c>
      <c r="BG22" s="52">
        <f t="shared" si="7"/>
        <v>2.9914529914529916E-2</v>
      </c>
      <c r="BH22" s="52">
        <f t="shared" si="7"/>
        <v>4.2735042735042736E-2</v>
      </c>
      <c r="BI22" s="52">
        <f t="shared" si="7"/>
        <v>4.2735042735042736E-2</v>
      </c>
      <c r="BJ22" s="52">
        <f t="shared" si="7"/>
        <v>2.564102564102564E-2</v>
      </c>
      <c r="BK22" s="52">
        <f t="shared" si="7"/>
        <v>3.8461538461538464E-2</v>
      </c>
      <c r="BL22" s="52">
        <f t="shared" si="7"/>
        <v>2.9914529914529916E-2</v>
      </c>
      <c r="BM22" s="52">
        <f t="shared" si="7"/>
        <v>2.9914529914529916E-2</v>
      </c>
      <c r="BN22" s="52">
        <f t="shared" si="7"/>
        <v>4.2735042735042736E-2</v>
      </c>
      <c r="BO22" s="30" cm="1">
        <f t="array" ref="BO22">-1/LN(30)*SUMPRODUCT(AK22:BN22,LN(AK22:BN22))</f>
        <v>0.99589795093302769</v>
      </c>
      <c r="BP22" s="70">
        <f t="shared" si="1"/>
        <v>4.1020490669723131E-3</v>
      </c>
      <c r="BQ22" s="70">
        <f t="shared" si="8"/>
        <v>3.5203008960552618E-2</v>
      </c>
      <c r="BR22" s="73">
        <f t="shared" si="9"/>
        <v>3.5203008960552624E-2</v>
      </c>
      <c r="BS22" s="19" cm="1">
        <f t="array" ref="BS22">-SUMPRODUCT(AK22:BN22,LOG(AK22:BN22,2))</f>
        <v>4.8867622896190674</v>
      </c>
      <c r="BT22" s="29">
        <f t="shared" si="10"/>
        <v>0.99589795093302769</v>
      </c>
      <c r="BU22" s="19">
        <f t="shared" si="11"/>
        <v>1.0530814646319163E-3</v>
      </c>
      <c r="BV22" s="19">
        <f t="shared" si="11"/>
        <v>1.353961883098178E-3</v>
      </c>
      <c r="BW22" s="19">
        <f t="shared" si="11"/>
        <v>1.353961883098178E-3</v>
      </c>
      <c r="BX22" s="19">
        <f t="shared" si="11"/>
        <v>9.0264125539878516E-4</v>
      </c>
      <c r="BY22" s="19">
        <f t="shared" si="11"/>
        <v>1.203521673865047E-3</v>
      </c>
      <c r="BZ22" s="19">
        <f t="shared" si="11"/>
        <v>1.203521673865047E-3</v>
      </c>
      <c r="CA22" s="19">
        <f t="shared" si="11"/>
        <v>9.0264125539878516E-4</v>
      </c>
      <c r="CB22" s="19">
        <f t="shared" si="11"/>
        <v>1.203521673865047E-3</v>
      </c>
      <c r="CC22" s="19">
        <f t="shared" si="11"/>
        <v>1.353961883098178E-3</v>
      </c>
      <c r="CD22" s="19">
        <f t="shared" si="11"/>
        <v>1.353961883098178E-3</v>
      </c>
      <c r="CE22" s="19">
        <f t="shared" si="11"/>
        <v>1.353961883098178E-3</v>
      </c>
      <c r="CF22" s="19">
        <f t="shared" si="11"/>
        <v>9.0264125539878516E-4</v>
      </c>
      <c r="CG22" s="19">
        <f t="shared" si="11"/>
        <v>9.0264125539878516E-4</v>
      </c>
      <c r="CH22" s="19">
        <f t="shared" si="11"/>
        <v>9.0264125539878516E-4</v>
      </c>
      <c r="CI22" s="19">
        <f t="shared" si="11"/>
        <v>1.353961883098178E-3</v>
      </c>
      <c r="CJ22" s="19">
        <f t="shared" si="11"/>
        <v>1.0530814646319163E-3</v>
      </c>
      <c r="CK22" s="19">
        <f t="shared" si="14"/>
        <v>1.0530814646319163E-3</v>
      </c>
      <c r="CL22" s="19">
        <f t="shared" si="14"/>
        <v>1.203521673865047E-3</v>
      </c>
      <c r="CM22" s="19">
        <f t="shared" si="14"/>
        <v>1.353961883098178E-3</v>
      </c>
      <c r="CN22" s="19">
        <f t="shared" si="14"/>
        <v>1.203521673865047E-3</v>
      </c>
      <c r="CO22" s="19">
        <f t="shared" si="14"/>
        <v>1.0530814646319163E-3</v>
      </c>
      <c r="CP22" s="19">
        <f t="shared" si="14"/>
        <v>1.0530814646319163E-3</v>
      </c>
      <c r="CQ22" s="19">
        <f t="shared" si="14"/>
        <v>1.0530814646319163E-3</v>
      </c>
      <c r="CR22" s="19">
        <f t="shared" si="14"/>
        <v>1.5044020923313088E-3</v>
      </c>
      <c r="CS22" s="19">
        <f t="shared" si="13"/>
        <v>1.5044020923313088E-3</v>
      </c>
      <c r="CT22" s="19">
        <f t="shared" si="13"/>
        <v>9.0264125539878516E-4</v>
      </c>
      <c r="CU22" s="19">
        <f t="shared" si="13"/>
        <v>1.353961883098178E-3</v>
      </c>
      <c r="CV22" s="19">
        <f t="shared" si="13"/>
        <v>1.0530814646319163E-3</v>
      </c>
      <c r="CW22" s="19">
        <f t="shared" si="13"/>
        <v>1.0530814646319163E-3</v>
      </c>
      <c r="CX22" s="19">
        <f t="shared" si="13"/>
        <v>1.5044020923313088E-3</v>
      </c>
      <c r="CY22" s="33">
        <f t="shared" si="12"/>
        <v>0.17202873666955068</v>
      </c>
      <c r="CZ22" s="2"/>
      <c r="DA22" s="33">
        <v>8.4302172113616111E-2</v>
      </c>
      <c r="DB22" s="33">
        <v>0.17202873666955068</v>
      </c>
    </row>
    <row r="23" spans="1:106" s="28" customFormat="1" ht="31.5" customHeight="1" thickBot="1" x14ac:dyDescent="0.25">
      <c r="A23" s="2"/>
      <c r="B23" s="56"/>
      <c r="C23" s="34" t="s">
        <v>74</v>
      </c>
      <c r="D23" s="61" t="s">
        <v>44</v>
      </c>
      <c r="E23" s="64">
        <v>1</v>
      </c>
      <c r="F23" s="83">
        <f t="shared" si="3"/>
        <v>2.9411764705882353E-2</v>
      </c>
      <c r="G23" s="48">
        <v>10</v>
      </c>
      <c r="H23" s="44">
        <v>8</v>
      </c>
      <c r="I23" s="44">
        <v>7</v>
      </c>
      <c r="J23" s="44">
        <v>7</v>
      </c>
      <c r="K23" s="44">
        <v>8</v>
      </c>
      <c r="L23" s="44">
        <v>9</v>
      </c>
      <c r="M23" s="44">
        <v>8</v>
      </c>
      <c r="N23" s="44">
        <v>10</v>
      </c>
      <c r="O23" s="44">
        <v>9</v>
      </c>
      <c r="P23" s="44">
        <v>6</v>
      </c>
      <c r="Q23" s="44">
        <v>6</v>
      </c>
      <c r="R23" s="44">
        <v>7</v>
      </c>
      <c r="S23" s="44">
        <v>8</v>
      </c>
      <c r="T23" s="44">
        <v>7</v>
      </c>
      <c r="U23" s="44">
        <v>8</v>
      </c>
      <c r="V23" s="44">
        <v>9</v>
      </c>
      <c r="W23" s="44">
        <v>6</v>
      </c>
      <c r="X23" s="44">
        <v>9</v>
      </c>
      <c r="Y23" s="44">
        <v>9</v>
      </c>
      <c r="Z23" s="44">
        <v>7</v>
      </c>
      <c r="AA23" s="44">
        <v>9</v>
      </c>
      <c r="AB23" s="44">
        <v>8</v>
      </c>
      <c r="AC23" s="44">
        <v>10</v>
      </c>
      <c r="AD23" s="44">
        <v>9</v>
      </c>
      <c r="AE23" s="44">
        <v>9</v>
      </c>
      <c r="AF23" s="44">
        <v>7</v>
      </c>
      <c r="AG23" s="44">
        <v>7</v>
      </c>
      <c r="AH23" s="44">
        <v>10</v>
      </c>
      <c r="AI23" s="44">
        <v>6</v>
      </c>
      <c r="AJ23" s="31">
        <v>8</v>
      </c>
      <c r="AK23" s="52">
        <f t="shared" si="4"/>
        <v>4.1493775933609957E-2</v>
      </c>
      <c r="AL23" s="52">
        <f t="shared" si="5"/>
        <v>3.3195020746887967E-2</v>
      </c>
      <c r="AM23" s="52">
        <f t="shared" si="6"/>
        <v>2.9045643153526972E-2</v>
      </c>
      <c r="AN23" s="52">
        <f t="shared" si="6"/>
        <v>2.9045643153526972E-2</v>
      </c>
      <c r="AO23" s="52">
        <f t="shared" si="6"/>
        <v>3.3195020746887967E-2</v>
      </c>
      <c r="AP23" s="52">
        <f t="shared" si="6"/>
        <v>3.7344398340248962E-2</v>
      </c>
      <c r="AQ23" s="52">
        <f t="shared" si="6"/>
        <v>3.3195020746887967E-2</v>
      </c>
      <c r="AR23" s="52">
        <f t="shared" si="6"/>
        <v>4.1493775933609957E-2</v>
      </c>
      <c r="AS23" s="52">
        <f t="shared" si="6"/>
        <v>3.7344398340248962E-2</v>
      </c>
      <c r="AT23" s="52">
        <f t="shared" si="6"/>
        <v>2.4896265560165973E-2</v>
      </c>
      <c r="AU23" s="52">
        <f t="shared" si="6"/>
        <v>2.4896265560165973E-2</v>
      </c>
      <c r="AV23" s="52">
        <f t="shared" si="6"/>
        <v>2.9045643153526972E-2</v>
      </c>
      <c r="AW23" s="52">
        <f t="shared" si="6"/>
        <v>3.3195020746887967E-2</v>
      </c>
      <c r="AX23" s="52">
        <f t="shared" si="6"/>
        <v>2.9045643153526972E-2</v>
      </c>
      <c r="AY23" s="52">
        <f t="shared" si="6"/>
        <v>3.3195020746887967E-2</v>
      </c>
      <c r="AZ23" s="52">
        <f t="shared" si="6"/>
        <v>3.7344398340248962E-2</v>
      </c>
      <c r="BA23" s="52">
        <f t="shared" si="6"/>
        <v>2.4896265560165973E-2</v>
      </c>
      <c r="BB23" s="52">
        <f t="shared" ref="BB23:BE40" si="15">X23/SUM($G23:$AJ23)</f>
        <v>3.7344398340248962E-2</v>
      </c>
      <c r="BC23" s="52">
        <f t="shared" si="7"/>
        <v>3.7344398340248962E-2</v>
      </c>
      <c r="BD23" s="52">
        <f t="shared" si="7"/>
        <v>2.9045643153526972E-2</v>
      </c>
      <c r="BE23" s="52">
        <f t="shared" si="7"/>
        <v>3.7344398340248962E-2</v>
      </c>
      <c r="BF23" s="52">
        <f t="shared" si="7"/>
        <v>3.3195020746887967E-2</v>
      </c>
      <c r="BG23" s="52">
        <f t="shared" si="7"/>
        <v>4.1493775933609957E-2</v>
      </c>
      <c r="BH23" s="52">
        <f t="shared" si="7"/>
        <v>3.7344398340248962E-2</v>
      </c>
      <c r="BI23" s="52">
        <f t="shared" si="7"/>
        <v>3.7344398340248962E-2</v>
      </c>
      <c r="BJ23" s="52">
        <f t="shared" si="7"/>
        <v>2.9045643153526972E-2</v>
      </c>
      <c r="BK23" s="52">
        <f t="shared" si="7"/>
        <v>2.9045643153526972E-2</v>
      </c>
      <c r="BL23" s="52">
        <f t="shared" si="7"/>
        <v>4.1493775933609957E-2</v>
      </c>
      <c r="BM23" s="52">
        <f t="shared" si="7"/>
        <v>2.4896265560165973E-2</v>
      </c>
      <c r="BN23" s="52">
        <f t="shared" si="7"/>
        <v>3.3195020746887967E-2</v>
      </c>
      <c r="BO23" s="30" cm="1">
        <f t="array" ref="BO23">-1/LN(30)*SUMPRODUCT(AK23:BN23,LN(AK23:BN23))</f>
        <v>0.99639298105592367</v>
      </c>
      <c r="BP23" s="70">
        <f t="shared" si="1"/>
        <v>3.6070189440763345E-3</v>
      </c>
      <c r="BQ23" s="70">
        <f t="shared" si="8"/>
        <v>3.0954754108517661E-2</v>
      </c>
      <c r="BR23" s="73">
        <f t="shared" si="9"/>
        <v>3.0954754108517665E-2</v>
      </c>
      <c r="BS23" s="19" cm="1">
        <f t="array" ref="BS23">-SUMPRODUCT(AK23:BN23,LOG(AK23:BN23,2))</f>
        <v>4.8891913482736493</v>
      </c>
      <c r="BT23" s="29">
        <f t="shared" si="10"/>
        <v>0.99639298105592378</v>
      </c>
      <c r="BU23" s="19">
        <f t="shared" si="11"/>
        <v>1.2844296310588242E-3</v>
      </c>
      <c r="BV23" s="19">
        <f t="shared" si="11"/>
        <v>1.0275437048470593E-3</v>
      </c>
      <c r="BW23" s="19">
        <f t="shared" si="11"/>
        <v>8.9910074174117706E-4</v>
      </c>
      <c r="BX23" s="19">
        <f t="shared" si="11"/>
        <v>8.9910074174117706E-4</v>
      </c>
      <c r="BY23" s="19">
        <f t="shared" si="11"/>
        <v>1.0275437048470593E-3</v>
      </c>
      <c r="BZ23" s="19">
        <f t="shared" si="11"/>
        <v>1.1559866679529418E-3</v>
      </c>
      <c r="CA23" s="19">
        <f t="shared" si="11"/>
        <v>1.0275437048470593E-3</v>
      </c>
      <c r="CB23" s="19">
        <f t="shared" si="11"/>
        <v>1.2844296310588242E-3</v>
      </c>
      <c r="CC23" s="19">
        <f t="shared" si="11"/>
        <v>1.1559866679529418E-3</v>
      </c>
      <c r="CD23" s="19">
        <f t="shared" si="11"/>
        <v>7.7065777863529448E-4</v>
      </c>
      <c r="CE23" s="19">
        <f t="shared" si="11"/>
        <v>7.7065777863529448E-4</v>
      </c>
      <c r="CF23" s="19">
        <f t="shared" si="11"/>
        <v>8.9910074174117706E-4</v>
      </c>
      <c r="CG23" s="19">
        <f t="shared" si="11"/>
        <v>1.0275437048470593E-3</v>
      </c>
      <c r="CH23" s="19">
        <f t="shared" si="11"/>
        <v>8.9910074174117706E-4</v>
      </c>
      <c r="CI23" s="19">
        <f t="shared" si="11"/>
        <v>1.0275437048470593E-3</v>
      </c>
      <c r="CJ23" s="19">
        <f t="shared" si="11"/>
        <v>1.1559866679529418E-3</v>
      </c>
      <c r="CK23" s="19">
        <f t="shared" si="14"/>
        <v>7.7065777863529448E-4</v>
      </c>
      <c r="CL23" s="19">
        <f t="shared" si="14"/>
        <v>1.1559866679529418E-3</v>
      </c>
      <c r="CM23" s="19">
        <f t="shared" si="14"/>
        <v>1.1559866679529418E-3</v>
      </c>
      <c r="CN23" s="19">
        <f t="shared" si="14"/>
        <v>8.9910074174117706E-4</v>
      </c>
      <c r="CO23" s="19">
        <f t="shared" si="14"/>
        <v>1.1559866679529418E-3</v>
      </c>
      <c r="CP23" s="19">
        <f t="shared" si="14"/>
        <v>1.0275437048470593E-3</v>
      </c>
      <c r="CQ23" s="19">
        <f t="shared" si="14"/>
        <v>1.2844296310588242E-3</v>
      </c>
      <c r="CR23" s="19">
        <f t="shared" si="14"/>
        <v>1.1559866679529418E-3</v>
      </c>
      <c r="CS23" s="19">
        <f t="shared" si="13"/>
        <v>1.1559866679529418E-3</v>
      </c>
      <c r="CT23" s="19">
        <f t="shared" si="13"/>
        <v>8.9910074174117706E-4</v>
      </c>
      <c r="CU23" s="19">
        <f t="shared" si="13"/>
        <v>8.9910074174117706E-4</v>
      </c>
      <c r="CV23" s="19">
        <f t="shared" si="13"/>
        <v>1.2844296310588242E-3</v>
      </c>
      <c r="CW23" s="19">
        <f t="shared" si="13"/>
        <v>7.7065777863529448E-4</v>
      </c>
      <c r="CX23" s="19">
        <f t="shared" si="13"/>
        <v>1.0275437048470593E-3</v>
      </c>
      <c r="CY23" s="33">
        <f t="shared" si="12"/>
        <v>0.15134371597530277</v>
      </c>
      <c r="CZ23" s="2"/>
      <c r="DA23" s="33">
        <v>0.15451153975140014</v>
      </c>
      <c r="DB23" s="33">
        <v>0.15134371597530277</v>
      </c>
    </row>
    <row r="24" spans="1:106" s="28" customFormat="1" ht="31.5" customHeight="1" thickBot="1" x14ac:dyDescent="0.25">
      <c r="A24" s="2"/>
      <c r="B24" s="56"/>
      <c r="C24" s="34" t="s">
        <v>75</v>
      </c>
      <c r="D24" s="61" t="s">
        <v>45</v>
      </c>
      <c r="E24" s="64">
        <v>1</v>
      </c>
      <c r="F24" s="83">
        <f t="shared" si="3"/>
        <v>2.9411764705882353E-2</v>
      </c>
      <c r="G24" s="48">
        <v>7</v>
      </c>
      <c r="H24" s="44">
        <v>9</v>
      </c>
      <c r="I24" s="44">
        <v>9</v>
      </c>
      <c r="J24" s="44">
        <v>7</v>
      </c>
      <c r="K24" s="44">
        <v>8</v>
      </c>
      <c r="L24" s="44">
        <v>10</v>
      </c>
      <c r="M24" s="44">
        <v>9</v>
      </c>
      <c r="N24" s="44">
        <v>10</v>
      </c>
      <c r="O24" s="44">
        <v>9</v>
      </c>
      <c r="P24" s="44">
        <v>6</v>
      </c>
      <c r="Q24" s="44">
        <v>8</v>
      </c>
      <c r="R24" s="44">
        <v>6</v>
      </c>
      <c r="S24" s="44">
        <v>7</v>
      </c>
      <c r="T24" s="44">
        <v>7</v>
      </c>
      <c r="U24" s="44">
        <v>9</v>
      </c>
      <c r="V24" s="44">
        <v>9</v>
      </c>
      <c r="W24" s="44">
        <v>9</v>
      </c>
      <c r="X24" s="44">
        <v>7</v>
      </c>
      <c r="Y24" s="44">
        <v>7</v>
      </c>
      <c r="Z24" s="44">
        <v>6</v>
      </c>
      <c r="AA24" s="44">
        <v>6</v>
      </c>
      <c r="AB24" s="44">
        <v>7</v>
      </c>
      <c r="AC24" s="44">
        <v>7</v>
      </c>
      <c r="AD24" s="44">
        <v>6</v>
      </c>
      <c r="AE24" s="44">
        <v>8</v>
      </c>
      <c r="AF24" s="44">
        <v>8</v>
      </c>
      <c r="AG24" s="44">
        <v>9</v>
      </c>
      <c r="AH24" s="44">
        <v>8</v>
      </c>
      <c r="AI24" s="44">
        <v>9</v>
      </c>
      <c r="AJ24" s="31">
        <v>8</v>
      </c>
      <c r="AK24" s="52">
        <f t="shared" si="4"/>
        <v>2.9787234042553193E-2</v>
      </c>
      <c r="AL24" s="52">
        <f t="shared" si="5"/>
        <v>3.8297872340425532E-2</v>
      </c>
      <c r="AM24" s="52">
        <f t="shared" ref="AM24:BA40" si="16">I24/SUM($G24:$AJ24)</f>
        <v>3.8297872340425532E-2</v>
      </c>
      <c r="AN24" s="52">
        <f t="shared" si="16"/>
        <v>2.9787234042553193E-2</v>
      </c>
      <c r="AO24" s="52">
        <f t="shared" si="16"/>
        <v>3.4042553191489362E-2</v>
      </c>
      <c r="AP24" s="52">
        <f t="shared" si="16"/>
        <v>4.2553191489361701E-2</v>
      </c>
      <c r="AQ24" s="52">
        <f t="shared" si="16"/>
        <v>3.8297872340425532E-2</v>
      </c>
      <c r="AR24" s="52">
        <f t="shared" si="16"/>
        <v>4.2553191489361701E-2</v>
      </c>
      <c r="AS24" s="52">
        <f t="shared" si="16"/>
        <v>3.8297872340425532E-2</v>
      </c>
      <c r="AT24" s="52">
        <f t="shared" si="16"/>
        <v>2.553191489361702E-2</v>
      </c>
      <c r="AU24" s="52">
        <f t="shared" si="16"/>
        <v>3.4042553191489362E-2</v>
      </c>
      <c r="AV24" s="52">
        <f t="shared" si="16"/>
        <v>2.553191489361702E-2</v>
      </c>
      <c r="AW24" s="52">
        <f t="shared" si="16"/>
        <v>2.9787234042553193E-2</v>
      </c>
      <c r="AX24" s="52">
        <f t="shared" si="16"/>
        <v>2.9787234042553193E-2</v>
      </c>
      <c r="AY24" s="52">
        <f t="shared" si="16"/>
        <v>3.8297872340425532E-2</v>
      </c>
      <c r="AZ24" s="52">
        <f t="shared" si="16"/>
        <v>3.8297872340425532E-2</v>
      </c>
      <c r="BA24" s="52">
        <f t="shared" si="16"/>
        <v>3.8297872340425532E-2</v>
      </c>
      <c r="BB24" s="52">
        <f t="shared" si="15"/>
        <v>2.9787234042553193E-2</v>
      </c>
      <c r="BC24" s="52">
        <f t="shared" si="7"/>
        <v>2.9787234042553193E-2</v>
      </c>
      <c r="BD24" s="52">
        <f t="shared" si="7"/>
        <v>2.553191489361702E-2</v>
      </c>
      <c r="BE24" s="52">
        <f t="shared" si="7"/>
        <v>2.553191489361702E-2</v>
      </c>
      <c r="BF24" s="52">
        <f t="shared" si="7"/>
        <v>2.9787234042553193E-2</v>
      </c>
      <c r="BG24" s="52">
        <f t="shared" si="7"/>
        <v>2.9787234042553193E-2</v>
      </c>
      <c r="BH24" s="52">
        <f t="shared" si="7"/>
        <v>2.553191489361702E-2</v>
      </c>
      <c r="BI24" s="52">
        <f t="shared" si="7"/>
        <v>3.4042553191489362E-2</v>
      </c>
      <c r="BJ24" s="52">
        <f t="shared" si="7"/>
        <v>3.4042553191489362E-2</v>
      </c>
      <c r="BK24" s="52">
        <f t="shared" si="7"/>
        <v>3.8297872340425532E-2</v>
      </c>
      <c r="BL24" s="52">
        <f t="shared" si="7"/>
        <v>3.4042553191489362E-2</v>
      </c>
      <c r="BM24" s="52">
        <f t="shared" si="7"/>
        <v>3.8297872340425532E-2</v>
      </c>
      <c r="BN24" s="52">
        <f t="shared" si="7"/>
        <v>3.4042553191489362E-2</v>
      </c>
      <c r="BO24" s="30" cm="1">
        <f t="array" ref="BO24">-1/LN(30)*SUMPRODUCT(AK24:BN24,LN(AK24:BN24))</f>
        <v>0.99644352042989726</v>
      </c>
      <c r="BP24" s="70">
        <f t="shared" si="1"/>
        <v>3.5564795701027441E-3</v>
      </c>
      <c r="BQ24" s="70">
        <f t="shared" si="8"/>
        <v>3.0521034763427969E-2</v>
      </c>
      <c r="BR24" s="73">
        <f t="shared" si="9"/>
        <v>3.0521034763427973E-2</v>
      </c>
      <c r="BS24" s="19" cm="1">
        <f t="array" ref="BS24">-SUMPRODUCT(AK24:BN24,LOG(AK24:BN24,2))</f>
        <v>4.88943933945251</v>
      </c>
      <c r="BT24" s="29">
        <f t="shared" si="10"/>
        <v>0.9964435204298977</v>
      </c>
      <c r="BU24" s="19">
        <f t="shared" si="11"/>
        <v>9.0913720571913115E-4</v>
      </c>
      <c r="BV24" s="19">
        <f t="shared" si="11"/>
        <v>1.1688906930674542E-3</v>
      </c>
      <c r="BW24" s="19">
        <f t="shared" si="11"/>
        <v>1.1688906930674542E-3</v>
      </c>
      <c r="BX24" s="19">
        <f t="shared" si="11"/>
        <v>9.0913720571913115E-4</v>
      </c>
      <c r="BY24" s="19">
        <f t="shared" si="11"/>
        <v>1.0390139493932928E-3</v>
      </c>
      <c r="BZ24" s="19">
        <f t="shared" si="11"/>
        <v>1.2987674367416159E-3</v>
      </c>
      <c r="CA24" s="19">
        <f t="shared" si="11"/>
        <v>1.1688906930674542E-3</v>
      </c>
      <c r="CB24" s="19">
        <f t="shared" si="11"/>
        <v>1.2987674367416159E-3</v>
      </c>
      <c r="CC24" s="19">
        <f t="shared" si="11"/>
        <v>1.1688906930674542E-3</v>
      </c>
      <c r="CD24" s="19">
        <f t="shared" si="11"/>
        <v>7.7926046204496949E-4</v>
      </c>
      <c r="CE24" s="19">
        <f t="shared" si="11"/>
        <v>1.0390139493932928E-3</v>
      </c>
      <c r="CF24" s="19">
        <f t="shared" si="11"/>
        <v>7.7926046204496949E-4</v>
      </c>
      <c r="CG24" s="19">
        <f t="shared" si="11"/>
        <v>9.0913720571913115E-4</v>
      </c>
      <c r="CH24" s="19">
        <f t="shared" si="11"/>
        <v>9.0913720571913115E-4</v>
      </c>
      <c r="CI24" s="19">
        <f t="shared" si="11"/>
        <v>1.1688906930674542E-3</v>
      </c>
      <c r="CJ24" s="19">
        <f t="shared" si="11"/>
        <v>1.1688906930674542E-3</v>
      </c>
      <c r="CK24" s="19">
        <f t="shared" si="14"/>
        <v>1.1688906930674542E-3</v>
      </c>
      <c r="CL24" s="19">
        <f t="shared" si="14"/>
        <v>9.0913720571913115E-4</v>
      </c>
      <c r="CM24" s="19">
        <f t="shared" si="14"/>
        <v>9.0913720571913115E-4</v>
      </c>
      <c r="CN24" s="19">
        <f t="shared" si="14"/>
        <v>7.7926046204496949E-4</v>
      </c>
      <c r="CO24" s="19">
        <f t="shared" si="14"/>
        <v>7.7926046204496949E-4</v>
      </c>
      <c r="CP24" s="19">
        <f t="shared" si="14"/>
        <v>9.0913720571913115E-4</v>
      </c>
      <c r="CQ24" s="19">
        <f t="shared" si="14"/>
        <v>9.0913720571913115E-4</v>
      </c>
      <c r="CR24" s="19">
        <f t="shared" si="14"/>
        <v>7.7926046204496949E-4</v>
      </c>
      <c r="CS24" s="19">
        <f t="shared" si="13"/>
        <v>1.0390139493932928E-3</v>
      </c>
      <c r="CT24" s="19">
        <f t="shared" si="13"/>
        <v>1.0390139493932928E-3</v>
      </c>
      <c r="CU24" s="19">
        <f t="shared" si="13"/>
        <v>1.1688906930674542E-3</v>
      </c>
      <c r="CV24" s="19">
        <f t="shared" si="13"/>
        <v>1.0390139493932928E-3</v>
      </c>
      <c r="CW24" s="19">
        <f t="shared" si="13"/>
        <v>1.1688906930674542E-3</v>
      </c>
      <c r="CX24" s="19">
        <f t="shared" si="13"/>
        <v>1.0390139493932928E-3</v>
      </c>
      <c r="CY24" s="33">
        <f t="shared" si="12"/>
        <v>0.14923074805310235</v>
      </c>
      <c r="CZ24" s="2"/>
      <c r="DA24" s="33">
        <v>3.0978716739622259E-2</v>
      </c>
      <c r="DB24" s="33">
        <v>0.14923074805310235</v>
      </c>
    </row>
    <row r="25" spans="1:106" s="28" customFormat="1" ht="31.5" customHeight="1" thickBot="1" x14ac:dyDescent="0.25">
      <c r="A25" s="2"/>
      <c r="B25" s="56"/>
      <c r="C25" s="34" t="s">
        <v>76</v>
      </c>
      <c r="D25" s="61" t="s">
        <v>46</v>
      </c>
      <c r="E25" s="64">
        <v>1</v>
      </c>
      <c r="F25" s="83">
        <f t="shared" si="3"/>
        <v>2.9411764705882353E-2</v>
      </c>
      <c r="G25" s="48">
        <v>10</v>
      </c>
      <c r="H25" s="44">
        <v>9</v>
      </c>
      <c r="I25" s="44">
        <v>7</v>
      </c>
      <c r="J25" s="44">
        <v>7</v>
      </c>
      <c r="K25" s="44">
        <v>7</v>
      </c>
      <c r="L25" s="44">
        <v>8</v>
      </c>
      <c r="M25" s="44">
        <v>8</v>
      </c>
      <c r="N25" s="44">
        <v>9</v>
      </c>
      <c r="O25" s="44">
        <v>8</v>
      </c>
      <c r="P25" s="44">
        <v>8</v>
      </c>
      <c r="Q25" s="44">
        <v>6</v>
      </c>
      <c r="R25" s="44">
        <v>9</v>
      </c>
      <c r="S25" s="44">
        <v>8</v>
      </c>
      <c r="T25" s="44">
        <v>8</v>
      </c>
      <c r="U25" s="44">
        <v>7</v>
      </c>
      <c r="V25" s="44">
        <v>8</v>
      </c>
      <c r="W25" s="44">
        <v>6</v>
      </c>
      <c r="X25" s="44">
        <v>7</v>
      </c>
      <c r="Y25" s="44">
        <v>9</v>
      </c>
      <c r="Z25" s="44">
        <v>8</v>
      </c>
      <c r="AA25" s="44">
        <v>8</v>
      </c>
      <c r="AB25" s="44">
        <v>9</v>
      </c>
      <c r="AC25" s="44">
        <v>9</v>
      </c>
      <c r="AD25" s="44">
        <v>10</v>
      </c>
      <c r="AE25" s="44">
        <v>7</v>
      </c>
      <c r="AF25" s="44">
        <v>7</v>
      </c>
      <c r="AG25" s="44">
        <v>9</v>
      </c>
      <c r="AH25" s="44">
        <v>10</v>
      </c>
      <c r="AI25" s="44">
        <v>9</v>
      </c>
      <c r="AJ25" s="31">
        <v>10</v>
      </c>
      <c r="AK25" s="52">
        <f t="shared" si="4"/>
        <v>4.0816326530612242E-2</v>
      </c>
      <c r="AL25" s="52">
        <f t="shared" si="5"/>
        <v>3.6734693877551024E-2</v>
      </c>
      <c r="AM25" s="52">
        <f t="shared" si="16"/>
        <v>2.8571428571428571E-2</v>
      </c>
      <c r="AN25" s="52">
        <f t="shared" si="16"/>
        <v>2.8571428571428571E-2</v>
      </c>
      <c r="AO25" s="52">
        <f t="shared" si="16"/>
        <v>2.8571428571428571E-2</v>
      </c>
      <c r="AP25" s="52">
        <f t="shared" si="16"/>
        <v>3.2653061224489799E-2</v>
      </c>
      <c r="AQ25" s="52">
        <f t="shared" si="16"/>
        <v>3.2653061224489799E-2</v>
      </c>
      <c r="AR25" s="52">
        <f t="shared" si="16"/>
        <v>3.6734693877551024E-2</v>
      </c>
      <c r="AS25" s="52">
        <f t="shared" si="16"/>
        <v>3.2653061224489799E-2</v>
      </c>
      <c r="AT25" s="52">
        <f t="shared" si="16"/>
        <v>3.2653061224489799E-2</v>
      </c>
      <c r="AU25" s="52">
        <f t="shared" si="16"/>
        <v>2.4489795918367346E-2</v>
      </c>
      <c r="AV25" s="52">
        <f t="shared" si="16"/>
        <v>3.6734693877551024E-2</v>
      </c>
      <c r="AW25" s="52">
        <f t="shared" si="16"/>
        <v>3.2653061224489799E-2</v>
      </c>
      <c r="AX25" s="52">
        <f t="shared" si="16"/>
        <v>3.2653061224489799E-2</v>
      </c>
      <c r="AY25" s="52">
        <f t="shared" si="16"/>
        <v>2.8571428571428571E-2</v>
      </c>
      <c r="AZ25" s="52">
        <f t="shared" si="16"/>
        <v>3.2653061224489799E-2</v>
      </c>
      <c r="BA25" s="52">
        <f t="shared" si="16"/>
        <v>2.4489795918367346E-2</v>
      </c>
      <c r="BB25" s="52">
        <f t="shared" si="15"/>
        <v>2.8571428571428571E-2</v>
      </c>
      <c r="BC25" s="52">
        <f t="shared" si="7"/>
        <v>3.6734693877551024E-2</v>
      </c>
      <c r="BD25" s="52">
        <f t="shared" si="7"/>
        <v>3.2653061224489799E-2</v>
      </c>
      <c r="BE25" s="52">
        <f t="shared" si="7"/>
        <v>3.2653061224489799E-2</v>
      </c>
      <c r="BF25" s="52">
        <f t="shared" si="7"/>
        <v>3.6734693877551024E-2</v>
      </c>
      <c r="BG25" s="52">
        <f t="shared" si="7"/>
        <v>3.6734693877551024E-2</v>
      </c>
      <c r="BH25" s="52">
        <f t="shared" si="7"/>
        <v>4.0816326530612242E-2</v>
      </c>
      <c r="BI25" s="52">
        <f t="shared" si="7"/>
        <v>2.8571428571428571E-2</v>
      </c>
      <c r="BJ25" s="52">
        <f t="shared" si="7"/>
        <v>2.8571428571428571E-2</v>
      </c>
      <c r="BK25" s="52">
        <f t="shared" si="7"/>
        <v>3.6734693877551024E-2</v>
      </c>
      <c r="BL25" s="52">
        <f t="shared" si="7"/>
        <v>4.0816326530612242E-2</v>
      </c>
      <c r="BM25" s="52">
        <f t="shared" si="7"/>
        <v>3.6734693877551024E-2</v>
      </c>
      <c r="BN25" s="52">
        <f t="shared" si="7"/>
        <v>4.0816326530612242E-2</v>
      </c>
      <c r="BO25" s="30" cm="1">
        <f t="array" ref="BO25">-1/LN(30)*SUMPRODUCT(AK25:BN25,LN(AK25:BN25))</f>
        <v>0.99716885761412899</v>
      </c>
      <c r="BP25" s="70">
        <f t="shared" si="1"/>
        <v>2.8311423858710105E-3</v>
      </c>
      <c r="BQ25" s="70">
        <f t="shared" si="8"/>
        <v>2.4296328286482243E-2</v>
      </c>
      <c r="BR25" s="73">
        <f t="shared" si="9"/>
        <v>2.4296328286482247E-2</v>
      </c>
      <c r="BS25" s="19" cm="1">
        <f t="array" ref="BS25">-SUMPRODUCT(AK25:BN25,LOG(AK25:BN25,2))</f>
        <v>4.8929984896604584</v>
      </c>
      <c r="BT25" s="29">
        <f t="shared" si="10"/>
        <v>0.99716885761412877</v>
      </c>
      <c r="BU25" s="19">
        <f t="shared" si="11"/>
        <v>9.9168686883600995E-4</v>
      </c>
      <c r="BV25" s="19">
        <f t="shared" si="11"/>
        <v>8.9251818195240911E-4</v>
      </c>
      <c r="BW25" s="19">
        <f t="shared" si="11"/>
        <v>6.9418080818520699E-4</v>
      </c>
      <c r="BX25" s="19">
        <f t="shared" si="11"/>
        <v>6.9418080818520699E-4</v>
      </c>
      <c r="BY25" s="19">
        <f t="shared" si="11"/>
        <v>6.9418080818520699E-4</v>
      </c>
      <c r="BZ25" s="19">
        <f t="shared" si="11"/>
        <v>7.9334949506880816E-4</v>
      </c>
      <c r="CA25" s="19">
        <f t="shared" si="11"/>
        <v>7.9334949506880816E-4</v>
      </c>
      <c r="CB25" s="19">
        <f t="shared" si="11"/>
        <v>8.9251818195240911E-4</v>
      </c>
      <c r="CC25" s="19">
        <f t="shared" si="11"/>
        <v>7.9334949506880816E-4</v>
      </c>
      <c r="CD25" s="19">
        <f t="shared" si="11"/>
        <v>7.9334949506880816E-4</v>
      </c>
      <c r="CE25" s="19">
        <f t="shared" si="11"/>
        <v>5.9501212130160604E-4</v>
      </c>
      <c r="CF25" s="19">
        <f t="shared" si="11"/>
        <v>8.9251818195240911E-4</v>
      </c>
      <c r="CG25" s="19">
        <f t="shared" si="11"/>
        <v>7.9334949506880816E-4</v>
      </c>
      <c r="CH25" s="19">
        <f t="shared" si="11"/>
        <v>7.9334949506880816E-4</v>
      </c>
      <c r="CI25" s="19">
        <f t="shared" si="11"/>
        <v>6.9418080818520699E-4</v>
      </c>
      <c r="CJ25" s="19">
        <f t="shared" si="11"/>
        <v>7.9334949506880816E-4</v>
      </c>
      <c r="CK25" s="19">
        <f t="shared" si="14"/>
        <v>5.9501212130160604E-4</v>
      </c>
      <c r="CL25" s="19">
        <f t="shared" si="14"/>
        <v>6.9418080818520699E-4</v>
      </c>
      <c r="CM25" s="19">
        <f t="shared" si="14"/>
        <v>8.9251818195240911E-4</v>
      </c>
      <c r="CN25" s="19">
        <f t="shared" si="14"/>
        <v>7.9334949506880816E-4</v>
      </c>
      <c r="CO25" s="19">
        <f t="shared" si="14"/>
        <v>7.9334949506880816E-4</v>
      </c>
      <c r="CP25" s="19">
        <f t="shared" si="14"/>
        <v>8.9251818195240911E-4</v>
      </c>
      <c r="CQ25" s="19">
        <f t="shared" si="14"/>
        <v>8.9251818195240911E-4</v>
      </c>
      <c r="CR25" s="19">
        <f t="shared" si="14"/>
        <v>9.9168686883600995E-4</v>
      </c>
      <c r="CS25" s="19">
        <f t="shared" si="13"/>
        <v>6.9418080818520699E-4</v>
      </c>
      <c r="CT25" s="19">
        <f t="shared" si="13"/>
        <v>6.9418080818520699E-4</v>
      </c>
      <c r="CU25" s="19">
        <f t="shared" si="13"/>
        <v>8.9251818195240911E-4</v>
      </c>
      <c r="CV25" s="19">
        <f t="shared" si="13"/>
        <v>9.9168686883600995E-4</v>
      </c>
      <c r="CW25" s="19">
        <f t="shared" si="13"/>
        <v>8.9251818195240911E-4</v>
      </c>
      <c r="CX25" s="19">
        <f t="shared" si="13"/>
        <v>9.9168686883600995E-4</v>
      </c>
      <c r="CY25" s="33">
        <f t="shared" si="12"/>
        <v>0.1188818976100523</v>
      </c>
      <c r="CZ25" s="2"/>
      <c r="DA25" s="33">
        <v>9.5882499611170124E-2</v>
      </c>
      <c r="DB25" s="33">
        <v>0.1188818976100523</v>
      </c>
    </row>
    <row r="26" spans="1:106" s="28" customFormat="1" ht="31.5" customHeight="1" thickBot="1" x14ac:dyDescent="0.25">
      <c r="A26" s="2"/>
      <c r="B26" s="56"/>
      <c r="C26" s="34" t="s">
        <v>77</v>
      </c>
      <c r="D26" s="61" t="s">
        <v>47</v>
      </c>
      <c r="E26" s="64">
        <v>1</v>
      </c>
      <c r="F26" s="83">
        <f t="shared" si="3"/>
        <v>2.9411764705882353E-2</v>
      </c>
      <c r="G26" s="48">
        <v>9</v>
      </c>
      <c r="H26" s="44">
        <v>8</v>
      </c>
      <c r="I26" s="44">
        <v>6</v>
      </c>
      <c r="J26" s="44">
        <v>7</v>
      </c>
      <c r="K26" s="44">
        <v>10</v>
      </c>
      <c r="L26" s="44">
        <v>10</v>
      </c>
      <c r="M26" s="44">
        <v>8</v>
      </c>
      <c r="N26" s="44">
        <v>8</v>
      </c>
      <c r="O26" s="44">
        <v>6</v>
      </c>
      <c r="P26" s="44">
        <v>7</v>
      </c>
      <c r="Q26" s="44">
        <v>8</v>
      </c>
      <c r="R26" s="44">
        <v>7</v>
      </c>
      <c r="S26" s="44">
        <v>9</v>
      </c>
      <c r="T26" s="44">
        <v>8</v>
      </c>
      <c r="U26" s="44">
        <v>8</v>
      </c>
      <c r="V26" s="44">
        <v>7</v>
      </c>
      <c r="W26" s="44">
        <v>9</v>
      </c>
      <c r="X26" s="44">
        <v>9</v>
      </c>
      <c r="Y26" s="44">
        <v>9</v>
      </c>
      <c r="Z26" s="44">
        <v>10</v>
      </c>
      <c r="AA26" s="44">
        <v>9</v>
      </c>
      <c r="AB26" s="44">
        <v>7</v>
      </c>
      <c r="AC26" s="44">
        <v>8</v>
      </c>
      <c r="AD26" s="44">
        <v>8</v>
      </c>
      <c r="AE26" s="44">
        <v>9</v>
      </c>
      <c r="AF26" s="44">
        <v>9</v>
      </c>
      <c r="AG26" s="44">
        <v>10</v>
      </c>
      <c r="AH26" s="44">
        <v>10</v>
      </c>
      <c r="AI26" s="44">
        <v>7</v>
      </c>
      <c r="AJ26" s="31">
        <v>8</v>
      </c>
      <c r="AK26" s="52">
        <f t="shared" si="4"/>
        <v>3.6290322580645164E-2</v>
      </c>
      <c r="AL26" s="52">
        <f t="shared" si="5"/>
        <v>3.2258064516129031E-2</v>
      </c>
      <c r="AM26" s="52">
        <f t="shared" si="16"/>
        <v>2.4193548387096774E-2</v>
      </c>
      <c r="AN26" s="52">
        <f t="shared" si="16"/>
        <v>2.8225806451612902E-2</v>
      </c>
      <c r="AO26" s="52">
        <f t="shared" si="16"/>
        <v>4.0322580645161289E-2</v>
      </c>
      <c r="AP26" s="52">
        <f t="shared" si="16"/>
        <v>4.0322580645161289E-2</v>
      </c>
      <c r="AQ26" s="52">
        <f t="shared" si="16"/>
        <v>3.2258064516129031E-2</v>
      </c>
      <c r="AR26" s="52">
        <f t="shared" si="16"/>
        <v>3.2258064516129031E-2</v>
      </c>
      <c r="AS26" s="52">
        <f t="shared" si="16"/>
        <v>2.4193548387096774E-2</v>
      </c>
      <c r="AT26" s="52">
        <f t="shared" si="16"/>
        <v>2.8225806451612902E-2</v>
      </c>
      <c r="AU26" s="52">
        <f t="shared" si="16"/>
        <v>3.2258064516129031E-2</v>
      </c>
      <c r="AV26" s="52">
        <f t="shared" si="16"/>
        <v>2.8225806451612902E-2</v>
      </c>
      <c r="AW26" s="52">
        <f t="shared" si="16"/>
        <v>3.6290322580645164E-2</v>
      </c>
      <c r="AX26" s="52">
        <f t="shared" si="16"/>
        <v>3.2258064516129031E-2</v>
      </c>
      <c r="AY26" s="52">
        <f t="shared" si="16"/>
        <v>3.2258064516129031E-2</v>
      </c>
      <c r="AZ26" s="52">
        <f t="shared" si="16"/>
        <v>2.8225806451612902E-2</v>
      </c>
      <c r="BA26" s="52">
        <f t="shared" si="16"/>
        <v>3.6290322580645164E-2</v>
      </c>
      <c r="BB26" s="52">
        <f t="shared" si="15"/>
        <v>3.6290322580645164E-2</v>
      </c>
      <c r="BC26" s="52">
        <f t="shared" si="7"/>
        <v>3.6290322580645164E-2</v>
      </c>
      <c r="BD26" s="52">
        <f t="shared" si="7"/>
        <v>4.0322580645161289E-2</v>
      </c>
      <c r="BE26" s="52">
        <f t="shared" si="7"/>
        <v>3.6290322580645164E-2</v>
      </c>
      <c r="BF26" s="52">
        <f t="shared" si="7"/>
        <v>2.8225806451612902E-2</v>
      </c>
      <c r="BG26" s="52">
        <f t="shared" si="7"/>
        <v>3.2258064516129031E-2</v>
      </c>
      <c r="BH26" s="52">
        <f t="shared" si="7"/>
        <v>3.2258064516129031E-2</v>
      </c>
      <c r="BI26" s="52">
        <f t="shared" si="7"/>
        <v>3.6290322580645164E-2</v>
      </c>
      <c r="BJ26" s="52">
        <f t="shared" si="7"/>
        <v>3.6290322580645164E-2</v>
      </c>
      <c r="BK26" s="52">
        <f t="shared" si="7"/>
        <v>4.0322580645161289E-2</v>
      </c>
      <c r="BL26" s="52">
        <f t="shared" si="7"/>
        <v>4.0322580645161289E-2</v>
      </c>
      <c r="BM26" s="52">
        <f t="shared" si="7"/>
        <v>2.8225806451612902E-2</v>
      </c>
      <c r="BN26" s="52">
        <f t="shared" si="7"/>
        <v>3.2258064516129031E-2</v>
      </c>
      <c r="BO26" s="30" cm="1">
        <f t="array" ref="BO26">-1/LN(30)*SUMPRODUCT(AK26:BN26,LN(AK26:BN26))</f>
        <v>0.9971011433872683</v>
      </c>
      <c r="BP26" s="70">
        <f t="shared" si="1"/>
        <v>2.8988566127317039E-3</v>
      </c>
      <c r="BQ26" s="70">
        <f t="shared" si="8"/>
        <v>2.4877438969464226E-2</v>
      </c>
      <c r="BR26" s="73">
        <f t="shared" si="9"/>
        <v>2.4877438969464229E-2</v>
      </c>
      <c r="BS26" s="19" cm="1">
        <f t="array" ref="BS26">-SUMPRODUCT(AK26:BN26,LOG(AK26:BN26,2))</f>
        <v>4.89266622335749</v>
      </c>
      <c r="BT26" s="29">
        <f t="shared" si="10"/>
        <v>0.99710114338726874</v>
      </c>
      <c r="BU26" s="19">
        <f t="shared" si="11"/>
        <v>9.0281028518216964E-4</v>
      </c>
      <c r="BV26" s="19">
        <f t="shared" si="11"/>
        <v>8.0249803127303962E-4</v>
      </c>
      <c r="BW26" s="19">
        <f t="shared" si="11"/>
        <v>6.0187352345477969E-4</v>
      </c>
      <c r="BX26" s="19">
        <f t="shared" si="11"/>
        <v>7.0218577736390971E-4</v>
      </c>
      <c r="BY26" s="19">
        <f t="shared" si="11"/>
        <v>1.0031225390912996E-3</v>
      </c>
      <c r="BZ26" s="19">
        <f t="shared" si="11"/>
        <v>1.0031225390912996E-3</v>
      </c>
      <c r="CA26" s="19">
        <f t="shared" si="11"/>
        <v>8.0249803127303962E-4</v>
      </c>
      <c r="CB26" s="19">
        <f t="shared" si="11"/>
        <v>8.0249803127303962E-4</v>
      </c>
      <c r="CC26" s="19">
        <f t="shared" si="11"/>
        <v>6.0187352345477969E-4</v>
      </c>
      <c r="CD26" s="19">
        <f t="shared" si="11"/>
        <v>7.0218577736390971E-4</v>
      </c>
      <c r="CE26" s="19">
        <f t="shared" si="11"/>
        <v>8.0249803127303962E-4</v>
      </c>
      <c r="CF26" s="19">
        <f t="shared" si="11"/>
        <v>7.0218577736390971E-4</v>
      </c>
      <c r="CG26" s="19">
        <f t="shared" si="11"/>
        <v>9.0281028518216964E-4</v>
      </c>
      <c r="CH26" s="19">
        <f t="shared" si="11"/>
        <v>8.0249803127303962E-4</v>
      </c>
      <c r="CI26" s="19">
        <f t="shared" si="11"/>
        <v>8.0249803127303962E-4</v>
      </c>
      <c r="CJ26" s="19">
        <f t="shared" si="11"/>
        <v>7.0218577736390971E-4</v>
      </c>
      <c r="CK26" s="19">
        <f t="shared" si="14"/>
        <v>9.0281028518216964E-4</v>
      </c>
      <c r="CL26" s="19">
        <f t="shared" si="14"/>
        <v>9.0281028518216964E-4</v>
      </c>
      <c r="CM26" s="19">
        <f t="shared" si="14"/>
        <v>9.0281028518216964E-4</v>
      </c>
      <c r="CN26" s="19">
        <f t="shared" si="14"/>
        <v>1.0031225390912996E-3</v>
      </c>
      <c r="CO26" s="19">
        <f t="shared" si="14"/>
        <v>9.0281028518216964E-4</v>
      </c>
      <c r="CP26" s="19">
        <f t="shared" si="14"/>
        <v>7.0218577736390971E-4</v>
      </c>
      <c r="CQ26" s="19">
        <f t="shared" si="14"/>
        <v>8.0249803127303962E-4</v>
      </c>
      <c r="CR26" s="19">
        <f t="shared" si="14"/>
        <v>8.0249803127303962E-4</v>
      </c>
      <c r="CS26" s="19">
        <f t="shared" si="13"/>
        <v>9.0281028518216964E-4</v>
      </c>
      <c r="CT26" s="19">
        <f t="shared" si="13"/>
        <v>9.0281028518216964E-4</v>
      </c>
      <c r="CU26" s="19">
        <f t="shared" si="13"/>
        <v>1.0031225390912996E-3</v>
      </c>
      <c r="CV26" s="19">
        <f t="shared" si="13"/>
        <v>1.0031225390912996E-3</v>
      </c>
      <c r="CW26" s="19">
        <f t="shared" si="13"/>
        <v>7.0218577736390971E-4</v>
      </c>
      <c r="CX26" s="19">
        <f t="shared" si="13"/>
        <v>8.0249803127303962E-4</v>
      </c>
      <c r="CY26" s="33">
        <f t="shared" si="12"/>
        <v>0.121717005369535</v>
      </c>
      <c r="CZ26" s="2"/>
      <c r="DA26" s="33">
        <v>7.9115194230666527E-2</v>
      </c>
      <c r="DB26" s="33">
        <v>0.121717005369535</v>
      </c>
    </row>
    <row r="27" spans="1:106" s="28" customFormat="1" ht="31.5" customHeight="1" thickBot="1" x14ac:dyDescent="0.25">
      <c r="A27" s="2"/>
      <c r="B27" s="56"/>
      <c r="C27" s="34" t="s">
        <v>78</v>
      </c>
      <c r="D27" s="61" t="s">
        <v>48</v>
      </c>
      <c r="E27" s="64">
        <v>1</v>
      </c>
      <c r="F27" s="83">
        <f t="shared" si="3"/>
        <v>2.9411764705882353E-2</v>
      </c>
      <c r="G27" s="48">
        <v>6</v>
      </c>
      <c r="H27" s="44">
        <v>9</v>
      </c>
      <c r="I27" s="44">
        <v>8</v>
      </c>
      <c r="J27" s="44">
        <v>9</v>
      </c>
      <c r="K27" s="44">
        <v>10</v>
      </c>
      <c r="L27" s="44">
        <v>6</v>
      </c>
      <c r="M27" s="44">
        <v>8</v>
      </c>
      <c r="N27" s="44">
        <v>8</v>
      </c>
      <c r="O27" s="44">
        <v>7</v>
      </c>
      <c r="P27" s="44">
        <v>9</v>
      </c>
      <c r="Q27" s="44">
        <v>8</v>
      </c>
      <c r="R27" s="44">
        <v>6</v>
      </c>
      <c r="S27" s="44">
        <v>7</v>
      </c>
      <c r="T27" s="44">
        <v>9</v>
      </c>
      <c r="U27" s="44">
        <v>8</v>
      </c>
      <c r="V27" s="44">
        <v>8</v>
      </c>
      <c r="W27" s="44">
        <v>9</v>
      </c>
      <c r="X27" s="44">
        <v>6</v>
      </c>
      <c r="Y27" s="44">
        <v>9</v>
      </c>
      <c r="Z27" s="44">
        <v>6</v>
      </c>
      <c r="AA27" s="44">
        <v>7</v>
      </c>
      <c r="AB27" s="44">
        <v>6</v>
      </c>
      <c r="AC27" s="44">
        <v>9</v>
      </c>
      <c r="AD27" s="44">
        <v>8</v>
      </c>
      <c r="AE27" s="44">
        <v>8</v>
      </c>
      <c r="AF27" s="44">
        <v>9</v>
      </c>
      <c r="AG27" s="44">
        <v>7</v>
      </c>
      <c r="AH27" s="44">
        <v>8</v>
      </c>
      <c r="AI27" s="44">
        <v>7</v>
      </c>
      <c r="AJ27" s="31">
        <v>7</v>
      </c>
      <c r="AK27" s="52">
        <f t="shared" si="4"/>
        <v>2.5862068965517241E-2</v>
      </c>
      <c r="AL27" s="52">
        <f t="shared" si="5"/>
        <v>3.8793103448275863E-2</v>
      </c>
      <c r="AM27" s="52">
        <f t="shared" si="16"/>
        <v>3.4482758620689655E-2</v>
      </c>
      <c r="AN27" s="52">
        <f t="shared" si="16"/>
        <v>3.8793103448275863E-2</v>
      </c>
      <c r="AO27" s="52">
        <f t="shared" si="16"/>
        <v>4.3103448275862072E-2</v>
      </c>
      <c r="AP27" s="52">
        <f t="shared" si="16"/>
        <v>2.5862068965517241E-2</v>
      </c>
      <c r="AQ27" s="52">
        <f t="shared" si="16"/>
        <v>3.4482758620689655E-2</v>
      </c>
      <c r="AR27" s="52">
        <f t="shared" si="16"/>
        <v>3.4482758620689655E-2</v>
      </c>
      <c r="AS27" s="52">
        <f t="shared" si="16"/>
        <v>3.017241379310345E-2</v>
      </c>
      <c r="AT27" s="52">
        <f t="shared" si="16"/>
        <v>3.8793103448275863E-2</v>
      </c>
      <c r="AU27" s="52">
        <f t="shared" si="16"/>
        <v>3.4482758620689655E-2</v>
      </c>
      <c r="AV27" s="52">
        <f t="shared" si="16"/>
        <v>2.5862068965517241E-2</v>
      </c>
      <c r="AW27" s="52">
        <f t="shared" si="16"/>
        <v>3.017241379310345E-2</v>
      </c>
      <c r="AX27" s="52">
        <f t="shared" si="16"/>
        <v>3.8793103448275863E-2</v>
      </c>
      <c r="AY27" s="52">
        <f t="shared" si="16"/>
        <v>3.4482758620689655E-2</v>
      </c>
      <c r="AZ27" s="52">
        <f t="shared" si="16"/>
        <v>3.4482758620689655E-2</v>
      </c>
      <c r="BA27" s="52">
        <f t="shared" si="16"/>
        <v>3.8793103448275863E-2</v>
      </c>
      <c r="BB27" s="52">
        <f t="shared" si="15"/>
        <v>2.5862068965517241E-2</v>
      </c>
      <c r="BC27" s="52">
        <f t="shared" si="7"/>
        <v>3.8793103448275863E-2</v>
      </c>
      <c r="BD27" s="52">
        <f t="shared" si="7"/>
        <v>2.5862068965517241E-2</v>
      </c>
      <c r="BE27" s="52">
        <f t="shared" si="7"/>
        <v>3.017241379310345E-2</v>
      </c>
      <c r="BF27" s="52">
        <f t="shared" si="7"/>
        <v>2.5862068965517241E-2</v>
      </c>
      <c r="BG27" s="52">
        <f t="shared" si="7"/>
        <v>3.8793103448275863E-2</v>
      </c>
      <c r="BH27" s="52">
        <f t="shared" si="7"/>
        <v>3.4482758620689655E-2</v>
      </c>
      <c r="BI27" s="52">
        <f t="shared" si="7"/>
        <v>3.4482758620689655E-2</v>
      </c>
      <c r="BJ27" s="52">
        <f t="shared" si="7"/>
        <v>3.8793103448275863E-2</v>
      </c>
      <c r="BK27" s="52">
        <f t="shared" si="7"/>
        <v>3.017241379310345E-2</v>
      </c>
      <c r="BL27" s="52">
        <f t="shared" si="7"/>
        <v>3.4482758620689655E-2</v>
      </c>
      <c r="BM27" s="52">
        <f t="shared" si="7"/>
        <v>3.017241379310345E-2</v>
      </c>
      <c r="BN27" s="52">
        <f t="shared" si="7"/>
        <v>3.017241379310345E-2</v>
      </c>
      <c r="BO27" s="30" cm="1">
        <f t="array" ref="BO27">-1/LN(30)*SUMPRODUCT(AK27:BN27,LN(AK27:BN27))</f>
        <v>0.99668967876761672</v>
      </c>
      <c r="BP27" s="70">
        <f t="shared" si="1"/>
        <v>3.3103212323832842E-3</v>
      </c>
      <c r="BQ27" s="70">
        <f t="shared" si="8"/>
        <v>2.840855048374849E-2</v>
      </c>
      <c r="BR27" s="73">
        <f t="shared" si="9"/>
        <v>2.8408550483748494E-2</v>
      </c>
      <c r="BS27" s="19" cm="1">
        <f t="array" ref="BS27">-SUMPRODUCT(AK27:BN27,LOG(AK27:BN27,2))</f>
        <v>4.8906472114848949</v>
      </c>
      <c r="BT27" s="29">
        <f t="shared" si="10"/>
        <v>0.99668967876761694</v>
      </c>
      <c r="BU27" s="19">
        <f t="shared" si="11"/>
        <v>7.3470389182108168E-4</v>
      </c>
      <c r="BV27" s="19">
        <f t="shared" si="11"/>
        <v>1.1020558377316226E-3</v>
      </c>
      <c r="BW27" s="19">
        <f t="shared" si="11"/>
        <v>9.7960518909477557E-4</v>
      </c>
      <c r="BX27" s="19">
        <f t="shared" si="11"/>
        <v>1.1020558377316226E-3</v>
      </c>
      <c r="BY27" s="19">
        <f t="shared" si="11"/>
        <v>1.2245064863684696E-3</v>
      </c>
      <c r="BZ27" s="19">
        <f t="shared" si="11"/>
        <v>7.3470389182108168E-4</v>
      </c>
      <c r="CA27" s="19">
        <f t="shared" si="11"/>
        <v>9.7960518909477557E-4</v>
      </c>
      <c r="CB27" s="19">
        <f t="shared" si="11"/>
        <v>9.7960518909477557E-4</v>
      </c>
      <c r="CC27" s="19">
        <f t="shared" si="11"/>
        <v>8.5715454045792868E-4</v>
      </c>
      <c r="CD27" s="19">
        <f t="shared" si="11"/>
        <v>1.1020558377316226E-3</v>
      </c>
      <c r="CE27" s="19">
        <f t="shared" si="11"/>
        <v>9.7960518909477557E-4</v>
      </c>
      <c r="CF27" s="19">
        <f t="shared" si="11"/>
        <v>7.3470389182108168E-4</v>
      </c>
      <c r="CG27" s="19">
        <f t="shared" si="11"/>
        <v>8.5715454045792868E-4</v>
      </c>
      <c r="CH27" s="19">
        <f t="shared" si="11"/>
        <v>1.1020558377316226E-3</v>
      </c>
      <c r="CI27" s="19">
        <f t="shared" si="11"/>
        <v>9.7960518909477557E-4</v>
      </c>
      <c r="CJ27" s="19">
        <f t="shared" si="11"/>
        <v>9.7960518909477557E-4</v>
      </c>
      <c r="CK27" s="19">
        <f t="shared" si="14"/>
        <v>1.1020558377316226E-3</v>
      </c>
      <c r="CL27" s="19">
        <f t="shared" si="14"/>
        <v>7.3470389182108168E-4</v>
      </c>
      <c r="CM27" s="19">
        <f t="shared" si="14"/>
        <v>1.1020558377316226E-3</v>
      </c>
      <c r="CN27" s="19">
        <f t="shared" si="14"/>
        <v>7.3470389182108168E-4</v>
      </c>
      <c r="CO27" s="19">
        <f t="shared" si="14"/>
        <v>8.5715454045792868E-4</v>
      </c>
      <c r="CP27" s="19">
        <f t="shared" si="14"/>
        <v>7.3470389182108168E-4</v>
      </c>
      <c r="CQ27" s="19">
        <f t="shared" si="14"/>
        <v>1.1020558377316226E-3</v>
      </c>
      <c r="CR27" s="19">
        <f t="shared" si="14"/>
        <v>9.7960518909477557E-4</v>
      </c>
      <c r="CS27" s="19">
        <f t="shared" si="13"/>
        <v>9.7960518909477557E-4</v>
      </c>
      <c r="CT27" s="19">
        <f t="shared" si="13"/>
        <v>1.1020558377316226E-3</v>
      </c>
      <c r="CU27" s="19">
        <f t="shared" si="13"/>
        <v>8.5715454045792868E-4</v>
      </c>
      <c r="CV27" s="19">
        <f t="shared" si="13"/>
        <v>9.7960518909477557E-4</v>
      </c>
      <c r="CW27" s="19">
        <f t="shared" si="13"/>
        <v>8.5715454045792868E-4</v>
      </c>
      <c r="CX27" s="19">
        <f t="shared" si="13"/>
        <v>8.5715454045792868E-4</v>
      </c>
      <c r="CY27" s="33">
        <f t="shared" si="12"/>
        <v>0.13893619820567243</v>
      </c>
      <c r="CZ27" s="2"/>
      <c r="DA27" s="33">
        <v>0.15555593349266761</v>
      </c>
      <c r="DB27" s="33">
        <v>0.13893619820567243</v>
      </c>
    </row>
    <row r="28" spans="1:106" s="28" customFormat="1" ht="31.5" customHeight="1" thickBot="1" x14ac:dyDescent="0.25">
      <c r="A28" s="2"/>
      <c r="B28" s="56"/>
      <c r="C28" s="34" t="s">
        <v>79</v>
      </c>
      <c r="D28" s="61" t="s">
        <v>49</v>
      </c>
      <c r="E28" s="64">
        <v>1</v>
      </c>
      <c r="F28" s="83">
        <f t="shared" si="3"/>
        <v>2.9411764705882353E-2</v>
      </c>
      <c r="G28" s="48">
        <v>10</v>
      </c>
      <c r="H28" s="44">
        <v>9</v>
      </c>
      <c r="I28" s="44">
        <v>8</v>
      </c>
      <c r="J28" s="44">
        <v>8</v>
      </c>
      <c r="K28" s="44">
        <v>6</v>
      </c>
      <c r="L28" s="44">
        <v>8</v>
      </c>
      <c r="M28" s="44">
        <v>8</v>
      </c>
      <c r="N28" s="44">
        <v>8</v>
      </c>
      <c r="O28" s="44">
        <v>6</v>
      </c>
      <c r="P28" s="44">
        <v>9</v>
      </c>
      <c r="Q28" s="44">
        <v>9</v>
      </c>
      <c r="R28" s="44">
        <v>8</v>
      </c>
      <c r="S28" s="44">
        <v>6</v>
      </c>
      <c r="T28" s="44">
        <v>10</v>
      </c>
      <c r="U28" s="44">
        <v>7</v>
      </c>
      <c r="V28" s="44">
        <v>7</v>
      </c>
      <c r="W28" s="44">
        <v>9</v>
      </c>
      <c r="X28" s="44">
        <v>7</v>
      </c>
      <c r="Y28" s="44">
        <v>7</v>
      </c>
      <c r="Z28" s="44">
        <v>9</v>
      </c>
      <c r="AA28" s="44">
        <v>8</v>
      </c>
      <c r="AB28" s="44">
        <v>6</v>
      </c>
      <c r="AC28" s="44">
        <v>9</v>
      </c>
      <c r="AD28" s="44">
        <v>9</v>
      </c>
      <c r="AE28" s="44">
        <v>9</v>
      </c>
      <c r="AF28" s="44">
        <v>7</v>
      </c>
      <c r="AG28" s="44">
        <v>6</v>
      </c>
      <c r="AH28" s="44">
        <v>7</v>
      </c>
      <c r="AI28" s="44">
        <v>6</v>
      </c>
      <c r="AJ28" s="31">
        <v>7</v>
      </c>
      <c r="AK28" s="52">
        <f t="shared" si="4"/>
        <v>4.2918454935622317E-2</v>
      </c>
      <c r="AL28" s="52">
        <f t="shared" si="5"/>
        <v>3.8626609442060089E-2</v>
      </c>
      <c r="AM28" s="52">
        <f t="shared" si="16"/>
        <v>3.4334763948497854E-2</v>
      </c>
      <c r="AN28" s="52">
        <f t="shared" si="16"/>
        <v>3.4334763948497854E-2</v>
      </c>
      <c r="AO28" s="52">
        <f t="shared" si="16"/>
        <v>2.575107296137339E-2</v>
      </c>
      <c r="AP28" s="52">
        <f t="shared" si="16"/>
        <v>3.4334763948497854E-2</v>
      </c>
      <c r="AQ28" s="52">
        <f t="shared" si="16"/>
        <v>3.4334763948497854E-2</v>
      </c>
      <c r="AR28" s="52">
        <f t="shared" si="16"/>
        <v>3.4334763948497854E-2</v>
      </c>
      <c r="AS28" s="52">
        <f t="shared" si="16"/>
        <v>2.575107296137339E-2</v>
      </c>
      <c r="AT28" s="52">
        <f t="shared" si="16"/>
        <v>3.8626609442060089E-2</v>
      </c>
      <c r="AU28" s="52">
        <f t="shared" si="16"/>
        <v>3.8626609442060089E-2</v>
      </c>
      <c r="AV28" s="52">
        <f t="shared" si="16"/>
        <v>3.4334763948497854E-2</v>
      </c>
      <c r="AW28" s="52">
        <f t="shared" si="16"/>
        <v>2.575107296137339E-2</v>
      </c>
      <c r="AX28" s="52">
        <f t="shared" si="16"/>
        <v>4.2918454935622317E-2</v>
      </c>
      <c r="AY28" s="52">
        <f t="shared" si="16"/>
        <v>3.0042918454935622E-2</v>
      </c>
      <c r="AZ28" s="52">
        <f t="shared" si="16"/>
        <v>3.0042918454935622E-2</v>
      </c>
      <c r="BA28" s="52">
        <f t="shared" si="16"/>
        <v>3.8626609442060089E-2</v>
      </c>
      <c r="BB28" s="52">
        <f t="shared" si="15"/>
        <v>3.0042918454935622E-2</v>
      </c>
      <c r="BC28" s="52">
        <f t="shared" si="7"/>
        <v>3.0042918454935622E-2</v>
      </c>
      <c r="BD28" s="52">
        <f t="shared" si="7"/>
        <v>3.8626609442060089E-2</v>
      </c>
      <c r="BE28" s="52">
        <f t="shared" si="7"/>
        <v>3.4334763948497854E-2</v>
      </c>
      <c r="BF28" s="52">
        <f t="shared" si="7"/>
        <v>2.575107296137339E-2</v>
      </c>
      <c r="BG28" s="52">
        <f t="shared" si="7"/>
        <v>3.8626609442060089E-2</v>
      </c>
      <c r="BH28" s="52">
        <f t="shared" si="7"/>
        <v>3.8626609442060089E-2</v>
      </c>
      <c r="BI28" s="52">
        <f t="shared" si="7"/>
        <v>3.8626609442060089E-2</v>
      </c>
      <c r="BJ28" s="52">
        <f t="shared" si="7"/>
        <v>3.0042918454935622E-2</v>
      </c>
      <c r="BK28" s="52">
        <f t="shared" si="7"/>
        <v>2.575107296137339E-2</v>
      </c>
      <c r="BL28" s="52">
        <f t="shared" si="7"/>
        <v>3.0042918454935622E-2</v>
      </c>
      <c r="BM28" s="52">
        <f t="shared" si="7"/>
        <v>2.575107296137339E-2</v>
      </c>
      <c r="BN28" s="52">
        <f t="shared" si="7"/>
        <v>3.0042918454935622E-2</v>
      </c>
      <c r="BO28" s="30" cm="1">
        <f t="array" ref="BO28">-1/LN(30)*SUMPRODUCT(AK28:BN28,LN(AK28:BN28))</f>
        <v>0.99628940799449661</v>
      </c>
      <c r="BP28" s="70">
        <f t="shared" si="1"/>
        <v>3.7105920055033881E-3</v>
      </c>
      <c r="BQ28" s="70">
        <f t="shared" si="8"/>
        <v>3.1843598525042302E-2</v>
      </c>
      <c r="BR28" s="73">
        <f t="shared" si="9"/>
        <v>3.1843598525042302E-2</v>
      </c>
      <c r="BS28" s="19" cm="1">
        <f t="array" ref="BS28">-SUMPRODUCT(AK28:BN28,LOG(AK28:BN28,2))</f>
        <v>4.888683126592575</v>
      </c>
      <c r="BT28" s="29">
        <f t="shared" si="10"/>
        <v>0.99628940799449683</v>
      </c>
      <c r="BU28" s="19">
        <f t="shared" si="11"/>
        <v>1.3666780482850774E-3</v>
      </c>
      <c r="BV28" s="19">
        <f t="shared" si="11"/>
        <v>1.2300102434565697E-3</v>
      </c>
      <c r="BW28" s="19">
        <f t="shared" si="11"/>
        <v>1.0933424386280618E-3</v>
      </c>
      <c r="BX28" s="19">
        <f t="shared" si="11"/>
        <v>1.0933424386280618E-3</v>
      </c>
      <c r="BY28" s="19">
        <f t="shared" si="11"/>
        <v>8.200068289710464E-4</v>
      </c>
      <c r="BZ28" s="19">
        <f t="shared" si="11"/>
        <v>1.0933424386280618E-3</v>
      </c>
      <c r="CA28" s="19">
        <f t="shared" si="11"/>
        <v>1.0933424386280618E-3</v>
      </c>
      <c r="CB28" s="19">
        <f t="shared" si="11"/>
        <v>1.0933424386280618E-3</v>
      </c>
      <c r="CC28" s="19">
        <f t="shared" si="11"/>
        <v>8.200068289710464E-4</v>
      </c>
      <c r="CD28" s="19">
        <f t="shared" si="11"/>
        <v>1.2300102434565697E-3</v>
      </c>
      <c r="CE28" s="19">
        <f t="shared" si="11"/>
        <v>1.2300102434565697E-3</v>
      </c>
      <c r="CF28" s="19">
        <f t="shared" si="11"/>
        <v>1.0933424386280618E-3</v>
      </c>
      <c r="CG28" s="19">
        <f t="shared" si="11"/>
        <v>8.200068289710464E-4</v>
      </c>
      <c r="CH28" s="19">
        <f t="shared" si="11"/>
        <v>1.3666780482850774E-3</v>
      </c>
      <c r="CI28" s="19">
        <f t="shared" si="11"/>
        <v>9.5667463379955409E-4</v>
      </c>
      <c r="CJ28" s="19">
        <f t="shared" si="11"/>
        <v>9.5667463379955409E-4</v>
      </c>
      <c r="CK28" s="19">
        <f t="shared" si="14"/>
        <v>1.2300102434565697E-3</v>
      </c>
      <c r="CL28" s="19">
        <f t="shared" si="14"/>
        <v>9.5667463379955409E-4</v>
      </c>
      <c r="CM28" s="19">
        <f t="shared" si="14"/>
        <v>9.5667463379955409E-4</v>
      </c>
      <c r="CN28" s="19">
        <f t="shared" si="14"/>
        <v>1.2300102434565697E-3</v>
      </c>
      <c r="CO28" s="19">
        <f t="shared" si="14"/>
        <v>1.0933424386280618E-3</v>
      </c>
      <c r="CP28" s="19">
        <f t="shared" si="14"/>
        <v>8.200068289710464E-4</v>
      </c>
      <c r="CQ28" s="19">
        <f t="shared" si="14"/>
        <v>1.2300102434565697E-3</v>
      </c>
      <c r="CR28" s="19">
        <f t="shared" si="14"/>
        <v>1.2300102434565697E-3</v>
      </c>
      <c r="CS28" s="19">
        <f t="shared" si="13"/>
        <v>1.2300102434565697E-3</v>
      </c>
      <c r="CT28" s="19">
        <f t="shared" si="13"/>
        <v>9.5667463379955409E-4</v>
      </c>
      <c r="CU28" s="19">
        <f t="shared" si="13"/>
        <v>8.200068289710464E-4</v>
      </c>
      <c r="CV28" s="19">
        <f t="shared" si="13"/>
        <v>9.5667463379955409E-4</v>
      </c>
      <c r="CW28" s="19">
        <f t="shared" si="13"/>
        <v>8.200068289710464E-4</v>
      </c>
      <c r="CX28" s="19">
        <f t="shared" si="13"/>
        <v>9.5667463379955409E-4</v>
      </c>
      <c r="CY28" s="33">
        <f t="shared" si="12"/>
        <v>0.1556732627993625</v>
      </c>
      <c r="CZ28" s="2"/>
      <c r="DA28" s="33">
        <v>0.25005255660451969</v>
      </c>
      <c r="DB28" s="33">
        <v>0.1556732627993625</v>
      </c>
    </row>
    <row r="29" spans="1:106" s="28" customFormat="1" ht="31.5" customHeight="1" thickBot="1" x14ac:dyDescent="0.25">
      <c r="A29" s="2"/>
      <c r="B29" s="56"/>
      <c r="C29" s="34" t="s">
        <v>80</v>
      </c>
      <c r="D29" s="61" t="s">
        <v>50</v>
      </c>
      <c r="E29" s="64">
        <v>1</v>
      </c>
      <c r="F29" s="83">
        <f t="shared" si="3"/>
        <v>2.9411764705882353E-2</v>
      </c>
      <c r="G29" s="48">
        <v>8</v>
      </c>
      <c r="H29" s="44">
        <v>8</v>
      </c>
      <c r="I29" s="44">
        <v>10</v>
      </c>
      <c r="J29" s="44">
        <v>10</v>
      </c>
      <c r="K29" s="44">
        <v>8</v>
      </c>
      <c r="L29" s="44">
        <v>8</v>
      </c>
      <c r="M29" s="44">
        <v>6</v>
      </c>
      <c r="N29" s="44">
        <v>10</v>
      </c>
      <c r="O29" s="44">
        <v>10</v>
      </c>
      <c r="P29" s="44">
        <v>8</v>
      </c>
      <c r="Q29" s="44">
        <v>8</v>
      </c>
      <c r="R29" s="44">
        <v>7</v>
      </c>
      <c r="S29" s="44">
        <v>10</v>
      </c>
      <c r="T29" s="44">
        <v>9</v>
      </c>
      <c r="U29" s="44">
        <v>10</v>
      </c>
      <c r="V29" s="44">
        <v>9</v>
      </c>
      <c r="W29" s="44">
        <v>6</v>
      </c>
      <c r="X29" s="44">
        <v>9</v>
      </c>
      <c r="Y29" s="44">
        <v>8</v>
      </c>
      <c r="Z29" s="44">
        <v>7</v>
      </c>
      <c r="AA29" s="44">
        <v>6</v>
      </c>
      <c r="AB29" s="44">
        <v>9</v>
      </c>
      <c r="AC29" s="44">
        <v>9</v>
      </c>
      <c r="AD29" s="44">
        <v>9</v>
      </c>
      <c r="AE29" s="44">
        <v>7</v>
      </c>
      <c r="AF29" s="44">
        <v>7</v>
      </c>
      <c r="AG29" s="44">
        <v>7</v>
      </c>
      <c r="AH29" s="44">
        <v>8</v>
      </c>
      <c r="AI29" s="44">
        <v>6</v>
      </c>
      <c r="AJ29" s="31">
        <v>6</v>
      </c>
      <c r="AK29" s="52">
        <f t="shared" si="4"/>
        <v>3.292181069958848E-2</v>
      </c>
      <c r="AL29" s="52">
        <f t="shared" si="5"/>
        <v>3.292181069958848E-2</v>
      </c>
      <c r="AM29" s="52">
        <f t="shared" si="16"/>
        <v>4.1152263374485597E-2</v>
      </c>
      <c r="AN29" s="52">
        <f t="shared" si="16"/>
        <v>4.1152263374485597E-2</v>
      </c>
      <c r="AO29" s="52">
        <f t="shared" si="16"/>
        <v>3.292181069958848E-2</v>
      </c>
      <c r="AP29" s="52">
        <f t="shared" si="16"/>
        <v>3.292181069958848E-2</v>
      </c>
      <c r="AQ29" s="52">
        <f t="shared" si="16"/>
        <v>2.4691358024691357E-2</v>
      </c>
      <c r="AR29" s="52">
        <f t="shared" si="16"/>
        <v>4.1152263374485597E-2</v>
      </c>
      <c r="AS29" s="52">
        <f t="shared" si="16"/>
        <v>4.1152263374485597E-2</v>
      </c>
      <c r="AT29" s="52">
        <f t="shared" si="16"/>
        <v>3.292181069958848E-2</v>
      </c>
      <c r="AU29" s="52">
        <f t="shared" si="16"/>
        <v>3.292181069958848E-2</v>
      </c>
      <c r="AV29" s="52">
        <f t="shared" si="16"/>
        <v>2.8806584362139918E-2</v>
      </c>
      <c r="AW29" s="52">
        <f t="shared" si="16"/>
        <v>4.1152263374485597E-2</v>
      </c>
      <c r="AX29" s="52">
        <f t="shared" si="16"/>
        <v>3.7037037037037035E-2</v>
      </c>
      <c r="AY29" s="52">
        <f t="shared" si="16"/>
        <v>4.1152263374485597E-2</v>
      </c>
      <c r="AZ29" s="52">
        <f t="shared" si="16"/>
        <v>3.7037037037037035E-2</v>
      </c>
      <c r="BA29" s="52">
        <f t="shared" si="16"/>
        <v>2.4691358024691357E-2</v>
      </c>
      <c r="BB29" s="52">
        <f t="shared" si="15"/>
        <v>3.7037037037037035E-2</v>
      </c>
      <c r="BC29" s="52">
        <f t="shared" si="7"/>
        <v>3.292181069958848E-2</v>
      </c>
      <c r="BD29" s="52">
        <f t="shared" si="7"/>
        <v>2.8806584362139918E-2</v>
      </c>
      <c r="BE29" s="52">
        <f t="shared" si="7"/>
        <v>2.4691358024691357E-2</v>
      </c>
      <c r="BF29" s="52">
        <f t="shared" ref="BF29:BN40" si="17">AB29/SUM($G29:$AJ29)</f>
        <v>3.7037037037037035E-2</v>
      </c>
      <c r="BG29" s="52">
        <f t="shared" si="17"/>
        <v>3.7037037037037035E-2</v>
      </c>
      <c r="BH29" s="52">
        <f t="shared" si="17"/>
        <v>3.7037037037037035E-2</v>
      </c>
      <c r="BI29" s="52">
        <f t="shared" si="17"/>
        <v>2.8806584362139918E-2</v>
      </c>
      <c r="BJ29" s="52">
        <f t="shared" si="17"/>
        <v>2.8806584362139918E-2</v>
      </c>
      <c r="BK29" s="52">
        <f t="shared" si="17"/>
        <v>2.8806584362139918E-2</v>
      </c>
      <c r="BL29" s="52">
        <f t="shared" si="17"/>
        <v>3.292181069958848E-2</v>
      </c>
      <c r="BM29" s="52">
        <f t="shared" si="17"/>
        <v>2.4691358024691357E-2</v>
      </c>
      <c r="BN29" s="52">
        <f t="shared" si="17"/>
        <v>2.4691358024691357E-2</v>
      </c>
      <c r="BO29" s="30" cm="1">
        <f t="array" ref="BO29">-1/LN(30)*SUMPRODUCT(AK29:BN29,LN(AK29:BN29))</f>
        <v>0.99585456601519751</v>
      </c>
      <c r="BP29" s="70">
        <f t="shared" si="1"/>
        <v>4.1454339848024935E-3</v>
      </c>
      <c r="BQ29" s="70">
        <f t="shared" si="8"/>
        <v>3.5575330116685441E-2</v>
      </c>
      <c r="BR29" s="73">
        <f t="shared" si="9"/>
        <v>3.5575330116685448E-2</v>
      </c>
      <c r="BS29" s="19" cm="1">
        <f t="array" ref="BS29">-SUMPRODUCT(AK29:BN29,LOG(AK29:BN29,2))</f>
        <v>4.8865494045737758</v>
      </c>
      <c r="BT29" s="29">
        <f t="shared" si="10"/>
        <v>0.99585456601519762</v>
      </c>
      <c r="BU29" s="19">
        <f t="shared" si="11"/>
        <v>1.1712042836768872E-3</v>
      </c>
      <c r="BV29" s="19">
        <f t="shared" si="11"/>
        <v>1.1712042836768872E-3</v>
      </c>
      <c r="BW29" s="19">
        <f t="shared" si="11"/>
        <v>1.464005354596109E-3</v>
      </c>
      <c r="BX29" s="19">
        <f t="shared" si="11"/>
        <v>1.464005354596109E-3</v>
      </c>
      <c r="BY29" s="19">
        <f t="shared" si="11"/>
        <v>1.1712042836768872E-3</v>
      </c>
      <c r="BZ29" s="19">
        <f t="shared" si="11"/>
        <v>1.1712042836768872E-3</v>
      </c>
      <c r="CA29" s="19">
        <f t="shared" si="11"/>
        <v>8.7840321275766537E-4</v>
      </c>
      <c r="CB29" s="19">
        <f t="shared" si="11"/>
        <v>1.464005354596109E-3</v>
      </c>
      <c r="CC29" s="19">
        <f t="shared" si="11"/>
        <v>1.464005354596109E-3</v>
      </c>
      <c r="CD29" s="19">
        <f t="shared" si="11"/>
        <v>1.1712042836768872E-3</v>
      </c>
      <c r="CE29" s="19">
        <f t="shared" si="11"/>
        <v>1.1712042836768872E-3</v>
      </c>
      <c r="CF29" s="19">
        <f t="shared" si="11"/>
        <v>1.0248037482172762E-3</v>
      </c>
      <c r="CG29" s="19">
        <f t="shared" si="11"/>
        <v>1.464005354596109E-3</v>
      </c>
      <c r="CH29" s="19">
        <f t="shared" si="11"/>
        <v>1.317604819136498E-3</v>
      </c>
      <c r="CI29" s="19">
        <f t="shared" si="11"/>
        <v>1.464005354596109E-3</v>
      </c>
      <c r="CJ29" s="19">
        <f t="shared" si="11"/>
        <v>1.317604819136498E-3</v>
      </c>
      <c r="CK29" s="19">
        <f t="shared" si="14"/>
        <v>8.7840321275766537E-4</v>
      </c>
      <c r="CL29" s="19">
        <f t="shared" si="14"/>
        <v>1.317604819136498E-3</v>
      </c>
      <c r="CM29" s="19">
        <f t="shared" si="14"/>
        <v>1.1712042836768872E-3</v>
      </c>
      <c r="CN29" s="19">
        <f t="shared" si="14"/>
        <v>1.0248037482172762E-3</v>
      </c>
      <c r="CO29" s="19">
        <f t="shared" si="14"/>
        <v>8.7840321275766537E-4</v>
      </c>
      <c r="CP29" s="19">
        <f t="shared" si="14"/>
        <v>1.317604819136498E-3</v>
      </c>
      <c r="CQ29" s="19">
        <f t="shared" si="14"/>
        <v>1.317604819136498E-3</v>
      </c>
      <c r="CR29" s="19">
        <f t="shared" si="14"/>
        <v>1.317604819136498E-3</v>
      </c>
      <c r="CS29" s="19">
        <f t="shared" si="13"/>
        <v>1.0248037482172762E-3</v>
      </c>
      <c r="CT29" s="19">
        <f t="shared" si="13"/>
        <v>1.0248037482172762E-3</v>
      </c>
      <c r="CU29" s="19">
        <f t="shared" si="13"/>
        <v>1.0248037482172762E-3</v>
      </c>
      <c r="CV29" s="19">
        <f t="shared" si="13"/>
        <v>1.1712042836768872E-3</v>
      </c>
      <c r="CW29" s="19">
        <f t="shared" si="13"/>
        <v>8.7840321275766537E-4</v>
      </c>
      <c r="CX29" s="19">
        <f t="shared" si="13"/>
        <v>8.7840321275766537E-4</v>
      </c>
      <c r="CY29" s="33">
        <f t="shared" si="12"/>
        <v>0.1738406081992048</v>
      </c>
      <c r="CZ29" s="2"/>
      <c r="DA29" s="33">
        <v>0.40761084200900244</v>
      </c>
      <c r="DB29" s="33">
        <v>0.1738406081992048</v>
      </c>
    </row>
    <row r="30" spans="1:106" s="28" customFormat="1" ht="31.5" customHeight="1" thickBot="1" x14ac:dyDescent="0.25">
      <c r="A30" s="2"/>
      <c r="B30" s="56"/>
      <c r="C30" s="34" t="s">
        <v>81</v>
      </c>
      <c r="D30" s="61" t="s">
        <v>51</v>
      </c>
      <c r="E30" s="64">
        <v>1</v>
      </c>
      <c r="F30" s="83">
        <f t="shared" si="3"/>
        <v>2.9411764705882353E-2</v>
      </c>
      <c r="G30" s="48">
        <v>9</v>
      </c>
      <c r="H30" s="44">
        <v>8</v>
      </c>
      <c r="I30" s="44">
        <v>8</v>
      </c>
      <c r="J30" s="44">
        <v>8</v>
      </c>
      <c r="K30" s="44">
        <v>8</v>
      </c>
      <c r="L30" s="44">
        <v>7</v>
      </c>
      <c r="M30" s="44">
        <v>9</v>
      </c>
      <c r="N30" s="44">
        <v>10</v>
      </c>
      <c r="O30" s="44">
        <v>9</v>
      </c>
      <c r="P30" s="44">
        <v>8</v>
      </c>
      <c r="Q30" s="44">
        <v>8</v>
      </c>
      <c r="R30" s="44">
        <v>10</v>
      </c>
      <c r="S30" s="44">
        <v>6</v>
      </c>
      <c r="T30" s="44">
        <v>9</v>
      </c>
      <c r="U30" s="44">
        <v>8</v>
      </c>
      <c r="V30" s="44">
        <v>10</v>
      </c>
      <c r="W30" s="44">
        <v>9</v>
      </c>
      <c r="X30" s="44">
        <v>7</v>
      </c>
      <c r="Y30" s="44">
        <v>8</v>
      </c>
      <c r="Z30" s="44">
        <v>9</v>
      </c>
      <c r="AA30" s="44">
        <v>9</v>
      </c>
      <c r="AB30" s="44">
        <v>7</v>
      </c>
      <c r="AC30" s="44">
        <v>9</v>
      </c>
      <c r="AD30" s="44">
        <v>10</v>
      </c>
      <c r="AE30" s="44">
        <v>9</v>
      </c>
      <c r="AF30" s="44">
        <v>8</v>
      </c>
      <c r="AG30" s="44">
        <v>10</v>
      </c>
      <c r="AH30" s="44">
        <v>9</v>
      </c>
      <c r="AI30" s="44">
        <v>8</v>
      </c>
      <c r="AJ30" s="31">
        <v>6</v>
      </c>
      <c r="AK30" s="52">
        <f t="shared" si="4"/>
        <v>3.5573122529644272E-2</v>
      </c>
      <c r="AL30" s="52">
        <f t="shared" si="5"/>
        <v>3.1620553359683792E-2</v>
      </c>
      <c r="AM30" s="52">
        <f t="shared" si="16"/>
        <v>3.1620553359683792E-2</v>
      </c>
      <c r="AN30" s="52">
        <f t="shared" si="16"/>
        <v>3.1620553359683792E-2</v>
      </c>
      <c r="AO30" s="52">
        <f t="shared" si="16"/>
        <v>3.1620553359683792E-2</v>
      </c>
      <c r="AP30" s="52">
        <f t="shared" si="16"/>
        <v>2.766798418972332E-2</v>
      </c>
      <c r="AQ30" s="52">
        <f t="shared" si="16"/>
        <v>3.5573122529644272E-2</v>
      </c>
      <c r="AR30" s="52">
        <f t="shared" si="16"/>
        <v>3.9525691699604744E-2</v>
      </c>
      <c r="AS30" s="52">
        <f t="shared" si="16"/>
        <v>3.5573122529644272E-2</v>
      </c>
      <c r="AT30" s="52">
        <f t="shared" si="16"/>
        <v>3.1620553359683792E-2</v>
      </c>
      <c r="AU30" s="52">
        <f t="shared" si="16"/>
        <v>3.1620553359683792E-2</v>
      </c>
      <c r="AV30" s="52">
        <f t="shared" si="16"/>
        <v>3.9525691699604744E-2</v>
      </c>
      <c r="AW30" s="52">
        <f t="shared" si="16"/>
        <v>2.3715415019762844E-2</v>
      </c>
      <c r="AX30" s="52">
        <f t="shared" si="16"/>
        <v>3.5573122529644272E-2</v>
      </c>
      <c r="AY30" s="52">
        <f t="shared" si="16"/>
        <v>3.1620553359683792E-2</v>
      </c>
      <c r="AZ30" s="52">
        <f t="shared" si="16"/>
        <v>3.9525691699604744E-2</v>
      </c>
      <c r="BA30" s="52">
        <f t="shared" si="16"/>
        <v>3.5573122529644272E-2</v>
      </c>
      <c r="BB30" s="52">
        <f t="shared" si="15"/>
        <v>2.766798418972332E-2</v>
      </c>
      <c r="BC30" s="52">
        <f t="shared" si="15"/>
        <v>3.1620553359683792E-2</v>
      </c>
      <c r="BD30" s="52">
        <f t="shared" si="15"/>
        <v>3.5573122529644272E-2</v>
      </c>
      <c r="BE30" s="52">
        <f t="shared" si="15"/>
        <v>3.5573122529644272E-2</v>
      </c>
      <c r="BF30" s="52">
        <f t="shared" si="17"/>
        <v>2.766798418972332E-2</v>
      </c>
      <c r="BG30" s="52">
        <f t="shared" si="17"/>
        <v>3.5573122529644272E-2</v>
      </c>
      <c r="BH30" s="52">
        <f t="shared" si="17"/>
        <v>3.9525691699604744E-2</v>
      </c>
      <c r="BI30" s="52">
        <f t="shared" si="17"/>
        <v>3.5573122529644272E-2</v>
      </c>
      <c r="BJ30" s="52">
        <f t="shared" si="17"/>
        <v>3.1620553359683792E-2</v>
      </c>
      <c r="BK30" s="52">
        <f t="shared" si="17"/>
        <v>3.9525691699604744E-2</v>
      </c>
      <c r="BL30" s="52">
        <f t="shared" si="17"/>
        <v>3.5573122529644272E-2</v>
      </c>
      <c r="BM30" s="52">
        <f t="shared" si="17"/>
        <v>3.1620553359683792E-2</v>
      </c>
      <c r="BN30" s="52">
        <f t="shared" si="17"/>
        <v>2.3715415019762844E-2</v>
      </c>
      <c r="BO30" s="30" cm="1">
        <f t="array" ref="BO30">-1/LN(30)*SUMPRODUCT(AK30:BN30,LN(AK30:BN30))</f>
        <v>0.99749516994814635</v>
      </c>
      <c r="BP30" s="70">
        <f t="shared" si="1"/>
        <v>2.5048300518536459E-3</v>
      </c>
      <c r="BQ30" s="70">
        <f t="shared" si="8"/>
        <v>2.1495977576189373E-2</v>
      </c>
      <c r="BR30" s="73">
        <f t="shared" si="9"/>
        <v>2.1495977576189377E-2</v>
      </c>
      <c r="BS30" s="19" cm="1">
        <f t="array" ref="BS30">-SUMPRODUCT(AK30:BN30,LOG(AK30:BN30,2))</f>
        <v>4.8945996685834805</v>
      </c>
      <c r="BT30" s="29">
        <f t="shared" si="10"/>
        <v>0.99749516994814635</v>
      </c>
      <c r="BU30" s="19">
        <f t="shared" si="11"/>
        <v>7.6467904421227033E-4</v>
      </c>
      <c r="BV30" s="19">
        <f t="shared" si="11"/>
        <v>6.7971470596646247E-4</v>
      </c>
      <c r="BW30" s="19">
        <f t="shared" si="11"/>
        <v>6.7971470596646247E-4</v>
      </c>
      <c r="BX30" s="19">
        <f t="shared" si="11"/>
        <v>6.7971470596646247E-4</v>
      </c>
      <c r="BY30" s="19">
        <f t="shared" si="11"/>
        <v>6.7971470596646247E-4</v>
      </c>
      <c r="BZ30" s="19">
        <f t="shared" si="11"/>
        <v>5.9475036772065472E-4</v>
      </c>
      <c r="CA30" s="19">
        <f t="shared" si="11"/>
        <v>7.6467904421227033E-4</v>
      </c>
      <c r="CB30" s="19">
        <f t="shared" si="11"/>
        <v>8.496433824580782E-4</v>
      </c>
      <c r="CC30" s="19">
        <f t="shared" si="11"/>
        <v>7.6467904421227033E-4</v>
      </c>
      <c r="CD30" s="19">
        <f t="shared" si="11"/>
        <v>6.7971470596646247E-4</v>
      </c>
      <c r="CE30" s="19">
        <f t="shared" si="11"/>
        <v>6.7971470596646247E-4</v>
      </c>
      <c r="CF30" s="19">
        <f t="shared" si="11"/>
        <v>8.496433824580782E-4</v>
      </c>
      <c r="CG30" s="19">
        <f t="shared" si="11"/>
        <v>5.0978602947484685E-4</v>
      </c>
      <c r="CH30" s="19">
        <f t="shared" si="11"/>
        <v>7.6467904421227033E-4</v>
      </c>
      <c r="CI30" s="19">
        <f t="shared" si="11"/>
        <v>6.7971470596646247E-4</v>
      </c>
      <c r="CJ30" s="19">
        <f t="shared" si="11"/>
        <v>8.496433824580782E-4</v>
      </c>
      <c r="CK30" s="19">
        <f t="shared" si="14"/>
        <v>7.6467904421227033E-4</v>
      </c>
      <c r="CL30" s="19">
        <f t="shared" si="14"/>
        <v>5.9475036772065472E-4</v>
      </c>
      <c r="CM30" s="19">
        <f t="shared" si="14"/>
        <v>6.7971470596646247E-4</v>
      </c>
      <c r="CN30" s="19">
        <f t="shared" si="14"/>
        <v>7.6467904421227033E-4</v>
      </c>
      <c r="CO30" s="19">
        <f t="shared" si="14"/>
        <v>7.6467904421227033E-4</v>
      </c>
      <c r="CP30" s="19">
        <f t="shared" si="14"/>
        <v>5.9475036772065472E-4</v>
      </c>
      <c r="CQ30" s="19">
        <f t="shared" si="14"/>
        <v>7.6467904421227033E-4</v>
      </c>
      <c r="CR30" s="19">
        <f t="shared" si="14"/>
        <v>8.496433824580782E-4</v>
      </c>
      <c r="CS30" s="19">
        <f t="shared" si="13"/>
        <v>7.6467904421227033E-4</v>
      </c>
      <c r="CT30" s="19">
        <f t="shared" si="13"/>
        <v>6.7971470596646247E-4</v>
      </c>
      <c r="CU30" s="19">
        <f t="shared" si="13"/>
        <v>8.496433824580782E-4</v>
      </c>
      <c r="CV30" s="19">
        <f t="shared" si="13"/>
        <v>7.6467904421227033E-4</v>
      </c>
      <c r="CW30" s="19">
        <f t="shared" si="13"/>
        <v>6.7971470596646247E-4</v>
      </c>
      <c r="CX30" s="19">
        <f t="shared" si="13"/>
        <v>5.0978602947484685E-4</v>
      </c>
      <c r="CY30" s="33">
        <f t="shared" si="12"/>
        <v>0.10521420472029445</v>
      </c>
      <c r="CZ30" s="2"/>
      <c r="DA30" s="33">
        <v>0.19621409785264626</v>
      </c>
      <c r="DB30" s="33">
        <v>0.10521420472029445</v>
      </c>
    </row>
    <row r="31" spans="1:106" s="28" customFormat="1" ht="31.5" customHeight="1" thickBot="1" x14ac:dyDescent="0.25">
      <c r="A31" s="2"/>
      <c r="B31" s="56"/>
      <c r="C31" s="34" t="s">
        <v>82</v>
      </c>
      <c r="D31" s="61" t="s">
        <v>52</v>
      </c>
      <c r="E31" s="64">
        <v>1</v>
      </c>
      <c r="F31" s="83">
        <f t="shared" si="3"/>
        <v>2.9411764705882353E-2</v>
      </c>
      <c r="G31" s="48">
        <v>8</v>
      </c>
      <c r="H31" s="44">
        <v>8</v>
      </c>
      <c r="I31" s="44">
        <v>9</v>
      </c>
      <c r="J31" s="44">
        <v>10</v>
      </c>
      <c r="K31" s="44">
        <v>6</v>
      </c>
      <c r="L31" s="44">
        <v>9</v>
      </c>
      <c r="M31" s="44">
        <v>8</v>
      </c>
      <c r="N31" s="44">
        <v>10</v>
      </c>
      <c r="O31" s="44">
        <v>7</v>
      </c>
      <c r="P31" s="44">
        <v>9</v>
      </c>
      <c r="Q31" s="44">
        <v>8</v>
      </c>
      <c r="R31" s="44">
        <v>9</v>
      </c>
      <c r="S31" s="44">
        <v>7</v>
      </c>
      <c r="T31" s="44">
        <v>9</v>
      </c>
      <c r="U31" s="44">
        <v>6</v>
      </c>
      <c r="V31" s="44">
        <v>8</v>
      </c>
      <c r="W31" s="44">
        <v>10</v>
      </c>
      <c r="X31" s="44">
        <v>10</v>
      </c>
      <c r="Y31" s="44">
        <v>7</v>
      </c>
      <c r="Z31" s="44">
        <v>10</v>
      </c>
      <c r="AA31" s="44">
        <v>7</v>
      </c>
      <c r="AB31" s="44">
        <v>9</v>
      </c>
      <c r="AC31" s="44">
        <v>7</v>
      </c>
      <c r="AD31" s="44">
        <v>9</v>
      </c>
      <c r="AE31" s="44">
        <v>10</v>
      </c>
      <c r="AF31" s="44">
        <v>8</v>
      </c>
      <c r="AG31" s="44">
        <v>6</v>
      </c>
      <c r="AH31" s="44">
        <v>9</v>
      </c>
      <c r="AI31" s="44">
        <v>7</v>
      </c>
      <c r="AJ31" s="31">
        <v>7</v>
      </c>
      <c r="AK31" s="52">
        <f t="shared" si="4"/>
        <v>3.2388663967611336E-2</v>
      </c>
      <c r="AL31" s="52">
        <f t="shared" si="5"/>
        <v>3.2388663967611336E-2</v>
      </c>
      <c r="AM31" s="52">
        <f t="shared" si="16"/>
        <v>3.643724696356275E-2</v>
      </c>
      <c r="AN31" s="52">
        <f t="shared" si="16"/>
        <v>4.048582995951417E-2</v>
      </c>
      <c r="AO31" s="52">
        <f t="shared" si="16"/>
        <v>2.4291497975708502E-2</v>
      </c>
      <c r="AP31" s="52">
        <f t="shared" si="16"/>
        <v>3.643724696356275E-2</v>
      </c>
      <c r="AQ31" s="52">
        <f t="shared" si="16"/>
        <v>3.2388663967611336E-2</v>
      </c>
      <c r="AR31" s="52">
        <f t="shared" si="16"/>
        <v>4.048582995951417E-2</v>
      </c>
      <c r="AS31" s="52">
        <f t="shared" si="16"/>
        <v>2.8340080971659919E-2</v>
      </c>
      <c r="AT31" s="52">
        <f t="shared" si="16"/>
        <v>3.643724696356275E-2</v>
      </c>
      <c r="AU31" s="52">
        <f t="shared" si="16"/>
        <v>3.2388663967611336E-2</v>
      </c>
      <c r="AV31" s="52">
        <f t="shared" si="16"/>
        <v>3.643724696356275E-2</v>
      </c>
      <c r="AW31" s="52">
        <f t="shared" si="16"/>
        <v>2.8340080971659919E-2</v>
      </c>
      <c r="AX31" s="52">
        <f t="shared" si="16"/>
        <v>3.643724696356275E-2</v>
      </c>
      <c r="AY31" s="52">
        <f t="shared" si="16"/>
        <v>2.4291497975708502E-2</v>
      </c>
      <c r="AZ31" s="52">
        <f t="shared" si="16"/>
        <v>3.2388663967611336E-2</v>
      </c>
      <c r="BA31" s="52">
        <f t="shared" si="16"/>
        <v>4.048582995951417E-2</v>
      </c>
      <c r="BB31" s="52">
        <f t="shared" si="15"/>
        <v>4.048582995951417E-2</v>
      </c>
      <c r="BC31" s="52">
        <f t="shared" si="15"/>
        <v>2.8340080971659919E-2</v>
      </c>
      <c r="BD31" s="52">
        <f t="shared" si="15"/>
        <v>4.048582995951417E-2</v>
      </c>
      <c r="BE31" s="52">
        <f t="shared" si="15"/>
        <v>2.8340080971659919E-2</v>
      </c>
      <c r="BF31" s="52">
        <f t="shared" si="17"/>
        <v>3.643724696356275E-2</v>
      </c>
      <c r="BG31" s="52">
        <f t="shared" si="17"/>
        <v>2.8340080971659919E-2</v>
      </c>
      <c r="BH31" s="52">
        <f t="shared" si="17"/>
        <v>3.643724696356275E-2</v>
      </c>
      <c r="BI31" s="52">
        <f t="shared" si="17"/>
        <v>4.048582995951417E-2</v>
      </c>
      <c r="BJ31" s="52">
        <f t="shared" si="17"/>
        <v>3.2388663967611336E-2</v>
      </c>
      <c r="BK31" s="52">
        <f t="shared" si="17"/>
        <v>2.4291497975708502E-2</v>
      </c>
      <c r="BL31" s="52">
        <f t="shared" si="17"/>
        <v>3.643724696356275E-2</v>
      </c>
      <c r="BM31" s="52">
        <f t="shared" si="17"/>
        <v>2.8340080971659919E-2</v>
      </c>
      <c r="BN31" s="52">
        <f t="shared" si="17"/>
        <v>2.8340080971659919E-2</v>
      </c>
      <c r="BO31" s="30" cm="1">
        <f t="array" ref="BO31">-1/LN(30)*SUMPRODUCT(AK31:BN31,LN(AK31:BN31))</f>
        <v>0.99637354312305548</v>
      </c>
      <c r="BP31" s="70">
        <f t="shared" si="1"/>
        <v>3.6264568769445171E-3</v>
      </c>
      <c r="BQ31" s="70">
        <f t="shared" si="8"/>
        <v>3.1121566770619315E-2</v>
      </c>
      <c r="BR31" s="73">
        <f t="shared" si="9"/>
        <v>3.1121566770619318E-2</v>
      </c>
      <c r="BS31" s="19" cm="1">
        <f t="array" ref="BS31">-SUMPRODUCT(AK31:BN31,LOG(AK31:BN31,2))</f>
        <v>4.8890959684636597</v>
      </c>
      <c r="BT31" s="29">
        <f t="shared" si="10"/>
        <v>0.99637354312305548</v>
      </c>
      <c r="BU31" s="19">
        <f t="shared" si="11"/>
        <v>1.0079859682791683E-3</v>
      </c>
      <c r="BV31" s="19">
        <f t="shared" si="11"/>
        <v>1.0079859682791683E-3</v>
      </c>
      <c r="BW31" s="19">
        <f t="shared" si="11"/>
        <v>1.1339842143140641E-3</v>
      </c>
      <c r="BX31" s="19">
        <f t="shared" si="11"/>
        <v>1.2599824603489603E-3</v>
      </c>
      <c r="BY31" s="19">
        <f t="shared" si="11"/>
        <v>7.5598947620937617E-4</v>
      </c>
      <c r="BZ31" s="19">
        <f t="shared" si="11"/>
        <v>1.1339842143140641E-3</v>
      </c>
      <c r="CA31" s="19">
        <f t="shared" si="11"/>
        <v>1.0079859682791683E-3</v>
      </c>
      <c r="CB31" s="19">
        <f t="shared" ref="CB31:CJ40" si="18">AR31*$BR31</f>
        <v>1.2599824603489603E-3</v>
      </c>
      <c r="CC31" s="19">
        <f t="shared" si="18"/>
        <v>8.8198772224427218E-4</v>
      </c>
      <c r="CD31" s="19">
        <f t="shared" si="18"/>
        <v>1.1339842143140641E-3</v>
      </c>
      <c r="CE31" s="19">
        <f t="shared" si="18"/>
        <v>1.0079859682791683E-3</v>
      </c>
      <c r="CF31" s="19">
        <f t="shared" si="18"/>
        <v>1.1339842143140641E-3</v>
      </c>
      <c r="CG31" s="19">
        <f t="shared" si="18"/>
        <v>8.8198772224427218E-4</v>
      </c>
      <c r="CH31" s="19">
        <f t="shared" si="18"/>
        <v>1.1339842143140641E-3</v>
      </c>
      <c r="CI31" s="19">
        <f t="shared" si="18"/>
        <v>7.5598947620937617E-4</v>
      </c>
      <c r="CJ31" s="19">
        <f t="shared" si="18"/>
        <v>1.0079859682791683E-3</v>
      </c>
      <c r="CK31" s="19">
        <f t="shared" si="14"/>
        <v>1.2599824603489603E-3</v>
      </c>
      <c r="CL31" s="19">
        <f t="shared" si="14"/>
        <v>1.2599824603489603E-3</v>
      </c>
      <c r="CM31" s="19">
        <f t="shared" si="14"/>
        <v>8.8198772224427218E-4</v>
      </c>
      <c r="CN31" s="19">
        <f t="shared" si="14"/>
        <v>1.2599824603489603E-3</v>
      </c>
      <c r="CO31" s="19">
        <f t="shared" si="14"/>
        <v>8.8198772224427218E-4</v>
      </c>
      <c r="CP31" s="19">
        <f t="shared" si="14"/>
        <v>1.1339842143140641E-3</v>
      </c>
      <c r="CQ31" s="19">
        <f t="shared" si="14"/>
        <v>8.8198772224427218E-4</v>
      </c>
      <c r="CR31" s="19">
        <f t="shared" si="14"/>
        <v>1.1339842143140641E-3</v>
      </c>
      <c r="CS31" s="19">
        <f t="shared" si="13"/>
        <v>1.2599824603489603E-3</v>
      </c>
      <c r="CT31" s="19">
        <f t="shared" si="13"/>
        <v>1.0079859682791683E-3</v>
      </c>
      <c r="CU31" s="19">
        <f t="shared" si="13"/>
        <v>7.5598947620937617E-4</v>
      </c>
      <c r="CV31" s="19">
        <f t="shared" si="13"/>
        <v>1.1339842143140641E-3</v>
      </c>
      <c r="CW31" s="19">
        <f t="shared" si="13"/>
        <v>8.8198772224427218E-4</v>
      </c>
      <c r="CX31" s="19">
        <f t="shared" si="13"/>
        <v>8.8198772224427218E-4</v>
      </c>
      <c r="CY31" s="33">
        <f t="shared" si="12"/>
        <v>0.15215632663050752</v>
      </c>
      <c r="CZ31" s="2"/>
      <c r="DA31" s="33">
        <v>0.20712154589387943</v>
      </c>
      <c r="DB31" s="33">
        <v>0.15215632663050752</v>
      </c>
    </row>
    <row r="32" spans="1:106" s="28" customFormat="1" ht="31.5" customHeight="1" thickBot="1" x14ac:dyDescent="0.25">
      <c r="A32" s="2"/>
      <c r="B32" s="56"/>
      <c r="C32" s="34" t="s">
        <v>83</v>
      </c>
      <c r="D32" s="61" t="s">
        <v>53</v>
      </c>
      <c r="E32" s="64">
        <v>1</v>
      </c>
      <c r="F32" s="83">
        <f t="shared" si="3"/>
        <v>2.9411764705882353E-2</v>
      </c>
      <c r="G32" s="48">
        <v>8</v>
      </c>
      <c r="H32" s="44">
        <v>7</v>
      </c>
      <c r="I32" s="44">
        <v>10</v>
      </c>
      <c r="J32" s="44">
        <v>6</v>
      </c>
      <c r="K32" s="44">
        <v>6</v>
      </c>
      <c r="L32" s="44">
        <v>8</v>
      </c>
      <c r="M32" s="44">
        <v>8</v>
      </c>
      <c r="N32" s="44">
        <v>8</v>
      </c>
      <c r="O32" s="44">
        <v>9</v>
      </c>
      <c r="P32" s="44">
        <v>10</v>
      </c>
      <c r="Q32" s="44">
        <v>9</v>
      </c>
      <c r="R32" s="44">
        <v>10</v>
      </c>
      <c r="S32" s="44">
        <v>7</v>
      </c>
      <c r="T32" s="44">
        <v>7</v>
      </c>
      <c r="U32" s="44">
        <v>6</v>
      </c>
      <c r="V32" s="44">
        <v>9</v>
      </c>
      <c r="W32" s="44">
        <v>9</v>
      </c>
      <c r="X32" s="44">
        <v>10</v>
      </c>
      <c r="Y32" s="44">
        <v>7</v>
      </c>
      <c r="Z32" s="44">
        <v>10</v>
      </c>
      <c r="AA32" s="44">
        <v>6</v>
      </c>
      <c r="AB32" s="44">
        <v>8</v>
      </c>
      <c r="AC32" s="44">
        <v>7</v>
      </c>
      <c r="AD32" s="44">
        <v>8</v>
      </c>
      <c r="AE32" s="44">
        <v>9</v>
      </c>
      <c r="AF32" s="44">
        <v>8</v>
      </c>
      <c r="AG32" s="44">
        <v>9</v>
      </c>
      <c r="AH32" s="44">
        <v>7</v>
      </c>
      <c r="AI32" s="44">
        <v>7</v>
      </c>
      <c r="AJ32" s="31">
        <v>9</v>
      </c>
      <c r="AK32" s="52">
        <f t="shared" si="4"/>
        <v>3.3057851239669422E-2</v>
      </c>
      <c r="AL32" s="52">
        <f t="shared" si="5"/>
        <v>2.8925619834710745E-2</v>
      </c>
      <c r="AM32" s="52">
        <f t="shared" si="16"/>
        <v>4.1322314049586778E-2</v>
      </c>
      <c r="AN32" s="52">
        <f t="shared" si="16"/>
        <v>2.4793388429752067E-2</v>
      </c>
      <c r="AO32" s="52">
        <f t="shared" si="16"/>
        <v>2.4793388429752067E-2</v>
      </c>
      <c r="AP32" s="52">
        <f t="shared" si="16"/>
        <v>3.3057851239669422E-2</v>
      </c>
      <c r="AQ32" s="52">
        <f t="shared" si="16"/>
        <v>3.3057851239669422E-2</v>
      </c>
      <c r="AR32" s="52">
        <f t="shared" si="16"/>
        <v>3.3057851239669422E-2</v>
      </c>
      <c r="AS32" s="52">
        <f t="shared" si="16"/>
        <v>3.71900826446281E-2</v>
      </c>
      <c r="AT32" s="52">
        <f t="shared" si="16"/>
        <v>4.1322314049586778E-2</v>
      </c>
      <c r="AU32" s="52">
        <f t="shared" si="16"/>
        <v>3.71900826446281E-2</v>
      </c>
      <c r="AV32" s="52">
        <f t="shared" si="16"/>
        <v>4.1322314049586778E-2</v>
      </c>
      <c r="AW32" s="52">
        <f t="shared" si="16"/>
        <v>2.8925619834710745E-2</v>
      </c>
      <c r="AX32" s="52">
        <f t="shared" si="16"/>
        <v>2.8925619834710745E-2</v>
      </c>
      <c r="AY32" s="52">
        <f t="shared" si="16"/>
        <v>2.4793388429752067E-2</v>
      </c>
      <c r="AZ32" s="52">
        <f t="shared" si="16"/>
        <v>3.71900826446281E-2</v>
      </c>
      <c r="BA32" s="52">
        <f t="shared" si="16"/>
        <v>3.71900826446281E-2</v>
      </c>
      <c r="BB32" s="52">
        <f t="shared" si="15"/>
        <v>4.1322314049586778E-2</v>
      </c>
      <c r="BC32" s="52">
        <f t="shared" si="15"/>
        <v>2.8925619834710745E-2</v>
      </c>
      <c r="BD32" s="52">
        <f t="shared" si="15"/>
        <v>4.1322314049586778E-2</v>
      </c>
      <c r="BE32" s="52">
        <f t="shared" si="15"/>
        <v>2.4793388429752067E-2</v>
      </c>
      <c r="BF32" s="52">
        <f t="shared" si="17"/>
        <v>3.3057851239669422E-2</v>
      </c>
      <c r="BG32" s="52">
        <f t="shared" si="17"/>
        <v>2.8925619834710745E-2</v>
      </c>
      <c r="BH32" s="52">
        <f t="shared" si="17"/>
        <v>3.3057851239669422E-2</v>
      </c>
      <c r="BI32" s="52">
        <f t="shared" si="17"/>
        <v>3.71900826446281E-2</v>
      </c>
      <c r="BJ32" s="52">
        <f t="shared" si="17"/>
        <v>3.3057851239669422E-2</v>
      </c>
      <c r="BK32" s="52">
        <f t="shared" si="17"/>
        <v>3.71900826446281E-2</v>
      </c>
      <c r="BL32" s="52">
        <f t="shared" si="17"/>
        <v>2.8925619834710745E-2</v>
      </c>
      <c r="BM32" s="52">
        <f t="shared" si="17"/>
        <v>2.8925619834710745E-2</v>
      </c>
      <c r="BN32" s="52">
        <f t="shared" si="17"/>
        <v>3.71900826446281E-2</v>
      </c>
      <c r="BO32" s="30" cm="1">
        <f t="array" ref="BO32">-1/LN(30)*SUMPRODUCT(AK32:BN32,LN(AK32:BN32))</f>
        <v>0.99620722953796459</v>
      </c>
      <c r="BP32" s="70">
        <f t="shared" si="1"/>
        <v>3.7927704620354108E-3</v>
      </c>
      <c r="BQ32" s="70">
        <f t="shared" si="8"/>
        <v>3.2548838490344914E-2</v>
      </c>
      <c r="BR32" s="73">
        <f t="shared" si="9"/>
        <v>3.2548838490344914E-2</v>
      </c>
      <c r="BS32" s="19" cm="1">
        <f t="array" ref="BS32">-SUMPRODUCT(AK32:BN32,LOG(AK32:BN32,2))</f>
        <v>4.888279885897056</v>
      </c>
      <c r="BT32" s="29">
        <f t="shared" si="10"/>
        <v>0.9962072295379647</v>
      </c>
      <c r="BU32" s="19">
        <f t="shared" ref="BU32:CA40" si="19">AK32*$BR32</f>
        <v>1.0759946608378485E-3</v>
      </c>
      <c r="BV32" s="19">
        <f t="shared" si="19"/>
        <v>9.4149532823311743E-4</v>
      </c>
      <c r="BW32" s="19">
        <f t="shared" si="19"/>
        <v>1.3449933260473105E-3</v>
      </c>
      <c r="BX32" s="19">
        <f t="shared" si="19"/>
        <v>8.0699599562838629E-4</v>
      </c>
      <c r="BY32" s="19">
        <f t="shared" si="19"/>
        <v>8.0699599562838629E-4</v>
      </c>
      <c r="BZ32" s="19">
        <f t="shared" si="19"/>
        <v>1.0759946608378485E-3</v>
      </c>
      <c r="CA32" s="19">
        <f t="shared" si="19"/>
        <v>1.0759946608378485E-3</v>
      </c>
      <c r="CB32" s="19">
        <f t="shared" si="18"/>
        <v>1.0759946608378485E-3</v>
      </c>
      <c r="CC32" s="19">
        <f t="shared" si="18"/>
        <v>1.2104939934425795E-3</v>
      </c>
      <c r="CD32" s="19">
        <f t="shared" si="18"/>
        <v>1.3449933260473105E-3</v>
      </c>
      <c r="CE32" s="19">
        <f t="shared" si="18"/>
        <v>1.2104939934425795E-3</v>
      </c>
      <c r="CF32" s="19">
        <f t="shared" si="18"/>
        <v>1.3449933260473105E-3</v>
      </c>
      <c r="CG32" s="19">
        <f t="shared" si="18"/>
        <v>9.4149532823311743E-4</v>
      </c>
      <c r="CH32" s="19">
        <f t="shared" si="18"/>
        <v>9.4149532823311743E-4</v>
      </c>
      <c r="CI32" s="19">
        <f t="shared" si="18"/>
        <v>8.0699599562838629E-4</v>
      </c>
      <c r="CJ32" s="19">
        <f t="shared" si="18"/>
        <v>1.2104939934425795E-3</v>
      </c>
      <c r="CK32" s="19">
        <f t="shared" si="14"/>
        <v>1.2104939934425795E-3</v>
      </c>
      <c r="CL32" s="19">
        <f t="shared" si="14"/>
        <v>1.3449933260473105E-3</v>
      </c>
      <c r="CM32" s="19">
        <f t="shared" si="14"/>
        <v>9.4149532823311743E-4</v>
      </c>
      <c r="CN32" s="19">
        <f t="shared" si="14"/>
        <v>1.3449933260473105E-3</v>
      </c>
      <c r="CO32" s="19">
        <f t="shared" si="14"/>
        <v>8.0699599562838629E-4</v>
      </c>
      <c r="CP32" s="19">
        <f t="shared" si="14"/>
        <v>1.0759946608378485E-3</v>
      </c>
      <c r="CQ32" s="19">
        <f t="shared" si="14"/>
        <v>9.4149532823311743E-4</v>
      </c>
      <c r="CR32" s="19">
        <f t="shared" si="14"/>
        <v>1.0759946608378485E-3</v>
      </c>
      <c r="CS32" s="19">
        <f t="shared" si="13"/>
        <v>1.2104939934425795E-3</v>
      </c>
      <c r="CT32" s="19">
        <f t="shared" si="13"/>
        <v>1.0759946608378485E-3</v>
      </c>
      <c r="CU32" s="19">
        <f t="shared" si="13"/>
        <v>1.2104939934425795E-3</v>
      </c>
      <c r="CV32" s="19">
        <f t="shared" si="13"/>
        <v>9.4149532823311743E-4</v>
      </c>
      <c r="CW32" s="19">
        <f t="shared" si="13"/>
        <v>9.4149532823311743E-4</v>
      </c>
      <c r="CX32" s="19">
        <f t="shared" si="13"/>
        <v>1.2104939934425795E-3</v>
      </c>
      <c r="CY32" s="33">
        <f t="shared" si="12"/>
        <v>0.15910783250166494</v>
      </c>
      <c r="CZ32" s="2"/>
      <c r="DA32" s="33">
        <v>2.4907185987957534E-2</v>
      </c>
      <c r="DB32" s="33">
        <v>0.15910783250166494</v>
      </c>
    </row>
    <row r="33" spans="1:106" s="28" customFormat="1" ht="31.5" customHeight="1" thickBot="1" x14ac:dyDescent="0.25">
      <c r="A33" s="2"/>
      <c r="B33" s="56"/>
      <c r="C33" s="34" t="s">
        <v>84</v>
      </c>
      <c r="D33" s="61" t="s">
        <v>54</v>
      </c>
      <c r="E33" s="64">
        <v>1</v>
      </c>
      <c r="F33" s="83">
        <f t="shared" si="3"/>
        <v>2.9411764705882353E-2</v>
      </c>
      <c r="G33" s="48">
        <v>7</v>
      </c>
      <c r="H33" s="44">
        <v>9</v>
      </c>
      <c r="I33" s="44">
        <v>9</v>
      </c>
      <c r="J33" s="44">
        <v>8</v>
      </c>
      <c r="K33" s="44">
        <v>7</v>
      </c>
      <c r="L33" s="44">
        <v>8</v>
      </c>
      <c r="M33" s="44">
        <v>8</v>
      </c>
      <c r="N33" s="44">
        <v>6</v>
      </c>
      <c r="O33" s="44">
        <v>7</v>
      </c>
      <c r="P33" s="44">
        <v>7</v>
      </c>
      <c r="Q33" s="44">
        <v>10</v>
      </c>
      <c r="R33" s="44">
        <v>6</v>
      </c>
      <c r="S33" s="44">
        <v>8</v>
      </c>
      <c r="T33" s="44">
        <v>8</v>
      </c>
      <c r="U33" s="44">
        <v>9</v>
      </c>
      <c r="V33" s="44">
        <v>7</v>
      </c>
      <c r="W33" s="44">
        <v>9</v>
      </c>
      <c r="X33" s="44">
        <v>7</v>
      </c>
      <c r="Y33" s="44">
        <v>10</v>
      </c>
      <c r="Z33" s="44">
        <v>10</v>
      </c>
      <c r="AA33" s="44">
        <v>8</v>
      </c>
      <c r="AB33" s="44">
        <v>8</v>
      </c>
      <c r="AC33" s="44">
        <v>9</v>
      </c>
      <c r="AD33" s="44">
        <v>8</v>
      </c>
      <c r="AE33" s="44">
        <v>8</v>
      </c>
      <c r="AF33" s="44">
        <v>6</v>
      </c>
      <c r="AG33" s="44">
        <v>8</v>
      </c>
      <c r="AH33" s="44">
        <v>10</v>
      </c>
      <c r="AI33" s="44">
        <v>9</v>
      </c>
      <c r="AJ33" s="31">
        <v>9</v>
      </c>
      <c r="AK33" s="52">
        <f t="shared" si="4"/>
        <v>2.8806584362139918E-2</v>
      </c>
      <c r="AL33" s="52">
        <f t="shared" si="5"/>
        <v>3.7037037037037035E-2</v>
      </c>
      <c r="AM33" s="52">
        <f t="shared" si="16"/>
        <v>3.7037037037037035E-2</v>
      </c>
      <c r="AN33" s="52">
        <f t="shared" si="16"/>
        <v>3.292181069958848E-2</v>
      </c>
      <c r="AO33" s="52">
        <f t="shared" si="16"/>
        <v>2.8806584362139918E-2</v>
      </c>
      <c r="AP33" s="52">
        <f t="shared" si="16"/>
        <v>3.292181069958848E-2</v>
      </c>
      <c r="AQ33" s="52">
        <f t="shared" si="16"/>
        <v>3.292181069958848E-2</v>
      </c>
      <c r="AR33" s="52">
        <f t="shared" si="16"/>
        <v>2.4691358024691357E-2</v>
      </c>
      <c r="AS33" s="52">
        <f t="shared" si="16"/>
        <v>2.8806584362139918E-2</v>
      </c>
      <c r="AT33" s="52">
        <f t="shared" si="16"/>
        <v>2.8806584362139918E-2</v>
      </c>
      <c r="AU33" s="52">
        <f t="shared" si="16"/>
        <v>4.1152263374485597E-2</v>
      </c>
      <c r="AV33" s="52">
        <f t="shared" si="16"/>
        <v>2.4691358024691357E-2</v>
      </c>
      <c r="AW33" s="52">
        <f t="shared" si="16"/>
        <v>3.292181069958848E-2</v>
      </c>
      <c r="AX33" s="52">
        <f t="shared" si="16"/>
        <v>3.292181069958848E-2</v>
      </c>
      <c r="AY33" s="52">
        <f t="shared" si="16"/>
        <v>3.7037037037037035E-2</v>
      </c>
      <c r="AZ33" s="52">
        <f t="shared" si="16"/>
        <v>2.8806584362139918E-2</v>
      </c>
      <c r="BA33" s="52">
        <f t="shared" si="16"/>
        <v>3.7037037037037035E-2</v>
      </c>
      <c r="BB33" s="52">
        <f t="shared" si="15"/>
        <v>2.8806584362139918E-2</v>
      </c>
      <c r="BC33" s="52">
        <f t="shared" si="15"/>
        <v>4.1152263374485597E-2</v>
      </c>
      <c r="BD33" s="52">
        <f t="shared" si="15"/>
        <v>4.1152263374485597E-2</v>
      </c>
      <c r="BE33" s="52">
        <f t="shared" si="15"/>
        <v>3.292181069958848E-2</v>
      </c>
      <c r="BF33" s="52">
        <f t="shared" si="17"/>
        <v>3.292181069958848E-2</v>
      </c>
      <c r="BG33" s="52">
        <f t="shared" si="17"/>
        <v>3.7037037037037035E-2</v>
      </c>
      <c r="BH33" s="52">
        <f t="shared" si="17"/>
        <v>3.292181069958848E-2</v>
      </c>
      <c r="BI33" s="52">
        <f t="shared" si="17"/>
        <v>3.292181069958848E-2</v>
      </c>
      <c r="BJ33" s="52">
        <f t="shared" si="17"/>
        <v>2.4691358024691357E-2</v>
      </c>
      <c r="BK33" s="52">
        <f t="shared" si="17"/>
        <v>3.292181069958848E-2</v>
      </c>
      <c r="BL33" s="52">
        <f t="shared" si="17"/>
        <v>4.1152263374485597E-2</v>
      </c>
      <c r="BM33" s="52">
        <f t="shared" si="17"/>
        <v>3.7037037037037035E-2</v>
      </c>
      <c r="BN33" s="52">
        <f t="shared" si="17"/>
        <v>3.7037037037037035E-2</v>
      </c>
      <c r="BO33" s="30" cm="1">
        <f t="array" ref="BO33">-1/LN(30)*SUMPRODUCT(AK33:BN33,LN(AK33:BN33))</f>
        <v>0.99692579198519071</v>
      </c>
      <c r="BP33" s="70">
        <f t="shared" si="1"/>
        <v>3.0742080148092876E-3</v>
      </c>
      <c r="BQ33" s="70">
        <f t="shared" si="8"/>
        <v>2.6382271524560599E-2</v>
      </c>
      <c r="BR33" s="73">
        <f t="shared" si="9"/>
        <v>2.6382271524560599E-2</v>
      </c>
      <c r="BS33" s="19" cm="1">
        <f t="array" ref="BS33">-SUMPRODUCT(AK33:BN33,LOG(AK33:BN33,2))</f>
        <v>4.8918057932117058</v>
      </c>
      <c r="BT33" s="29">
        <f t="shared" si="10"/>
        <v>0.99692579198519049</v>
      </c>
      <c r="BU33" s="19">
        <f t="shared" si="19"/>
        <v>7.5998313033713658E-4</v>
      </c>
      <c r="BV33" s="19">
        <f t="shared" si="19"/>
        <v>9.7712116757631834E-4</v>
      </c>
      <c r="BW33" s="19">
        <f t="shared" si="19"/>
        <v>9.7712116757631834E-4</v>
      </c>
      <c r="BX33" s="19">
        <f t="shared" si="19"/>
        <v>8.6855214895672757E-4</v>
      </c>
      <c r="BY33" s="19">
        <f t="shared" si="19"/>
        <v>7.5998313033713658E-4</v>
      </c>
      <c r="BZ33" s="19">
        <f t="shared" si="19"/>
        <v>8.6855214895672757E-4</v>
      </c>
      <c r="CA33" s="19">
        <f t="shared" si="19"/>
        <v>8.6855214895672757E-4</v>
      </c>
      <c r="CB33" s="19">
        <f t="shared" si="18"/>
        <v>6.514141117175456E-4</v>
      </c>
      <c r="CC33" s="19">
        <f t="shared" si="18"/>
        <v>7.5998313033713658E-4</v>
      </c>
      <c r="CD33" s="19">
        <f t="shared" si="18"/>
        <v>7.5998313033713658E-4</v>
      </c>
      <c r="CE33" s="19">
        <f t="shared" si="18"/>
        <v>1.0856901861959094E-3</v>
      </c>
      <c r="CF33" s="19">
        <f t="shared" si="18"/>
        <v>6.514141117175456E-4</v>
      </c>
      <c r="CG33" s="19">
        <f t="shared" si="18"/>
        <v>8.6855214895672757E-4</v>
      </c>
      <c r="CH33" s="19">
        <f t="shared" si="18"/>
        <v>8.6855214895672757E-4</v>
      </c>
      <c r="CI33" s="19">
        <f t="shared" si="18"/>
        <v>9.7712116757631834E-4</v>
      </c>
      <c r="CJ33" s="19">
        <f t="shared" si="18"/>
        <v>7.5998313033713658E-4</v>
      </c>
      <c r="CK33" s="19">
        <f t="shared" si="14"/>
        <v>9.7712116757631834E-4</v>
      </c>
      <c r="CL33" s="19">
        <f t="shared" si="14"/>
        <v>7.5998313033713658E-4</v>
      </c>
      <c r="CM33" s="19">
        <f t="shared" si="14"/>
        <v>1.0856901861959094E-3</v>
      </c>
      <c r="CN33" s="19">
        <f t="shared" si="14"/>
        <v>1.0856901861959094E-3</v>
      </c>
      <c r="CO33" s="19">
        <f t="shared" si="14"/>
        <v>8.6855214895672757E-4</v>
      </c>
      <c r="CP33" s="19">
        <f t="shared" si="14"/>
        <v>8.6855214895672757E-4</v>
      </c>
      <c r="CQ33" s="19">
        <f t="shared" si="14"/>
        <v>9.7712116757631834E-4</v>
      </c>
      <c r="CR33" s="19">
        <f t="shared" si="14"/>
        <v>8.6855214895672757E-4</v>
      </c>
      <c r="CS33" s="19">
        <f t="shared" si="13"/>
        <v>8.6855214895672757E-4</v>
      </c>
      <c r="CT33" s="19">
        <f t="shared" si="13"/>
        <v>6.514141117175456E-4</v>
      </c>
      <c r="CU33" s="19">
        <f t="shared" si="13"/>
        <v>8.6855214895672757E-4</v>
      </c>
      <c r="CV33" s="19">
        <f t="shared" si="13"/>
        <v>1.0856901861959094E-3</v>
      </c>
      <c r="CW33" s="19">
        <f t="shared" si="13"/>
        <v>9.7712116757631834E-4</v>
      </c>
      <c r="CX33" s="19">
        <f t="shared" si="13"/>
        <v>9.7712116757631834E-4</v>
      </c>
      <c r="CY33" s="33">
        <f t="shared" si="12"/>
        <v>0.12905694868192977</v>
      </c>
      <c r="CZ33" s="2"/>
      <c r="DA33" s="33">
        <v>8.0372551407598886E-2</v>
      </c>
      <c r="DB33" s="33">
        <v>0.12905694868192977</v>
      </c>
    </row>
    <row r="34" spans="1:106" s="28" customFormat="1" ht="31.5" customHeight="1" thickBot="1" x14ac:dyDescent="0.25">
      <c r="A34" s="2"/>
      <c r="B34" s="56"/>
      <c r="C34" s="34" t="s">
        <v>85</v>
      </c>
      <c r="D34" s="61" t="s">
        <v>55</v>
      </c>
      <c r="E34" s="64">
        <v>1</v>
      </c>
      <c r="F34" s="83">
        <f t="shared" si="3"/>
        <v>2.9411764705882353E-2</v>
      </c>
      <c r="G34" s="48">
        <v>6</v>
      </c>
      <c r="H34" s="44">
        <v>9</v>
      </c>
      <c r="I34" s="44">
        <v>10</v>
      </c>
      <c r="J34" s="44">
        <v>10</v>
      </c>
      <c r="K34" s="44">
        <v>8</v>
      </c>
      <c r="L34" s="44">
        <v>8</v>
      </c>
      <c r="M34" s="44">
        <v>9</v>
      </c>
      <c r="N34" s="44">
        <v>8</v>
      </c>
      <c r="O34" s="44">
        <v>7</v>
      </c>
      <c r="P34" s="44">
        <v>8</v>
      </c>
      <c r="Q34" s="44">
        <v>10</v>
      </c>
      <c r="R34" s="44">
        <v>9</v>
      </c>
      <c r="S34" s="44">
        <v>6</v>
      </c>
      <c r="T34" s="44">
        <v>9</v>
      </c>
      <c r="U34" s="44">
        <v>6</v>
      </c>
      <c r="V34" s="44">
        <v>9</v>
      </c>
      <c r="W34" s="44">
        <v>8</v>
      </c>
      <c r="X34" s="44">
        <v>6</v>
      </c>
      <c r="Y34" s="44">
        <v>10</v>
      </c>
      <c r="Z34" s="44">
        <v>6</v>
      </c>
      <c r="AA34" s="44">
        <v>6</v>
      </c>
      <c r="AB34" s="44">
        <v>6</v>
      </c>
      <c r="AC34" s="44">
        <v>6</v>
      </c>
      <c r="AD34" s="44">
        <v>7</v>
      </c>
      <c r="AE34" s="44">
        <v>9</v>
      </c>
      <c r="AF34" s="44">
        <v>7</v>
      </c>
      <c r="AG34" s="44">
        <v>9</v>
      </c>
      <c r="AH34" s="44">
        <v>6</v>
      </c>
      <c r="AI34" s="44">
        <v>7</v>
      </c>
      <c r="AJ34" s="31">
        <v>7</v>
      </c>
      <c r="AK34" s="52">
        <f t="shared" si="4"/>
        <v>2.5862068965517241E-2</v>
      </c>
      <c r="AL34" s="52">
        <f t="shared" si="5"/>
        <v>3.8793103448275863E-2</v>
      </c>
      <c r="AM34" s="52">
        <f t="shared" si="16"/>
        <v>4.3103448275862072E-2</v>
      </c>
      <c r="AN34" s="52">
        <f t="shared" si="16"/>
        <v>4.3103448275862072E-2</v>
      </c>
      <c r="AO34" s="52">
        <f t="shared" si="16"/>
        <v>3.4482758620689655E-2</v>
      </c>
      <c r="AP34" s="52">
        <f t="shared" si="16"/>
        <v>3.4482758620689655E-2</v>
      </c>
      <c r="AQ34" s="52">
        <f t="shared" si="16"/>
        <v>3.8793103448275863E-2</v>
      </c>
      <c r="AR34" s="52">
        <f t="shared" si="16"/>
        <v>3.4482758620689655E-2</v>
      </c>
      <c r="AS34" s="52">
        <f t="shared" si="16"/>
        <v>3.017241379310345E-2</v>
      </c>
      <c r="AT34" s="52">
        <f t="shared" si="16"/>
        <v>3.4482758620689655E-2</v>
      </c>
      <c r="AU34" s="52">
        <f t="shared" si="16"/>
        <v>4.3103448275862072E-2</v>
      </c>
      <c r="AV34" s="52">
        <f t="shared" si="16"/>
        <v>3.8793103448275863E-2</v>
      </c>
      <c r="AW34" s="52">
        <f t="shared" si="16"/>
        <v>2.5862068965517241E-2</v>
      </c>
      <c r="AX34" s="52">
        <f t="shared" si="16"/>
        <v>3.8793103448275863E-2</v>
      </c>
      <c r="AY34" s="52">
        <f t="shared" si="16"/>
        <v>2.5862068965517241E-2</v>
      </c>
      <c r="AZ34" s="52">
        <f t="shared" si="16"/>
        <v>3.8793103448275863E-2</v>
      </c>
      <c r="BA34" s="52">
        <f t="shared" si="16"/>
        <v>3.4482758620689655E-2</v>
      </c>
      <c r="BB34" s="52">
        <f t="shared" si="15"/>
        <v>2.5862068965517241E-2</v>
      </c>
      <c r="BC34" s="52">
        <f t="shared" si="15"/>
        <v>4.3103448275862072E-2</v>
      </c>
      <c r="BD34" s="52">
        <f t="shared" si="15"/>
        <v>2.5862068965517241E-2</v>
      </c>
      <c r="BE34" s="52">
        <f t="shared" si="15"/>
        <v>2.5862068965517241E-2</v>
      </c>
      <c r="BF34" s="52">
        <f t="shared" si="17"/>
        <v>2.5862068965517241E-2</v>
      </c>
      <c r="BG34" s="52">
        <f t="shared" si="17"/>
        <v>2.5862068965517241E-2</v>
      </c>
      <c r="BH34" s="52">
        <f t="shared" si="17"/>
        <v>3.017241379310345E-2</v>
      </c>
      <c r="BI34" s="52">
        <f t="shared" si="17"/>
        <v>3.8793103448275863E-2</v>
      </c>
      <c r="BJ34" s="52">
        <f t="shared" si="17"/>
        <v>3.017241379310345E-2</v>
      </c>
      <c r="BK34" s="52">
        <f t="shared" si="17"/>
        <v>3.8793103448275863E-2</v>
      </c>
      <c r="BL34" s="52">
        <f t="shared" si="17"/>
        <v>2.5862068965517241E-2</v>
      </c>
      <c r="BM34" s="52">
        <f t="shared" si="17"/>
        <v>3.017241379310345E-2</v>
      </c>
      <c r="BN34" s="52">
        <f t="shared" si="17"/>
        <v>3.017241379310345E-2</v>
      </c>
      <c r="BO34" s="30" cm="1">
        <f t="array" ref="BO34">-1/LN(30)*SUMPRODUCT(AK34:BN34,LN(AK34:BN34))</f>
        <v>0.99492723953045137</v>
      </c>
      <c r="BP34" s="70">
        <f t="shared" si="1"/>
        <v>5.0727604695486317E-3</v>
      </c>
      <c r="BQ34" s="70">
        <f t="shared" si="8"/>
        <v>4.3533470553062718E-2</v>
      </c>
      <c r="BR34" s="73">
        <f t="shared" si="9"/>
        <v>4.3533470553062725E-2</v>
      </c>
      <c r="BS34" s="19" cm="1">
        <f t="array" ref="BS34">-SUMPRODUCT(AK34:BN34,LOG(AK34:BN34,2))</f>
        <v>4.8819991149667157</v>
      </c>
      <c r="BT34" s="29">
        <f t="shared" si="10"/>
        <v>0.99492723953045137</v>
      </c>
      <c r="BU34" s="19">
        <f t="shared" si="19"/>
        <v>1.1258656177516222E-3</v>
      </c>
      <c r="BV34" s="19">
        <f t="shared" si="19"/>
        <v>1.6887984266274333E-3</v>
      </c>
      <c r="BW34" s="19">
        <f t="shared" si="19"/>
        <v>1.8764426962527038E-3</v>
      </c>
      <c r="BX34" s="19">
        <f t="shared" si="19"/>
        <v>1.8764426962527038E-3</v>
      </c>
      <c r="BY34" s="19">
        <f t="shared" si="19"/>
        <v>1.501154157002163E-3</v>
      </c>
      <c r="BZ34" s="19">
        <f t="shared" si="19"/>
        <v>1.501154157002163E-3</v>
      </c>
      <c r="CA34" s="19">
        <f t="shared" si="19"/>
        <v>1.6887984266274333E-3</v>
      </c>
      <c r="CB34" s="19">
        <f t="shared" si="18"/>
        <v>1.501154157002163E-3</v>
      </c>
      <c r="CC34" s="19">
        <f t="shared" si="18"/>
        <v>1.3135098873768927E-3</v>
      </c>
      <c r="CD34" s="19">
        <f t="shared" si="18"/>
        <v>1.501154157002163E-3</v>
      </c>
      <c r="CE34" s="19">
        <f t="shared" si="18"/>
        <v>1.8764426962527038E-3</v>
      </c>
      <c r="CF34" s="19">
        <f t="shared" si="18"/>
        <v>1.6887984266274333E-3</v>
      </c>
      <c r="CG34" s="19">
        <f t="shared" si="18"/>
        <v>1.1258656177516222E-3</v>
      </c>
      <c r="CH34" s="19">
        <f t="shared" si="18"/>
        <v>1.6887984266274333E-3</v>
      </c>
      <c r="CI34" s="19">
        <f t="shared" si="18"/>
        <v>1.1258656177516222E-3</v>
      </c>
      <c r="CJ34" s="19">
        <f t="shared" si="18"/>
        <v>1.6887984266274333E-3</v>
      </c>
      <c r="CK34" s="19">
        <f t="shared" si="14"/>
        <v>1.501154157002163E-3</v>
      </c>
      <c r="CL34" s="19">
        <f t="shared" si="14"/>
        <v>1.1258656177516222E-3</v>
      </c>
      <c r="CM34" s="19">
        <f t="shared" si="14"/>
        <v>1.8764426962527038E-3</v>
      </c>
      <c r="CN34" s="19">
        <f t="shared" si="14"/>
        <v>1.1258656177516222E-3</v>
      </c>
      <c r="CO34" s="19">
        <f t="shared" si="14"/>
        <v>1.1258656177516222E-3</v>
      </c>
      <c r="CP34" s="19">
        <f t="shared" si="14"/>
        <v>1.1258656177516222E-3</v>
      </c>
      <c r="CQ34" s="19">
        <f t="shared" si="14"/>
        <v>1.1258656177516222E-3</v>
      </c>
      <c r="CR34" s="19">
        <f t="shared" si="14"/>
        <v>1.3135098873768927E-3</v>
      </c>
      <c r="CS34" s="19">
        <f t="shared" si="13"/>
        <v>1.6887984266274333E-3</v>
      </c>
      <c r="CT34" s="19">
        <f t="shared" si="13"/>
        <v>1.3135098873768927E-3</v>
      </c>
      <c r="CU34" s="19">
        <f t="shared" si="13"/>
        <v>1.6887984266274333E-3</v>
      </c>
      <c r="CV34" s="19">
        <f t="shared" si="13"/>
        <v>1.1258656177516222E-3</v>
      </c>
      <c r="CW34" s="19">
        <f t="shared" si="13"/>
        <v>1.3135098873768927E-3</v>
      </c>
      <c r="CX34" s="19">
        <f t="shared" si="13"/>
        <v>1.3135098873768927E-3</v>
      </c>
      <c r="CY34" s="33">
        <f t="shared" si="12"/>
        <v>0.21253036471148182</v>
      </c>
      <c r="CZ34" s="2"/>
      <c r="DA34" s="33">
        <v>0.26616079114279578</v>
      </c>
      <c r="DB34" s="33">
        <v>0.21253036471148182</v>
      </c>
    </row>
    <row r="35" spans="1:106" s="28" customFormat="1" ht="31.5" customHeight="1" thickBot="1" x14ac:dyDescent="0.25">
      <c r="A35" s="2"/>
      <c r="B35" s="56"/>
      <c r="C35" s="34" t="s">
        <v>86</v>
      </c>
      <c r="D35" s="61" t="s">
        <v>56</v>
      </c>
      <c r="E35" s="64">
        <v>1</v>
      </c>
      <c r="F35" s="83">
        <f t="shared" si="3"/>
        <v>2.9411764705882353E-2</v>
      </c>
      <c r="G35" s="48">
        <v>8</v>
      </c>
      <c r="H35" s="44">
        <v>10</v>
      </c>
      <c r="I35" s="44">
        <v>8</v>
      </c>
      <c r="J35" s="44">
        <v>9</v>
      </c>
      <c r="K35" s="44">
        <v>6</v>
      </c>
      <c r="L35" s="44">
        <v>10</v>
      </c>
      <c r="M35" s="44">
        <v>9</v>
      </c>
      <c r="N35" s="44">
        <v>9</v>
      </c>
      <c r="O35" s="44">
        <v>9</v>
      </c>
      <c r="P35" s="44">
        <v>9</v>
      </c>
      <c r="Q35" s="44">
        <v>8</v>
      </c>
      <c r="R35" s="44">
        <v>6</v>
      </c>
      <c r="S35" s="44">
        <v>8</v>
      </c>
      <c r="T35" s="44">
        <v>6</v>
      </c>
      <c r="U35" s="44">
        <v>9</v>
      </c>
      <c r="V35" s="44">
        <v>6</v>
      </c>
      <c r="W35" s="44">
        <v>9</v>
      </c>
      <c r="X35" s="44">
        <v>7</v>
      </c>
      <c r="Y35" s="44">
        <v>8</v>
      </c>
      <c r="Z35" s="44">
        <v>8</v>
      </c>
      <c r="AA35" s="44">
        <v>8</v>
      </c>
      <c r="AB35" s="44">
        <v>8</v>
      </c>
      <c r="AC35" s="44">
        <v>8</v>
      </c>
      <c r="AD35" s="44">
        <v>10</v>
      </c>
      <c r="AE35" s="44">
        <v>8</v>
      </c>
      <c r="AF35" s="44">
        <v>10</v>
      </c>
      <c r="AG35" s="44">
        <v>10</v>
      </c>
      <c r="AH35" s="44">
        <v>9</v>
      </c>
      <c r="AI35" s="44">
        <v>7</v>
      </c>
      <c r="AJ35" s="31">
        <v>8</v>
      </c>
      <c r="AK35" s="52">
        <f t="shared" si="4"/>
        <v>3.2258064516129031E-2</v>
      </c>
      <c r="AL35" s="52">
        <f t="shared" si="5"/>
        <v>4.0322580645161289E-2</v>
      </c>
      <c r="AM35" s="52">
        <f t="shared" si="16"/>
        <v>3.2258064516129031E-2</v>
      </c>
      <c r="AN35" s="52">
        <f t="shared" si="16"/>
        <v>3.6290322580645164E-2</v>
      </c>
      <c r="AO35" s="52">
        <f t="shared" si="16"/>
        <v>2.4193548387096774E-2</v>
      </c>
      <c r="AP35" s="52">
        <f t="shared" si="16"/>
        <v>4.0322580645161289E-2</v>
      </c>
      <c r="AQ35" s="52">
        <f t="shared" si="16"/>
        <v>3.6290322580645164E-2</v>
      </c>
      <c r="AR35" s="52">
        <f t="shared" si="16"/>
        <v>3.6290322580645164E-2</v>
      </c>
      <c r="AS35" s="52">
        <f t="shared" si="16"/>
        <v>3.6290322580645164E-2</v>
      </c>
      <c r="AT35" s="52">
        <f t="shared" si="16"/>
        <v>3.6290322580645164E-2</v>
      </c>
      <c r="AU35" s="52">
        <f t="shared" si="16"/>
        <v>3.2258064516129031E-2</v>
      </c>
      <c r="AV35" s="52">
        <f t="shared" si="16"/>
        <v>2.4193548387096774E-2</v>
      </c>
      <c r="AW35" s="52">
        <f t="shared" si="16"/>
        <v>3.2258064516129031E-2</v>
      </c>
      <c r="AX35" s="52">
        <f t="shared" si="16"/>
        <v>2.4193548387096774E-2</v>
      </c>
      <c r="AY35" s="52">
        <f t="shared" si="16"/>
        <v>3.6290322580645164E-2</v>
      </c>
      <c r="AZ35" s="52">
        <f t="shared" si="16"/>
        <v>2.4193548387096774E-2</v>
      </c>
      <c r="BA35" s="52">
        <f t="shared" si="16"/>
        <v>3.6290322580645164E-2</v>
      </c>
      <c r="BB35" s="52">
        <f t="shared" si="15"/>
        <v>2.8225806451612902E-2</v>
      </c>
      <c r="BC35" s="52">
        <f t="shared" si="15"/>
        <v>3.2258064516129031E-2</v>
      </c>
      <c r="BD35" s="52">
        <f t="shared" si="15"/>
        <v>3.2258064516129031E-2</v>
      </c>
      <c r="BE35" s="52">
        <f t="shared" si="15"/>
        <v>3.2258064516129031E-2</v>
      </c>
      <c r="BF35" s="52">
        <f t="shared" si="17"/>
        <v>3.2258064516129031E-2</v>
      </c>
      <c r="BG35" s="52">
        <f t="shared" si="17"/>
        <v>3.2258064516129031E-2</v>
      </c>
      <c r="BH35" s="52">
        <f t="shared" si="17"/>
        <v>4.0322580645161289E-2</v>
      </c>
      <c r="BI35" s="52">
        <f t="shared" si="17"/>
        <v>3.2258064516129031E-2</v>
      </c>
      <c r="BJ35" s="52">
        <f t="shared" si="17"/>
        <v>4.0322580645161289E-2</v>
      </c>
      <c r="BK35" s="52">
        <f t="shared" si="17"/>
        <v>4.0322580645161289E-2</v>
      </c>
      <c r="BL35" s="52">
        <f t="shared" si="17"/>
        <v>3.6290322580645164E-2</v>
      </c>
      <c r="BM35" s="52">
        <f t="shared" si="17"/>
        <v>2.8225806451612902E-2</v>
      </c>
      <c r="BN35" s="52">
        <f t="shared" si="17"/>
        <v>3.2258064516129031E-2</v>
      </c>
      <c r="BO35" s="30" cm="1">
        <f t="array" ref="BO35">-1/LN(30)*SUMPRODUCT(AK35:BN35,LN(AK35:BN35))</f>
        <v>0.99676125582295239</v>
      </c>
      <c r="BP35" s="70">
        <f t="shared" si="1"/>
        <v>3.2387441770476144E-3</v>
      </c>
      <c r="BQ35" s="70">
        <f t="shared" si="8"/>
        <v>2.7794289737664499E-2</v>
      </c>
      <c r="BR35" s="73">
        <f t="shared" si="9"/>
        <v>2.7794289737664502E-2</v>
      </c>
      <c r="BS35" s="19" cm="1">
        <f t="array" ref="BS35">-SUMPRODUCT(AK35:BN35,LOG(AK35:BN35,2))</f>
        <v>4.890998432264583</v>
      </c>
      <c r="BT35" s="29">
        <f t="shared" si="10"/>
        <v>0.99676125582295261</v>
      </c>
      <c r="BU35" s="19">
        <f t="shared" si="19"/>
        <v>8.9658999153756456E-4</v>
      </c>
      <c r="BV35" s="19">
        <f t="shared" si="19"/>
        <v>1.1207374894219558E-3</v>
      </c>
      <c r="BW35" s="19">
        <f t="shared" si="19"/>
        <v>8.9658999153756456E-4</v>
      </c>
      <c r="BX35" s="19">
        <f t="shared" si="19"/>
        <v>1.0086637404797603E-3</v>
      </c>
      <c r="BY35" s="19">
        <f t="shared" si="19"/>
        <v>6.7244249365317344E-4</v>
      </c>
      <c r="BZ35" s="19">
        <f t="shared" si="19"/>
        <v>1.1207374894219558E-3</v>
      </c>
      <c r="CA35" s="19">
        <f t="shared" si="19"/>
        <v>1.0086637404797603E-3</v>
      </c>
      <c r="CB35" s="19">
        <f t="shared" si="18"/>
        <v>1.0086637404797603E-3</v>
      </c>
      <c r="CC35" s="19">
        <f t="shared" si="18"/>
        <v>1.0086637404797603E-3</v>
      </c>
      <c r="CD35" s="19">
        <f t="shared" si="18"/>
        <v>1.0086637404797603E-3</v>
      </c>
      <c r="CE35" s="19">
        <f t="shared" si="18"/>
        <v>8.9658999153756456E-4</v>
      </c>
      <c r="CF35" s="19">
        <f t="shared" si="18"/>
        <v>6.7244249365317344E-4</v>
      </c>
      <c r="CG35" s="19">
        <f t="shared" si="18"/>
        <v>8.9658999153756456E-4</v>
      </c>
      <c r="CH35" s="19">
        <f t="shared" si="18"/>
        <v>6.7244249365317344E-4</v>
      </c>
      <c r="CI35" s="19">
        <f t="shared" si="18"/>
        <v>1.0086637404797603E-3</v>
      </c>
      <c r="CJ35" s="19">
        <f t="shared" si="18"/>
        <v>6.7244249365317344E-4</v>
      </c>
      <c r="CK35" s="19">
        <f t="shared" si="14"/>
        <v>1.0086637404797603E-3</v>
      </c>
      <c r="CL35" s="19">
        <f t="shared" si="14"/>
        <v>7.84516242595369E-4</v>
      </c>
      <c r="CM35" s="19">
        <f t="shared" si="14"/>
        <v>8.9658999153756456E-4</v>
      </c>
      <c r="CN35" s="19">
        <f t="shared" si="14"/>
        <v>8.9658999153756456E-4</v>
      </c>
      <c r="CO35" s="19">
        <f t="shared" si="14"/>
        <v>8.9658999153756456E-4</v>
      </c>
      <c r="CP35" s="19">
        <f t="shared" si="14"/>
        <v>8.9658999153756456E-4</v>
      </c>
      <c r="CQ35" s="19">
        <f t="shared" si="14"/>
        <v>8.9658999153756456E-4</v>
      </c>
      <c r="CR35" s="19">
        <f t="shared" si="14"/>
        <v>1.1207374894219558E-3</v>
      </c>
      <c r="CS35" s="19">
        <f t="shared" si="13"/>
        <v>8.9658999153756456E-4</v>
      </c>
      <c r="CT35" s="19">
        <f t="shared" si="13"/>
        <v>1.1207374894219558E-3</v>
      </c>
      <c r="CU35" s="19">
        <f t="shared" si="13"/>
        <v>1.1207374894219558E-3</v>
      </c>
      <c r="CV35" s="19">
        <f t="shared" si="13"/>
        <v>1.0086637404797603E-3</v>
      </c>
      <c r="CW35" s="19">
        <f t="shared" si="13"/>
        <v>7.84516242595369E-4</v>
      </c>
      <c r="CX35" s="19">
        <f t="shared" si="13"/>
        <v>8.9658999153756456E-4</v>
      </c>
      <c r="CY35" s="33">
        <f t="shared" si="12"/>
        <v>0.13594182753282466</v>
      </c>
      <c r="CZ35" s="2"/>
      <c r="DA35" s="33">
        <v>0.11056719132896012</v>
      </c>
      <c r="DB35" s="33">
        <v>0.13594182753282466</v>
      </c>
    </row>
    <row r="36" spans="1:106" s="28" customFormat="1" ht="31.5" customHeight="1" thickBot="1" x14ac:dyDescent="0.25">
      <c r="A36" s="2"/>
      <c r="B36" s="56"/>
      <c r="C36" s="34" t="s">
        <v>87</v>
      </c>
      <c r="D36" s="61" t="s">
        <v>57</v>
      </c>
      <c r="E36" s="64">
        <v>1</v>
      </c>
      <c r="F36" s="83">
        <f t="shared" si="3"/>
        <v>2.9411764705882353E-2</v>
      </c>
      <c r="G36" s="48">
        <v>8</v>
      </c>
      <c r="H36" s="44">
        <v>9</v>
      </c>
      <c r="I36" s="44">
        <v>9</v>
      </c>
      <c r="J36" s="44">
        <v>9</v>
      </c>
      <c r="K36" s="44">
        <v>7</v>
      </c>
      <c r="L36" s="44">
        <v>6</v>
      </c>
      <c r="M36" s="44">
        <v>7</v>
      </c>
      <c r="N36" s="44">
        <v>6</v>
      </c>
      <c r="O36" s="44">
        <v>10</v>
      </c>
      <c r="P36" s="44">
        <v>6</v>
      </c>
      <c r="Q36" s="44">
        <v>10</v>
      </c>
      <c r="R36" s="44">
        <v>7</v>
      </c>
      <c r="S36" s="44">
        <v>9</v>
      </c>
      <c r="T36" s="44">
        <v>7</v>
      </c>
      <c r="U36" s="44">
        <v>8</v>
      </c>
      <c r="V36" s="44">
        <v>8</v>
      </c>
      <c r="W36" s="44">
        <v>9</v>
      </c>
      <c r="X36" s="44">
        <v>8</v>
      </c>
      <c r="Y36" s="44">
        <v>7</v>
      </c>
      <c r="Z36" s="44">
        <v>9</v>
      </c>
      <c r="AA36" s="44">
        <v>8</v>
      </c>
      <c r="AB36" s="44">
        <v>9</v>
      </c>
      <c r="AC36" s="44">
        <v>9</v>
      </c>
      <c r="AD36" s="44">
        <v>9</v>
      </c>
      <c r="AE36" s="44">
        <v>10</v>
      </c>
      <c r="AF36" s="44">
        <v>9</v>
      </c>
      <c r="AG36" s="44">
        <v>7</v>
      </c>
      <c r="AH36" s="44">
        <v>8</v>
      </c>
      <c r="AI36" s="44">
        <v>6</v>
      </c>
      <c r="AJ36" s="31">
        <v>9</v>
      </c>
      <c r="AK36" s="52">
        <f t="shared" si="4"/>
        <v>3.292181069958848E-2</v>
      </c>
      <c r="AL36" s="52">
        <f t="shared" si="5"/>
        <v>3.7037037037037035E-2</v>
      </c>
      <c r="AM36" s="52">
        <f t="shared" si="16"/>
        <v>3.7037037037037035E-2</v>
      </c>
      <c r="AN36" s="52">
        <f t="shared" si="16"/>
        <v>3.7037037037037035E-2</v>
      </c>
      <c r="AO36" s="52">
        <f t="shared" si="16"/>
        <v>2.8806584362139918E-2</v>
      </c>
      <c r="AP36" s="52">
        <f t="shared" si="16"/>
        <v>2.4691358024691357E-2</v>
      </c>
      <c r="AQ36" s="52">
        <f t="shared" si="16"/>
        <v>2.8806584362139918E-2</v>
      </c>
      <c r="AR36" s="52">
        <f t="shared" si="16"/>
        <v>2.4691358024691357E-2</v>
      </c>
      <c r="AS36" s="52">
        <f t="shared" si="16"/>
        <v>4.1152263374485597E-2</v>
      </c>
      <c r="AT36" s="52">
        <f t="shared" si="16"/>
        <v>2.4691358024691357E-2</v>
      </c>
      <c r="AU36" s="52">
        <f t="shared" si="16"/>
        <v>4.1152263374485597E-2</v>
      </c>
      <c r="AV36" s="52">
        <f t="shared" si="16"/>
        <v>2.8806584362139918E-2</v>
      </c>
      <c r="AW36" s="52">
        <f t="shared" si="16"/>
        <v>3.7037037037037035E-2</v>
      </c>
      <c r="AX36" s="52">
        <f t="shared" si="16"/>
        <v>2.8806584362139918E-2</v>
      </c>
      <c r="AY36" s="52">
        <f t="shared" si="16"/>
        <v>3.292181069958848E-2</v>
      </c>
      <c r="AZ36" s="52">
        <f t="shared" si="16"/>
        <v>3.292181069958848E-2</v>
      </c>
      <c r="BA36" s="52">
        <f t="shared" si="16"/>
        <v>3.7037037037037035E-2</v>
      </c>
      <c r="BB36" s="52">
        <f t="shared" si="15"/>
        <v>3.292181069958848E-2</v>
      </c>
      <c r="BC36" s="52">
        <f t="shared" si="15"/>
        <v>2.8806584362139918E-2</v>
      </c>
      <c r="BD36" s="52">
        <f t="shared" si="15"/>
        <v>3.7037037037037035E-2</v>
      </c>
      <c r="BE36" s="52">
        <f t="shared" si="15"/>
        <v>3.292181069958848E-2</v>
      </c>
      <c r="BF36" s="52">
        <f t="shared" si="17"/>
        <v>3.7037037037037035E-2</v>
      </c>
      <c r="BG36" s="52">
        <f t="shared" si="17"/>
        <v>3.7037037037037035E-2</v>
      </c>
      <c r="BH36" s="52">
        <f t="shared" si="17"/>
        <v>3.7037037037037035E-2</v>
      </c>
      <c r="BI36" s="52">
        <f t="shared" si="17"/>
        <v>4.1152263374485597E-2</v>
      </c>
      <c r="BJ36" s="52">
        <f t="shared" si="17"/>
        <v>3.7037037037037035E-2</v>
      </c>
      <c r="BK36" s="52">
        <f t="shared" si="17"/>
        <v>2.8806584362139918E-2</v>
      </c>
      <c r="BL36" s="52">
        <f t="shared" si="17"/>
        <v>3.292181069958848E-2</v>
      </c>
      <c r="BM36" s="52">
        <f t="shared" si="17"/>
        <v>2.4691358024691357E-2</v>
      </c>
      <c r="BN36" s="52">
        <f t="shared" si="17"/>
        <v>3.7037037037037035E-2</v>
      </c>
      <c r="BO36" s="30" cm="1">
        <f t="array" ref="BO36">-1/LN(30)*SUMPRODUCT(AK36:BN36,LN(AK36:BN36))</f>
        <v>0.99658379025961019</v>
      </c>
      <c r="BP36" s="70">
        <f t="shared" si="1"/>
        <v>3.4162097403898084E-3</v>
      </c>
      <c r="BQ36" s="70">
        <f t="shared" si="8"/>
        <v>2.9317265624721808E-2</v>
      </c>
      <c r="BR36" s="73">
        <f t="shared" si="9"/>
        <v>2.9317265624721811E-2</v>
      </c>
      <c r="BS36" s="19" cm="1">
        <f t="array" ref="BS36">-SUMPRODUCT(AK36:BN36,LOG(AK36:BN36,2))</f>
        <v>4.8901276281607746</v>
      </c>
      <c r="BT36" s="29">
        <f t="shared" si="10"/>
        <v>0.99658379025961041</v>
      </c>
      <c r="BU36" s="19">
        <f t="shared" si="19"/>
        <v>9.6517746912664411E-4</v>
      </c>
      <c r="BV36" s="19">
        <f t="shared" si="19"/>
        <v>1.0858246527674744E-3</v>
      </c>
      <c r="BW36" s="19">
        <f t="shared" si="19"/>
        <v>1.0858246527674744E-3</v>
      </c>
      <c r="BX36" s="19">
        <f t="shared" si="19"/>
        <v>1.0858246527674744E-3</v>
      </c>
      <c r="BY36" s="19">
        <f t="shared" si="19"/>
        <v>8.445302854858135E-4</v>
      </c>
      <c r="BZ36" s="19">
        <f t="shared" si="19"/>
        <v>7.23883101844983E-4</v>
      </c>
      <c r="CA36" s="19">
        <f t="shared" si="19"/>
        <v>8.445302854858135E-4</v>
      </c>
      <c r="CB36" s="19">
        <f t="shared" si="18"/>
        <v>7.23883101844983E-4</v>
      </c>
      <c r="CC36" s="19">
        <f t="shared" si="18"/>
        <v>1.206471836408305E-3</v>
      </c>
      <c r="CD36" s="19">
        <f t="shared" si="18"/>
        <v>7.23883101844983E-4</v>
      </c>
      <c r="CE36" s="19">
        <f t="shared" si="18"/>
        <v>1.206471836408305E-3</v>
      </c>
      <c r="CF36" s="19">
        <f t="shared" si="18"/>
        <v>8.445302854858135E-4</v>
      </c>
      <c r="CG36" s="19">
        <f t="shared" si="18"/>
        <v>1.0858246527674744E-3</v>
      </c>
      <c r="CH36" s="19">
        <f t="shared" si="18"/>
        <v>8.445302854858135E-4</v>
      </c>
      <c r="CI36" s="19">
        <f t="shared" si="18"/>
        <v>9.6517746912664411E-4</v>
      </c>
      <c r="CJ36" s="19">
        <f t="shared" si="18"/>
        <v>9.6517746912664411E-4</v>
      </c>
      <c r="CK36" s="19">
        <f t="shared" si="14"/>
        <v>1.0858246527674744E-3</v>
      </c>
      <c r="CL36" s="19">
        <f t="shared" si="14"/>
        <v>9.6517746912664411E-4</v>
      </c>
      <c r="CM36" s="19">
        <f t="shared" si="14"/>
        <v>8.445302854858135E-4</v>
      </c>
      <c r="CN36" s="19">
        <f t="shared" si="14"/>
        <v>1.0858246527674744E-3</v>
      </c>
      <c r="CO36" s="19">
        <f t="shared" si="14"/>
        <v>9.6517746912664411E-4</v>
      </c>
      <c r="CP36" s="19">
        <f t="shared" si="14"/>
        <v>1.0858246527674744E-3</v>
      </c>
      <c r="CQ36" s="19">
        <f t="shared" si="14"/>
        <v>1.0858246527674744E-3</v>
      </c>
      <c r="CR36" s="19">
        <f t="shared" si="14"/>
        <v>1.0858246527674744E-3</v>
      </c>
      <c r="CS36" s="19">
        <f t="shared" si="13"/>
        <v>1.206471836408305E-3</v>
      </c>
      <c r="CT36" s="19">
        <f t="shared" si="13"/>
        <v>1.0858246527674744E-3</v>
      </c>
      <c r="CU36" s="19">
        <f t="shared" si="13"/>
        <v>8.445302854858135E-4</v>
      </c>
      <c r="CV36" s="19">
        <f t="shared" si="13"/>
        <v>9.6517746912664411E-4</v>
      </c>
      <c r="CW36" s="19">
        <f t="shared" si="13"/>
        <v>7.23883101844983E-4</v>
      </c>
      <c r="CX36" s="19">
        <f t="shared" si="13"/>
        <v>1.0858246527674744E-3</v>
      </c>
      <c r="CY36" s="33">
        <f t="shared" si="12"/>
        <v>0.14336517061358028</v>
      </c>
      <c r="CZ36" s="2"/>
      <c r="DA36" s="33">
        <v>0.1556358391192883</v>
      </c>
      <c r="DB36" s="33">
        <v>0.14336517061358028</v>
      </c>
    </row>
    <row r="37" spans="1:106" s="28" customFormat="1" ht="31.5" customHeight="1" thickBot="1" x14ac:dyDescent="0.25">
      <c r="A37" s="2"/>
      <c r="B37" s="56"/>
      <c r="C37" s="34" t="s">
        <v>88</v>
      </c>
      <c r="D37" s="61" t="s">
        <v>58</v>
      </c>
      <c r="E37" s="64">
        <v>1</v>
      </c>
      <c r="F37" s="83">
        <f t="shared" si="3"/>
        <v>2.9411764705882353E-2</v>
      </c>
      <c r="G37" s="48">
        <v>8</v>
      </c>
      <c r="H37" s="44">
        <v>7</v>
      </c>
      <c r="I37" s="44">
        <v>10</v>
      </c>
      <c r="J37" s="44">
        <v>9</v>
      </c>
      <c r="K37" s="44">
        <v>7</v>
      </c>
      <c r="L37" s="44">
        <v>8</v>
      </c>
      <c r="M37" s="44">
        <v>7</v>
      </c>
      <c r="N37" s="44">
        <v>9</v>
      </c>
      <c r="O37" s="44">
        <v>9</v>
      </c>
      <c r="P37" s="44">
        <v>8</v>
      </c>
      <c r="Q37" s="44">
        <v>10</v>
      </c>
      <c r="R37" s="44">
        <v>7</v>
      </c>
      <c r="S37" s="44">
        <v>6</v>
      </c>
      <c r="T37" s="44">
        <v>9</v>
      </c>
      <c r="U37" s="44">
        <v>9</v>
      </c>
      <c r="V37" s="44">
        <v>7</v>
      </c>
      <c r="W37" s="44">
        <v>9</v>
      </c>
      <c r="X37" s="44">
        <v>8</v>
      </c>
      <c r="Y37" s="44">
        <v>6</v>
      </c>
      <c r="Z37" s="44">
        <v>9</v>
      </c>
      <c r="AA37" s="44">
        <v>6</v>
      </c>
      <c r="AB37" s="44">
        <v>7</v>
      </c>
      <c r="AC37" s="44">
        <v>6</v>
      </c>
      <c r="AD37" s="44">
        <v>10</v>
      </c>
      <c r="AE37" s="44">
        <v>7</v>
      </c>
      <c r="AF37" s="44">
        <v>8</v>
      </c>
      <c r="AG37" s="44">
        <v>8</v>
      </c>
      <c r="AH37" s="44">
        <v>9</v>
      </c>
      <c r="AI37" s="44">
        <v>10</v>
      </c>
      <c r="AJ37" s="31">
        <v>9</v>
      </c>
      <c r="AK37" s="52">
        <f t="shared" si="4"/>
        <v>3.3057851239669422E-2</v>
      </c>
      <c r="AL37" s="52">
        <f t="shared" si="5"/>
        <v>2.8925619834710745E-2</v>
      </c>
      <c r="AM37" s="52">
        <f t="shared" si="16"/>
        <v>4.1322314049586778E-2</v>
      </c>
      <c r="AN37" s="52">
        <f t="shared" si="16"/>
        <v>3.71900826446281E-2</v>
      </c>
      <c r="AO37" s="52">
        <f t="shared" si="16"/>
        <v>2.8925619834710745E-2</v>
      </c>
      <c r="AP37" s="52">
        <f t="shared" si="16"/>
        <v>3.3057851239669422E-2</v>
      </c>
      <c r="AQ37" s="52">
        <f t="shared" si="16"/>
        <v>2.8925619834710745E-2</v>
      </c>
      <c r="AR37" s="52">
        <f t="shared" si="16"/>
        <v>3.71900826446281E-2</v>
      </c>
      <c r="AS37" s="52">
        <f t="shared" si="16"/>
        <v>3.71900826446281E-2</v>
      </c>
      <c r="AT37" s="52">
        <f t="shared" si="16"/>
        <v>3.3057851239669422E-2</v>
      </c>
      <c r="AU37" s="52">
        <f t="shared" si="16"/>
        <v>4.1322314049586778E-2</v>
      </c>
      <c r="AV37" s="52">
        <f t="shared" si="16"/>
        <v>2.8925619834710745E-2</v>
      </c>
      <c r="AW37" s="52">
        <f t="shared" si="16"/>
        <v>2.4793388429752067E-2</v>
      </c>
      <c r="AX37" s="52">
        <f t="shared" si="16"/>
        <v>3.71900826446281E-2</v>
      </c>
      <c r="AY37" s="52">
        <f t="shared" si="16"/>
        <v>3.71900826446281E-2</v>
      </c>
      <c r="AZ37" s="52">
        <f t="shared" si="16"/>
        <v>2.8925619834710745E-2</v>
      </c>
      <c r="BA37" s="52">
        <f t="shared" si="16"/>
        <v>3.71900826446281E-2</v>
      </c>
      <c r="BB37" s="52">
        <f t="shared" si="15"/>
        <v>3.3057851239669422E-2</v>
      </c>
      <c r="BC37" s="52">
        <f t="shared" si="15"/>
        <v>2.4793388429752067E-2</v>
      </c>
      <c r="BD37" s="52">
        <f t="shared" si="15"/>
        <v>3.71900826446281E-2</v>
      </c>
      <c r="BE37" s="52">
        <f t="shared" si="15"/>
        <v>2.4793388429752067E-2</v>
      </c>
      <c r="BF37" s="52">
        <f t="shared" si="17"/>
        <v>2.8925619834710745E-2</v>
      </c>
      <c r="BG37" s="52">
        <f t="shared" si="17"/>
        <v>2.4793388429752067E-2</v>
      </c>
      <c r="BH37" s="52">
        <f t="shared" si="17"/>
        <v>4.1322314049586778E-2</v>
      </c>
      <c r="BI37" s="52">
        <f t="shared" si="17"/>
        <v>2.8925619834710745E-2</v>
      </c>
      <c r="BJ37" s="52">
        <f t="shared" si="17"/>
        <v>3.3057851239669422E-2</v>
      </c>
      <c r="BK37" s="52">
        <f t="shared" si="17"/>
        <v>3.3057851239669422E-2</v>
      </c>
      <c r="BL37" s="52">
        <f t="shared" si="17"/>
        <v>3.71900826446281E-2</v>
      </c>
      <c r="BM37" s="52">
        <f t="shared" si="17"/>
        <v>4.1322314049586778E-2</v>
      </c>
      <c r="BN37" s="52">
        <f t="shared" si="17"/>
        <v>3.71900826446281E-2</v>
      </c>
      <c r="BO37" s="30" cm="1">
        <f t="array" ref="BO37">-1/LN(30)*SUMPRODUCT(AK37:BN37,LN(AK37:BN37))</f>
        <v>0.99634250138300207</v>
      </c>
      <c r="BP37" s="70">
        <f t="shared" si="1"/>
        <v>3.657498616997934E-3</v>
      </c>
      <c r="BQ37" s="70">
        <f t="shared" si="8"/>
        <v>3.1387961110474968E-2</v>
      </c>
      <c r="BR37" s="73">
        <f t="shared" si="9"/>
        <v>3.1387961110474975E-2</v>
      </c>
      <c r="BS37" s="19" cm="1">
        <f t="array" ref="BS37">-SUMPRODUCT(AK37:BN37,LOG(AK37:BN37,2))</f>
        <v>4.8889436500413215</v>
      </c>
      <c r="BT37" s="29">
        <f t="shared" si="10"/>
        <v>0.99634250138300229</v>
      </c>
      <c r="BU37" s="19">
        <f t="shared" si="19"/>
        <v>1.0376185491066108E-3</v>
      </c>
      <c r="BV37" s="19">
        <f t="shared" si="19"/>
        <v>9.0791623046828447E-4</v>
      </c>
      <c r="BW37" s="19">
        <f t="shared" si="19"/>
        <v>1.2970231863832634E-3</v>
      </c>
      <c r="BX37" s="19">
        <f t="shared" si="19"/>
        <v>1.1673208677449372E-3</v>
      </c>
      <c r="BY37" s="19">
        <f t="shared" si="19"/>
        <v>9.0791623046828447E-4</v>
      </c>
      <c r="BZ37" s="19">
        <f t="shared" si="19"/>
        <v>1.0376185491066108E-3</v>
      </c>
      <c r="CA37" s="19">
        <f t="shared" si="19"/>
        <v>9.0791623046828447E-4</v>
      </c>
      <c r="CB37" s="19">
        <f t="shared" si="18"/>
        <v>1.1673208677449372E-3</v>
      </c>
      <c r="CC37" s="19">
        <f t="shared" si="18"/>
        <v>1.1673208677449372E-3</v>
      </c>
      <c r="CD37" s="19">
        <f t="shared" si="18"/>
        <v>1.0376185491066108E-3</v>
      </c>
      <c r="CE37" s="19">
        <f t="shared" si="18"/>
        <v>1.2970231863832634E-3</v>
      </c>
      <c r="CF37" s="19">
        <f t="shared" si="18"/>
        <v>9.0791623046828447E-4</v>
      </c>
      <c r="CG37" s="19">
        <f t="shared" si="18"/>
        <v>7.7821391182995804E-4</v>
      </c>
      <c r="CH37" s="19">
        <f t="shared" si="18"/>
        <v>1.1673208677449372E-3</v>
      </c>
      <c r="CI37" s="19">
        <f t="shared" si="18"/>
        <v>1.1673208677449372E-3</v>
      </c>
      <c r="CJ37" s="19">
        <f t="shared" si="18"/>
        <v>9.0791623046828447E-4</v>
      </c>
      <c r="CK37" s="19">
        <f t="shared" si="14"/>
        <v>1.1673208677449372E-3</v>
      </c>
      <c r="CL37" s="19">
        <f t="shared" si="14"/>
        <v>1.0376185491066108E-3</v>
      </c>
      <c r="CM37" s="19">
        <f t="shared" si="14"/>
        <v>7.7821391182995804E-4</v>
      </c>
      <c r="CN37" s="19">
        <f t="shared" si="14"/>
        <v>1.1673208677449372E-3</v>
      </c>
      <c r="CO37" s="19">
        <f t="shared" si="14"/>
        <v>7.7821391182995804E-4</v>
      </c>
      <c r="CP37" s="19">
        <f t="shared" si="14"/>
        <v>9.0791623046828447E-4</v>
      </c>
      <c r="CQ37" s="19">
        <f t="shared" si="14"/>
        <v>7.7821391182995804E-4</v>
      </c>
      <c r="CR37" s="19">
        <f t="shared" si="14"/>
        <v>1.2970231863832634E-3</v>
      </c>
      <c r="CS37" s="19">
        <f t="shared" si="13"/>
        <v>9.0791623046828447E-4</v>
      </c>
      <c r="CT37" s="19">
        <f t="shared" si="13"/>
        <v>1.0376185491066108E-3</v>
      </c>
      <c r="CU37" s="19">
        <f t="shared" si="13"/>
        <v>1.0376185491066108E-3</v>
      </c>
      <c r="CV37" s="19">
        <f t="shared" si="13"/>
        <v>1.1673208677449372E-3</v>
      </c>
      <c r="CW37" s="19">
        <f t="shared" si="13"/>
        <v>1.2970231863832634E-3</v>
      </c>
      <c r="CX37" s="19">
        <f t="shared" si="13"/>
        <v>1.1673208677449372E-3</v>
      </c>
      <c r="CY37" s="33">
        <f t="shared" si="12"/>
        <v>0.15345397315880058</v>
      </c>
      <c r="CZ37" s="2"/>
      <c r="DA37" s="33">
        <v>3.1855413372078541E-2</v>
      </c>
      <c r="DB37" s="33">
        <v>0.15345397315880058</v>
      </c>
    </row>
    <row r="38" spans="1:106" s="28" customFormat="1" ht="31.5" customHeight="1" thickBot="1" x14ac:dyDescent="0.25">
      <c r="A38" s="2"/>
      <c r="B38" s="56"/>
      <c r="C38" s="34" t="s">
        <v>89</v>
      </c>
      <c r="D38" s="61" t="s">
        <v>59</v>
      </c>
      <c r="E38" s="64">
        <v>1</v>
      </c>
      <c r="F38" s="83">
        <f t="shared" si="3"/>
        <v>2.9411764705882353E-2</v>
      </c>
      <c r="G38" s="48">
        <v>7</v>
      </c>
      <c r="H38" s="44">
        <v>9</v>
      </c>
      <c r="I38" s="44">
        <v>8</v>
      </c>
      <c r="J38" s="44">
        <v>10</v>
      </c>
      <c r="K38" s="44">
        <v>9</v>
      </c>
      <c r="L38" s="44">
        <v>9</v>
      </c>
      <c r="M38" s="44">
        <v>9</v>
      </c>
      <c r="N38" s="44">
        <v>10</v>
      </c>
      <c r="O38" s="44">
        <v>7</v>
      </c>
      <c r="P38" s="44">
        <v>7</v>
      </c>
      <c r="Q38" s="44">
        <v>9</v>
      </c>
      <c r="R38" s="44">
        <v>7</v>
      </c>
      <c r="S38" s="44">
        <v>10</v>
      </c>
      <c r="T38" s="44">
        <v>8</v>
      </c>
      <c r="U38" s="44">
        <v>6</v>
      </c>
      <c r="V38" s="44">
        <v>9</v>
      </c>
      <c r="W38" s="44">
        <v>6</v>
      </c>
      <c r="X38" s="44">
        <v>9</v>
      </c>
      <c r="Y38" s="44">
        <v>8</v>
      </c>
      <c r="Z38" s="44">
        <v>7</v>
      </c>
      <c r="AA38" s="44">
        <v>7</v>
      </c>
      <c r="AB38" s="44">
        <v>9</v>
      </c>
      <c r="AC38" s="44">
        <v>7</v>
      </c>
      <c r="AD38" s="44">
        <v>9</v>
      </c>
      <c r="AE38" s="44">
        <v>10</v>
      </c>
      <c r="AF38" s="44">
        <v>7</v>
      </c>
      <c r="AG38" s="44">
        <v>9</v>
      </c>
      <c r="AH38" s="44">
        <v>7</v>
      </c>
      <c r="AI38" s="44">
        <v>8</v>
      </c>
      <c r="AJ38" s="31">
        <v>8</v>
      </c>
      <c r="AK38" s="52">
        <f t="shared" si="4"/>
        <v>2.8571428571428571E-2</v>
      </c>
      <c r="AL38" s="52">
        <f t="shared" si="5"/>
        <v>3.6734693877551024E-2</v>
      </c>
      <c r="AM38" s="52">
        <f t="shared" si="16"/>
        <v>3.2653061224489799E-2</v>
      </c>
      <c r="AN38" s="52">
        <f t="shared" si="16"/>
        <v>4.0816326530612242E-2</v>
      </c>
      <c r="AO38" s="52">
        <f t="shared" si="16"/>
        <v>3.6734693877551024E-2</v>
      </c>
      <c r="AP38" s="52">
        <f t="shared" si="16"/>
        <v>3.6734693877551024E-2</v>
      </c>
      <c r="AQ38" s="52">
        <f t="shared" si="16"/>
        <v>3.6734693877551024E-2</v>
      </c>
      <c r="AR38" s="52">
        <f t="shared" si="16"/>
        <v>4.0816326530612242E-2</v>
      </c>
      <c r="AS38" s="52">
        <f t="shared" si="16"/>
        <v>2.8571428571428571E-2</v>
      </c>
      <c r="AT38" s="52">
        <f t="shared" si="16"/>
        <v>2.8571428571428571E-2</v>
      </c>
      <c r="AU38" s="52">
        <f t="shared" si="16"/>
        <v>3.6734693877551024E-2</v>
      </c>
      <c r="AV38" s="52">
        <f t="shared" si="16"/>
        <v>2.8571428571428571E-2</v>
      </c>
      <c r="AW38" s="52">
        <f t="shared" si="16"/>
        <v>4.0816326530612242E-2</v>
      </c>
      <c r="AX38" s="52">
        <f t="shared" si="16"/>
        <v>3.2653061224489799E-2</v>
      </c>
      <c r="AY38" s="52">
        <f t="shared" si="16"/>
        <v>2.4489795918367346E-2</v>
      </c>
      <c r="AZ38" s="52">
        <f t="shared" si="16"/>
        <v>3.6734693877551024E-2</v>
      </c>
      <c r="BA38" s="52">
        <f t="shared" si="16"/>
        <v>2.4489795918367346E-2</v>
      </c>
      <c r="BB38" s="52">
        <f t="shared" si="15"/>
        <v>3.6734693877551024E-2</v>
      </c>
      <c r="BC38" s="52">
        <f t="shared" si="15"/>
        <v>3.2653061224489799E-2</v>
      </c>
      <c r="BD38" s="52">
        <f t="shared" si="15"/>
        <v>2.8571428571428571E-2</v>
      </c>
      <c r="BE38" s="52">
        <f t="shared" si="15"/>
        <v>2.8571428571428571E-2</v>
      </c>
      <c r="BF38" s="52">
        <f t="shared" si="17"/>
        <v>3.6734693877551024E-2</v>
      </c>
      <c r="BG38" s="52">
        <f t="shared" si="17"/>
        <v>2.8571428571428571E-2</v>
      </c>
      <c r="BH38" s="52">
        <f t="shared" si="17"/>
        <v>3.6734693877551024E-2</v>
      </c>
      <c r="BI38" s="52">
        <f t="shared" si="17"/>
        <v>4.0816326530612242E-2</v>
      </c>
      <c r="BJ38" s="52">
        <f t="shared" si="17"/>
        <v>2.8571428571428571E-2</v>
      </c>
      <c r="BK38" s="52">
        <f t="shared" si="17"/>
        <v>3.6734693877551024E-2</v>
      </c>
      <c r="BL38" s="52">
        <f t="shared" si="17"/>
        <v>2.8571428571428571E-2</v>
      </c>
      <c r="BM38" s="52">
        <f t="shared" si="17"/>
        <v>3.2653061224489799E-2</v>
      </c>
      <c r="BN38" s="52">
        <f t="shared" si="17"/>
        <v>3.2653061224489799E-2</v>
      </c>
      <c r="BO38" s="30" cm="1">
        <f t="array" ref="BO38">-1/LN(30)*SUMPRODUCT(AK38:BN38,LN(AK38:BN38))</f>
        <v>0.99686805701070069</v>
      </c>
      <c r="BP38" s="70">
        <f t="shared" si="1"/>
        <v>3.1319429892993078E-3</v>
      </c>
      <c r="BQ38" s="70">
        <f t="shared" si="8"/>
        <v>2.6877742151831665E-2</v>
      </c>
      <c r="BR38" s="73">
        <f t="shared" si="9"/>
        <v>2.6877742151831665E-2</v>
      </c>
      <c r="BS38" s="19" cm="1">
        <f t="array" ref="BS38">-SUMPRODUCT(AK38:BN38,LOG(AK38:BN38,2))</f>
        <v>4.8915224940083455</v>
      </c>
      <c r="BT38" s="29">
        <f t="shared" si="10"/>
        <v>0.99686805701070103</v>
      </c>
      <c r="BU38" s="19">
        <f t="shared" si="19"/>
        <v>7.6793549005233321E-4</v>
      </c>
      <c r="BV38" s="19">
        <f t="shared" si="19"/>
        <v>9.8734563006728582E-4</v>
      </c>
      <c r="BW38" s="19">
        <f t="shared" si="19"/>
        <v>8.7764056005980957E-4</v>
      </c>
      <c r="BX38" s="19">
        <f t="shared" si="19"/>
        <v>1.0970507000747616E-3</v>
      </c>
      <c r="BY38" s="19">
        <f t="shared" si="19"/>
        <v>9.8734563006728582E-4</v>
      </c>
      <c r="BZ38" s="19">
        <f t="shared" si="19"/>
        <v>9.8734563006728582E-4</v>
      </c>
      <c r="CA38" s="19">
        <f t="shared" si="19"/>
        <v>9.8734563006728582E-4</v>
      </c>
      <c r="CB38" s="19">
        <f t="shared" si="18"/>
        <v>1.0970507000747616E-3</v>
      </c>
      <c r="CC38" s="19">
        <f t="shared" si="18"/>
        <v>7.6793549005233321E-4</v>
      </c>
      <c r="CD38" s="19">
        <f t="shared" si="18"/>
        <v>7.6793549005233321E-4</v>
      </c>
      <c r="CE38" s="19">
        <f t="shared" si="18"/>
        <v>9.8734563006728582E-4</v>
      </c>
      <c r="CF38" s="19">
        <f t="shared" si="18"/>
        <v>7.6793549005233321E-4</v>
      </c>
      <c r="CG38" s="19">
        <f t="shared" si="18"/>
        <v>1.0970507000747616E-3</v>
      </c>
      <c r="CH38" s="19">
        <f t="shared" si="18"/>
        <v>8.7764056005980957E-4</v>
      </c>
      <c r="CI38" s="19">
        <f t="shared" si="18"/>
        <v>6.5823042004485707E-4</v>
      </c>
      <c r="CJ38" s="19">
        <f t="shared" si="18"/>
        <v>9.8734563006728582E-4</v>
      </c>
      <c r="CK38" s="19">
        <f t="shared" si="14"/>
        <v>6.5823042004485707E-4</v>
      </c>
      <c r="CL38" s="19">
        <f t="shared" si="14"/>
        <v>9.8734563006728582E-4</v>
      </c>
      <c r="CM38" s="19">
        <f t="shared" si="14"/>
        <v>8.7764056005980957E-4</v>
      </c>
      <c r="CN38" s="19">
        <f t="shared" si="14"/>
        <v>7.6793549005233321E-4</v>
      </c>
      <c r="CO38" s="19">
        <f t="shared" si="14"/>
        <v>7.6793549005233321E-4</v>
      </c>
      <c r="CP38" s="19">
        <f t="shared" si="14"/>
        <v>9.8734563006728582E-4</v>
      </c>
      <c r="CQ38" s="19">
        <f t="shared" si="14"/>
        <v>7.6793549005233321E-4</v>
      </c>
      <c r="CR38" s="19">
        <f t="shared" si="14"/>
        <v>9.8734563006728582E-4</v>
      </c>
      <c r="CS38" s="19">
        <f t="shared" si="13"/>
        <v>1.0970507000747616E-3</v>
      </c>
      <c r="CT38" s="19">
        <f t="shared" si="13"/>
        <v>7.6793549005233321E-4</v>
      </c>
      <c r="CU38" s="19">
        <f t="shared" si="13"/>
        <v>9.8734563006728582E-4</v>
      </c>
      <c r="CV38" s="19">
        <f t="shared" si="13"/>
        <v>7.6793549005233321E-4</v>
      </c>
      <c r="CW38" s="19">
        <f t="shared" si="13"/>
        <v>8.7764056005980957E-4</v>
      </c>
      <c r="CX38" s="19">
        <f t="shared" si="13"/>
        <v>8.7764056005980957E-4</v>
      </c>
      <c r="CY38" s="33">
        <f t="shared" si="12"/>
        <v>0.13147308032384086</v>
      </c>
      <c r="CZ38" s="2"/>
      <c r="DA38" s="33">
        <v>0.1865727297935218</v>
      </c>
      <c r="DB38" s="33">
        <v>0.13147308032384086</v>
      </c>
    </row>
    <row r="39" spans="1:106" s="28" customFormat="1" ht="31.5" customHeight="1" thickBot="1" x14ac:dyDescent="0.25">
      <c r="A39" s="2"/>
      <c r="B39" s="56"/>
      <c r="C39" s="34" t="s">
        <v>90</v>
      </c>
      <c r="D39" s="61" t="s">
        <v>60</v>
      </c>
      <c r="E39" s="64">
        <v>1</v>
      </c>
      <c r="F39" s="83">
        <f t="shared" si="3"/>
        <v>2.9411764705882353E-2</v>
      </c>
      <c r="G39" s="48">
        <v>9</v>
      </c>
      <c r="H39" s="44">
        <v>10</v>
      </c>
      <c r="I39" s="44">
        <v>9</v>
      </c>
      <c r="J39" s="44">
        <v>10</v>
      </c>
      <c r="K39" s="44">
        <v>6</v>
      </c>
      <c r="L39" s="44">
        <v>10</v>
      </c>
      <c r="M39" s="44">
        <v>10</v>
      </c>
      <c r="N39" s="44">
        <v>8</v>
      </c>
      <c r="O39" s="44">
        <v>8</v>
      </c>
      <c r="P39" s="44">
        <v>7</v>
      </c>
      <c r="Q39" s="44">
        <v>7</v>
      </c>
      <c r="R39" s="44">
        <v>6</v>
      </c>
      <c r="S39" s="44">
        <v>7</v>
      </c>
      <c r="T39" s="44">
        <v>10</v>
      </c>
      <c r="U39" s="44">
        <v>6</v>
      </c>
      <c r="V39" s="44">
        <v>7</v>
      </c>
      <c r="W39" s="44">
        <v>9</v>
      </c>
      <c r="X39" s="44">
        <v>6</v>
      </c>
      <c r="Y39" s="44">
        <v>9</v>
      </c>
      <c r="Z39" s="44">
        <v>7</v>
      </c>
      <c r="AA39" s="44">
        <v>8</v>
      </c>
      <c r="AB39" s="44">
        <v>7</v>
      </c>
      <c r="AC39" s="44">
        <v>7</v>
      </c>
      <c r="AD39" s="44">
        <v>7</v>
      </c>
      <c r="AE39" s="44">
        <v>7</v>
      </c>
      <c r="AF39" s="44">
        <v>9</v>
      </c>
      <c r="AG39" s="44">
        <v>8</v>
      </c>
      <c r="AH39" s="44">
        <v>8</v>
      </c>
      <c r="AI39" s="44">
        <v>7</v>
      </c>
      <c r="AJ39" s="31">
        <v>7</v>
      </c>
      <c r="AK39" s="52">
        <f t="shared" si="4"/>
        <v>3.8135593220338986E-2</v>
      </c>
      <c r="AL39" s="52">
        <f t="shared" si="5"/>
        <v>4.2372881355932202E-2</v>
      </c>
      <c r="AM39" s="52">
        <f t="shared" si="16"/>
        <v>3.8135593220338986E-2</v>
      </c>
      <c r="AN39" s="52">
        <f t="shared" si="16"/>
        <v>4.2372881355932202E-2</v>
      </c>
      <c r="AO39" s="52">
        <f t="shared" si="16"/>
        <v>2.5423728813559324E-2</v>
      </c>
      <c r="AP39" s="52">
        <f t="shared" si="16"/>
        <v>4.2372881355932202E-2</v>
      </c>
      <c r="AQ39" s="52">
        <f t="shared" si="16"/>
        <v>4.2372881355932202E-2</v>
      </c>
      <c r="AR39" s="52">
        <f t="shared" si="16"/>
        <v>3.3898305084745763E-2</v>
      </c>
      <c r="AS39" s="52">
        <f t="shared" si="16"/>
        <v>3.3898305084745763E-2</v>
      </c>
      <c r="AT39" s="52">
        <f t="shared" si="16"/>
        <v>2.9661016949152543E-2</v>
      </c>
      <c r="AU39" s="52">
        <f t="shared" si="16"/>
        <v>2.9661016949152543E-2</v>
      </c>
      <c r="AV39" s="52">
        <f t="shared" si="16"/>
        <v>2.5423728813559324E-2</v>
      </c>
      <c r="AW39" s="52">
        <f t="shared" si="16"/>
        <v>2.9661016949152543E-2</v>
      </c>
      <c r="AX39" s="52">
        <f t="shared" si="16"/>
        <v>4.2372881355932202E-2</v>
      </c>
      <c r="AY39" s="52">
        <f t="shared" si="16"/>
        <v>2.5423728813559324E-2</v>
      </c>
      <c r="AZ39" s="52">
        <f t="shared" si="16"/>
        <v>2.9661016949152543E-2</v>
      </c>
      <c r="BA39" s="52">
        <f t="shared" si="16"/>
        <v>3.8135593220338986E-2</v>
      </c>
      <c r="BB39" s="52">
        <f t="shared" si="15"/>
        <v>2.5423728813559324E-2</v>
      </c>
      <c r="BC39" s="52">
        <f t="shared" si="15"/>
        <v>3.8135593220338986E-2</v>
      </c>
      <c r="BD39" s="52">
        <f t="shared" si="15"/>
        <v>2.9661016949152543E-2</v>
      </c>
      <c r="BE39" s="52">
        <f t="shared" si="15"/>
        <v>3.3898305084745763E-2</v>
      </c>
      <c r="BF39" s="52">
        <f t="shared" si="17"/>
        <v>2.9661016949152543E-2</v>
      </c>
      <c r="BG39" s="52">
        <f t="shared" si="17"/>
        <v>2.9661016949152543E-2</v>
      </c>
      <c r="BH39" s="52">
        <f t="shared" si="17"/>
        <v>2.9661016949152543E-2</v>
      </c>
      <c r="BI39" s="52">
        <f t="shared" si="17"/>
        <v>2.9661016949152543E-2</v>
      </c>
      <c r="BJ39" s="52">
        <f t="shared" si="17"/>
        <v>3.8135593220338986E-2</v>
      </c>
      <c r="BK39" s="52">
        <f t="shared" si="17"/>
        <v>3.3898305084745763E-2</v>
      </c>
      <c r="BL39" s="52">
        <f t="shared" si="17"/>
        <v>3.3898305084745763E-2</v>
      </c>
      <c r="BM39" s="52">
        <f t="shared" si="17"/>
        <v>2.9661016949152543E-2</v>
      </c>
      <c r="BN39" s="52">
        <f t="shared" si="17"/>
        <v>2.9661016949152543E-2</v>
      </c>
      <c r="BO39" s="30" cm="1">
        <f t="array" ref="BO39">-1/LN(30)*SUMPRODUCT(AK39:BN39,LN(AK39:BN39))</f>
        <v>0.99596651628639554</v>
      </c>
      <c r="BP39" s="70">
        <f t="shared" si="1"/>
        <v>4.0334837136044577E-3</v>
      </c>
      <c r="BQ39" s="70">
        <f t="shared" si="8"/>
        <v>3.4614594070924397E-2</v>
      </c>
      <c r="BR39" s="73">
        <f t="shared" si="9"/>
        <v>3.4614594070924404E-2</v>
      </c>
      <c r="BS39" s="19" cm="1">
        <f t="array" ref="BS39">-SUMPRODUCT(AK39:BN39,LOG(AK39:BN39,2))</f>
        <v>4.8870987323066908</v>
      </c>
      <c r="BT39" s="29">
        <f t="shared" si="10"/>
        <v>0.9959665162863951</v>
      </c>
      <c r="BU39" s="19">
        <f t="shared" si="19"/>
        <v>1.3200480789759307E-3</v>
      </c>
      <c r="BV39" s="19">
        <f t="shared" si="19"/>
        <v>1.466720087751034E-3</v>
      </c>
      <c r="BW39" s="19">
        <f t="shared" si="19"/>
        <v>1.3200480789759307E-3</v>
      </c>
      <c r="BX39" s="19">
        <f t="shared" si="19"/>
        <v>1.466720087751034E-3</v>
      </c>
      <c r="BY39" s="19">
        <f t="shared" si="19"/>
        <v>8.8003205265062051E-4</v>
      </c>
      <c r="BZ39" s="19">
        <f t="shared" si="19"/>
        <v>1.466720087751034E-3</v>
      </c>
      <c r="CA39" s="19">
        <f t="shared" si="19"/>
        <v>1.466720087751034E-3</v>
      </c>
      <c r="CB39" s="19">
        <f t="shared" si="18"/>
        <v>1.1733760702008272E-3</v>
      </c>
      <c r="CC39" s="19">
        <f t="shared" si="18"/>
        <v>1.1733760702008272E-3</v>
      </c>
      <c r="CD39" s="19">
        <f t="shared" si="18"/>
        <v>1.0267040614257239E-3</v>
      </c>
      <c r="CE39" s="19">
        <f t="shared" si="18"/>
        <v>1.0267040614257239E-3</v>
      </c>
      <c r="CF39" s="19">
        <f t="shared" si="18"/>
        <v>8.8003205265062051E-4</v>
      </c>
      <c r="CG39" s="19">
        <f t="shared" si="18"/>
        <v>1.0267040614257239E-3</v>
      </c>
      <c r="CH39" s="19">
        <f t="shared" si="18"/>
        <v>1.466720087751034E-3</v>
      </c>
      <c r="CI39" s="19">
        <f t="shared" si="18"/>
        <v>8.8003205265062051E-4</v>
      </c>
      <c r="CJ39" s="19">
        <f t="shared" si="18"/>
        <v>1.0267040614257239E-3</v>
      </c>
      <c r="CK39" s="19">
        <f t="shared" si="14"/>
        <v>1.3200480789759307E-3</v>
      </c>
      <c r="CL39" s="19">
        <f t="shared" si="14"/>
        <v>8.8003205265062051E-4</v>
      </c>
      <c r="CM39" s="19">
        <f t="shared" si="14"/>
        <v>1.3200480789759307E-3</v>
      </c>
      <c r="CN39" s="19">
        <f t="shared" si="14"/>
        <v>1.0267040614257239E-3</v>
      </c>
      <c r="CO39" s="19">
        <f t="shared" si="14"/>
        <v>1.1733760702008272E-3</v>
      </c>
      <c r="CP39" s="19">
        <f t="shared" si="14"/>
        <v>1.0267040614257239E-3</v>
      </c>
      <c r="CQ39" s="19">
        <f t="shared" si="14"/>
        <v>1.0267040614257239E-3</v>
      </c>
      <c r="CR39" s="19">
        <f t="shared" si="14"/>
        <v>1.0267040614257239E-3</v>
      </c>
      <c r="CS39" s="19">
        <f t="shared" si="13"/>
        <v>1.0267040614257239E-3</v>
      </c>
      <c r="CT39" s="19">
        <f t="shared" si="13"/>
        <v>1.3200480789759307E-3</v>
      </c>
      <c r="CU39" s="19">
        <f t="shared" si="13"/>
        <v>1.1733760702008272E-3</v>
      </c>
      <c r="CV39" s="19">
        <f t="shared" si="13"/>
        <v>1.1733760702008272E-3</v>
      </c>
      <c r="CW39" s="19">
        <f t="shared" si="13"/>
        <v>1.0267040614257239E-3</v>
      </c>
      <c r="CX39" s="19">
        <f t="shared" si="13"/>
        <v>1.0267040614257239E-3</v>
      </c>
      <c r="CY39" s="33">
        <f t="shared" si="12"/>
        <v>0.16916493880332534</v>
      </c>
      <c r="CZ39" s="2"/>
      <c r="DA39" s="33">
        <v>0.26481553592729556</v>
      </c>
      <c r="DB39" s="33">
        <v>0.16916493880332534</v>
      </c>
    </row>
    <row r="40" spans="1:106" s="28" customFormat="1" ht="31.5" customHeight="1" thickBot="1" x14ac:dyDescent="0.25">
      <c r="A40" s="2"/>
      <c r="B40" s="56"/>
      <c r="C40" s="34" t="s">
        <v>91</v>
      </c>
      <c r="D40" s="61" t="s">
        <v>61</v>
      </c>
      <c r="E40" s="64">
        <v>1</v>
      </c>
      <c r="F40" s="83">
        <f t="shared" si="3"/>
        <v>2.9411764705882353E-2</v>
      </c>
      <c r="G40" s="57">
        <v>7</v>
      </c>
      <c r="H40" s="58">
        <v>6</v>
      </c>
      <c r="I40" s="58">
        <v>9</v>
      </c>
      <c r="J40" s="58">
        <v>7</v>
      </c>
      <c r="K40" s="58">
        <v>9</v>
      </c>
      <c r="L40" s="58">
        <v>7</v>
      </c>
      <c r="M40" s="58">
        <v>9</v>
      </c>
      <c r="N40" s="58">
        <v>9</v>
      </c>
      <c r="O40" s="58">
        <v>7</v>
      </c>
      <c r="P40" s="58">
        <v>8</v>
      </c>
      <c r="Q40" s="58">
        <v>6</v>
      </c>
      <c r="R40" s="58">
        <v>8</v>
      </c>
      <c r="S40" s="58">
        <v>10</v>
      </c>
      <c r="T40" s="58">
        <v>8</v>
      </c>
      <c r="U40" s="58">
        <v>8</v>
      </c>
      <c r="V40" s="58">
        <v>10</v>
      </c>
      <c r="W40" s="58">
        <v>8</v>
      </c>
      <c r="X40" s="58">
        <v>7</v>
      </c>
      <c r="Y40" s="58">
        <v>8</v>
      </c>
      <c r="Z40" s="58">
        <v>9</v>
      </c>
      <c r="AA40" s="58">
        <v>7</v>
      </c>
      <c r="AB40" s="58">
        <v>9</v>
      </c>
      <c r="AC40" s="58">
        <v>7</v>
      </c>
      <c r="AD40" s="58">
        <v>9</v>
      </c>
      <c r="AE40" s="58">
        <v>6</v>
      </c>
      <c r="AF40" s="58">
        <v>8</v>
      </c>
      <c r="AG40" s="58">
        <v>6</v>
      </c>
      <c r="AH40" s="58">
        <v>9</v>
      </c>
      <c r="AI40" s="58">
        <v>8</v>
      </c>
      <c r="AJ40" s="59">
        <v>8</v>
      </c>
      <c r="AK40" s="52">
        <f t="shared" si="4"/>
        <v>2.9535864978902954E-2</v>
      </c>
      <c r="AL40" s="52">
        <f t="shared" si="5"/>
        <v>2.5316455696202531E-2</v>
      </c>
      <c r="AM40" s="52">
        <f t="shared" si="16"/>
        <v>3.7974683544303799E-2</v>
      </c>
      <c r="AN40" s="52">
        <f t="shared" si="16"/>
        <v>2.9535864978902954E-2</v>
      </c>
      <c r="AO40" s="52">
        <f t="shared" si="16"/>
        <v>3.7974683544303799E-2</v>
      </c>
      <c r="AP40" s="52">
        <f t="shared" si="16"/>
        <v>2.9535864978902954E-2</v>
      </c>
      <c r="AQ40" s="52">
        <f t="shared" si="16"/>
        <v>3.7974683544303799E-2</v>
      </c>
      <c r="AR40" s="52">
        <f t="shared" si="16"/>
        <v>3.7974683544303799E-2</v>
      </c>
      <c r="AS40" s="52">
        <f t="shared" si="16"/>
        <v>2.9535864978902954E-2</v>
      </c>
      <c r="AT40" s="52">
        <f t="shared" si="16"/>
        <v>3.3755274261603373E-2</v>
      </c>
      <c r="AU40" s="52">
        <f t="shared" si="16"/>
        <v>2.5316455696202531E-2</v>
      </c>
      <c r="AV40" s="52">
        <f t="shared" si="16"/>
        <v>3.3755274261603373E-2</v>
      </c>
      <c r="AW40" s="52">
        <f t="shared" si="16"/>
        <v>4.2194092827004218E-2</v>
      </c>
      <c r="AX40" s="52">
        <f t="shared" si="16"/>
        <v>3.3755274261603373E-2</v>
      </c>
      <c r="AY40" s="52">
        <f t="shared" si="16"/>
        <v>3.3755274261603373E-2</v>
      </c>
      <c r="AZ40" s="52">
        <f t="shared" si="16"/>
        <v>4.2194092827004218E-2</v>
      </c>
      <c r="BA40" s="52">
        <f t="shared" si="16"/>
        <v>3.3755274261603373E-2</v>
      </c>
      <c r="BB40" s="52">
        <f t="shared" si="15"/>
        <v>2.9535864978902954E-2</v>
      </c>
      <c r="BC40" s="52">
        <f t="shared" si="15"/>
        <v>3.3755274261603373E-2</v>
      </c>
      <c r="BD40" s="52">
        <f t="shared" si="15"/>
        <v>3.7974683544303799E-2</v>
      </c>
      <c r="BE40" s="52">
        <f t="shared" si="15"/>
        <v>2.9535864978902954E-2</v>
      </c>
      <c r="BF40" s="52">
        <f t="shared" si="17"/>
        <v>3.7974683544303799E-2</v>
      </c>
      <c r="BG40" s="52">
        <f t="shared" si="17"/>
        <v>2.9535864978902954E-2</v>
      </c>
      <c r="BH40" s="52">
        <f t="shared" si="17"/>
        <v>3.7974683544303799E-2</v>
      </c>
      <c r="BI40" s="52">
        <f t="shared" si="17"/>
        <v>2.5316455696202531E-2</v>
      </c>
      <c r="BJ40" s="52">
        <f t="shared" si="17"/>
        <v>3.3755274261603373E-2</v>
      </c>
      <c r="BK40" s="52">
        <f t="shared" si="17"/>
        <v>2.5316455696202531E-2</v>
      </c>
      <c r="BL40" s="52">
        <f t="shared" si="17"/>
        <v>3.7974683544303799E-2</v>
      </c>
      <c r="BM40" s="52">
        <f t="shared" si="17"/>
        <v>3.3755274261603373E-2</v>
      </c>
      <c r="BN40" s="52">
        <f t="shared" si="17"/>
        <v>3.3755274261603373E-2</v>
      </c>
      <c r="BO40" s="30" cm="1">
        <f t="array" ref="BO40">-1/LN(30)*SUMPRODUCT(AK40:BN40,LN(AK40:BN40))</f>
        <v>0.99692710229102532</v>
      </c>
      <c r="BP40" s="70">
        <f t="shared" si="1"/>
        <v>3.0728977089746756E-3</v>
      </c>
      <c r="BQ40" s="70">
        <f t="shared" si="8"/>
        <v>2.6371026727805655E-2</v>
      </c>
      <c r="BR40" s="73">
        <f t="shared" si="9"/>
        <v>2.6371026727805658E-2</v>
      </c>
      <c r="BS40" s="19" cm="1">
        <f t="array" ref="BS40">-SUMPRODUCT(AK40:BN40,LOG(AK40:BN40,2))</f>
        <v>4.8918122227390874</v>
      </c>
      <c r="BT40" s="29">
        <f t="shared" si="10"/>
        <v>0.9969271022910261</v>
      </c>
      <c r="BU40" s="19">
        <f t="shared" si="19"/>
        <v>7.7889108478750892E-4</v>
      </c>
      <c r="BV40" s="19">
        <f t="shared" si="19"/>
        <v>6.676209298178648E-4</v>
      </c>
      <c r="BW40" s="19">
        <f t="shared" si="19"/>
        <v>1.0014313947267971E-3</v>
      </c>
      <c r="BX40" s="19">
        <f t="shared" si="19"/>
        <v>7.7889108478750892E-4</v>
      </c>
      <c r="BY40" s="19">
        <f t="shared" si="19"/>
        <v>1.0014313947267971E-3</v>
      </c>
      <c r="BZ40" s="19">
        <f t="shared" si="19"/>
        <v>7.7889108478750892E-4</v>
      </c>
      <c r="CA40" s="19">
        <f t="shared" si="19"/>
        <v>1.0014313947267971E-3</v>
      </c>
      <c r="CB40" s="19">
        <f t="shared" si="18"/>
        <v>1.0014313947267971E-3</v>
      </c>
      <c r="CC40" s="19">
        <f t="shared" si="18"/>
        <v>7.7889108478750892E-4</v>
      </c>
      <c r="CD40" s="19">
        <f t="shared" si="18"/>
        <v>8.9016123975715292E-4</v>
      </c>
      <c r="CE40" s="19">
        <f t="shared" si="18"/>
        <v>6.676209298178648E-4</v>
      </c>
      <c r="CF40" s="19">
        <f t="shared" si="18"/>
        <v>8.9016123975715292E-4</v>
      </c>
      <c r="CG40" s="19">
        <f t="shared" si="18"/>
        <v>1.1127015496964412E-3</v>
      </c>
      <c r="CH40" s="19">
        <f t="shared" si="18"/>
        <v>8.9016123975715292E-4</v>
      </c>
      <c r="CI40" s="19">
        <f t="shared" si="18"/>
        <v>8.9016123975715292E-4</v>
      </c>
      <c r="CJ40" s="19">
        <f t="shared" si="18"/>
        <v>1.1127015496964412E-3</v>
      </c>
      <c r="CK40" s="19">
        <f t="shared" si="14"/>
        <v>8.9016123975715292E-4</v>
      </c>
      <c r="CL40" s="19">
        <f t="shared" si="14"/>
        <v>7.7889108478750892E-4</v>
      </c>
      <c r="CM40" s="19">
        <f t="shared" si="14"/>
        <v>8.9016123975715292E-4</v>
      </c>
      <c r="CN40" s="19">
        <f t="shared" si="14"/>
        <v>1.0014313947267971E-3</v>
      </c>
      <c r="CO40" s="19">
        <f t="shared" si="14"/>
        <v>7.7889108478750892E-4</v>
      </c>
      <c r="CP40" s="19">
        <f t="shared" si="14"/>
        <v>1.0014313947267971E-3</v>
      </c>
      <c r="CQ40" s="19">
        <f t="shared" si="14"/>
        <v>7.7889108478750892E-4</v>
      </c>
      <c r="CR40" s="19">
        <f t="shared" si="14"/>
        <v>1.0014313947267971E-3</v>
      </c>
      <c r="CS40" s="19">
        <f t="shared" si="13"/>
        <v>6.676209298178648E-4</v>
      </c>
      <c r="CT40" s="19">
        <f t="shared" si="13"/>
        <v>8.9016123975715292E-4</v>
      </c>
      <c r="CU40" s="19">
        <f t="shared" si="13"/>
        <v>6.676209298178648E-4</v>
      </c>
      <c r="CV40" s="19">
        <f t="shared" si="13"/>
        <v>1.0014313947267971E-3</v>
      </c>
      <c r="CW40" s="19">
        <f t="shared" si="13"/>
        <v>8.9016123975715292E-4</v>
      </c>
      <c r="CX40" s="19">
        <f t="shared" si="13"/>
        <v>8.9016123975715292E-4</v>
      </c>
      <c r="CY40" s="33">
        <f t="shared" si="12"/>
        <v>0.12900211087325889</v>
      </c>
      <c r="CZ40" s="2"/>
      <c r="DA40" s="33">
        <v>8.6045499634978956E-2</v>
      </c>
      <c r="DB40" s="33">
        <v>0.12900211087325889</v>
      </c>
    </row>
    <row r="41" spans="1:106" ht="28.5" customHeight="1" thickBot="1" x14ac:dyDescent="0.3">
      <c r="A41" s="1"/>
      <c r="B41" s="27"/>
      <c r="C41" s="133"/>
      <c r="D41" s="133"/>
      <c r="E41" s="62">
        <f>SUM(E7:E40)</f>
        <v>34</v>
      </c>
      <c r="F41" s="63">
        <f>SUM(F7:F10)</f>
        <v>0.11764705882352941</v>
      </c>
      <c r="G41" s="72">
        <f>SUMPRODUCT($F$7:$F$40,G7:G40)</f>
        <v>7.8529411764705888</v>
      </c>
      <c r="H41" s="72">
        <f t="shared" ref="H41:AJ41" si="20">SUMPRODUCT($F$7:$F$40,H7:H40)</f>
        <v>8.5588235294117645</v>
      </c>
      <c r="I41" s="72">
        <f t="shared" si="20"/>
        <v>8.4411764705882355</v>
      </c>
      <c r="J41" s="72">
        <f t="shared" si="20"/>
        <v>8.2941176470588225</v>
      </c>
      <c r="K41" s="72">
        <f t="shared" si="20"/>
        <v>7.7058823529411775</v>
      </c>
      <c r="L41" s="72">
        <f t="shared" si="20"/>
        <v>8.2352941176470598</v>
      </c>
      <c r="M41" s="72">
        <f t="shared" si="20"/>
        <v>8.0588235294117663</v>
      </c>
      <c r="N41" s="72">
        <f t="shared" si="20"/>
        <v>8.5588235294117645</v>
      </c>
      <c r="O41" s="72">
        <f t="shared" si="20"/>
        <v>8.2647058823529402</v>
      </c>
      <c r="P41" s="72">
        <f t="shared" si="20"/>
        <v>7.8235294117647056</v>
      </c>
      <c r="Q41" s="72">
        <f t="shared" si="20"/>
        <v>8.2647058823529402</v>
      </c>
      <c r="R41" s="72">
        <f t="shared" si="20"/>
        <v>7.764705882352942</v>
      </c>
      <c r="S41" s="72">
        <f t="shared" si="20"/>
        <v>7.6764705882352944</v>
      </c>
      <c r="T41" s="72">
        <f t="shared" si="20"/>
        <v>8.1470588235294112</v>
      </c>
      <c r="U41" s="72">
        <f t="shared" si="20"/>
        <v>7.9117647058823541</v>
      </c>
      <c r="V41" s="72">
        <f t="shared" si="20"/>
        <v>7.7352941176470598</v>
      </c>
      <c r="W41" s="72">
        <f t="shared" si="20"/>
        <v>8.117647058823529</v>
      </c>
      <c r="X41" s="72">
        <f t="shared" si="20"/>
        <v>7.8529411764705896</v>
      </c>
      <c r="Y41" s="72">
        <f t="shared" si="20"/>
        <v>8.147058823529413</v>
      </c>
      <c r="Z41" s="72">
        <f t="shared" si="20"/>
        <v>8.0588235294117663</v>
      </c>
      <c r="AA41" s="72">
        <f t="shared" si="20"/>
        <v>7.8823529411764728</v>
      </c>
      <c r="AB41" s="72">
        <f t="shared" si="20"/>
        <v>7.8823529411764719</v>
      </c>
      <c r="AC41" s="72">
        <f t="shared" si="20"/>
        <v>8.0882352941176485</v>
      </c>
      <c r="AD41" s="72">
        <f t="shared" si="20"/>
        <v>8.5588235294117645</v>
      </c>
      <c r="AE41" s="72">
        <f t="shared" si="20"/>
        <v>8.3235294117647047</v>
      </c>
      <c r="AF41" s="72">
        <f t="shared" si="20"/>
        <v>8.0588235294117645</v>
      </c>
      <c r="AG41" s="72">
        <f t="shared" si="20"/>
        <v>7.882352941176471</v>
      </c>
      <c r="AH41" s="72">
        <f t="shared" si="20"/>
        <v>8.3235294117647065</v>
      </c>
      <c r="AI41" s="72">
        <f t="shared" si="20"/>
        <v>7.8235294117647074</v>
      </c>
      <c r="AJ41" s="72">
        <f t="shared" si="20"/>
        <v>7.9117647058823533</v>
      </c>
      <c r="AK41" s="142">
        <f>SUM(AK7:BN40)</f>
        <v>33.999999999999957</v>
      </c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68">
        <f>SUM(BO7:BO10)</f>
        <v>3.9884949566994745</v>
      </c>
      <c r="BP41" s="71">
        <f>SUM(BP7:BP40)</f>
        <v>0.11652552404167893</v>
      </c>
      <c r="BQ41" s="63">
        <f>SUM(BQ7:BQ40)</f>
        <v>0.99999999999999989</v>
      </c>
      <c r="BR41" s="69">
        <f>SUM(BR7:BR40)</f>
        <v>1</v>
      </c>
      <c r="BT41" s="88" t="s">
        <v>161</v>
      </c>
      <c r="BU41" s="26">
        <f>SUM(BU7:BU40)</f>
        <v>3.2254240099640466E-2</v>
      </c>
      <c r="BV41" s="26">
        <f t="shared" ref="BV41:CX41" si="21">SUM(BV7:BV40)</f>
        <v>3.5341831352976832E-2</v>
      </c>
      <c r="BW41" s="26">
        <f t="shared" si="21"/>
        <v>3.5203263538951722E-2</v>
      </c>
      <c r="BX41" s="26">
        <f t="shared" si="21"/>
        <v>3.4516001592849128E-2</v>
      </c>
      <c r="BY41" s="26">
        <f t="shared" si="21"/>
        <v>3.1946067021803422E-2</v>
      </c>
      <c r="BZ41" s="26">
        <f t="shared" si="21"/>
        <v>3.4038313949842768E-2</v>
      </c>
      <c r="CA41" s="26">
        <f t="shared" si="21"/>
        <v>3.3062160643948166E-2</v>
      </c>
      <c r="CB41" s="26">
        <f t="shared" si="21"/>
        <v>3.5317214823813066E-2</v>
      </c>
      <c r="CC41" s="26">
        <f t="shared" si="21"/>
        <v>3.4259565878533106E-2</v>
      </c>
      <c r="CD41" s="26">
        <f t="shared" si="21"/>
        <v>3.2366170265920265E-2</v>
      </c>
      <c r="CE41" s="26">
        <f t="shared" si="21"/>
        <v>3.42809642115917E-2</v>
      </c>
      <c r="CF41" s="26">
        <f t="shared" si="21"/>
        <v>3.1946066610273945E-2</v>
      </c>
      <c r="CG41" s="26">
        <f t="shared" si="21"/>
        <v>3.1671873083462518E-2</v>
      </c>
      <c r="CH41" s="26">
        <f t="shared" si="21"/>
        <v>3.3799446961793066E-2</v>
      </c>
      <c r="CI41" s="26">
        <f t="shared" si="21"/>
        <v>3.2622715053786777E-2</v>
      </c>
      <c r="CJ41" s="26">
        <f t="shared" si="21"/>
        <v>3.1910643700597652E-2</v>
      </c>
      <c r="CK41" s="26">
        <f t="shared" si="21"/>
        <v>3.3606350991620633E-2</v>
      </c>
      <c r="CL41" s="26">
        <f t="shared" si="21"/>
        <v>3.2350926363005537E-2</v>
      </c>
      <c r="CM41" s="26">
        <f t="shared" si="21"/>
        <v>3.370522782755523E-2</v>
      </c>
      <c r="CN41" s="26">
        <f t="shared" si="21"/>
        <v>3.3077802399162914E-2</v>
      </c>
      <c r="CO41" s="26">
        <f t="shared" si="21"/>
        <v>3.2402377578341864E-2</v>
      </c>
      <c r="CP41" s="26">
        <f t="shared" si="21"/>
        <v>3.2511324417773491E-2</v>
      </c>
      <c r="CQ41" s="26">
        <f t="shared" si="21"/>
        <v>3.3494320136169098E-2</v>
      </c>
      <c r="CR41" s="26">
        <f t="shared" si="21"/>
        <v>3.5498089615383997E-2</v>
      </c>
      <c r="CS41" s="26">
        <f t="shared" si="21"/>
        <v>3.4284904630658121E-2</v>
      </c>
      <c r="CT41" s="26">
        <f t="shared" si="21"/>
        <v>3.3148336514114501E-2</v>
      </c>
      <c r="CU41" s="26">
        <f t="shared" si="21"/>
        <v>3.2442768415834176E-2</v>
      </c>
      <c r="CV41" s="26">
        <f t="shared" si="21"/>
        <v>3.4148011065438313E-2</v>
      </c>
      <c r="CW41" s="26">
        <f t="shared" si="21"/>
        <v>3.2115730394453028E-2</v>
      </c>
      <c r="CX41" s="26">
        <f t="shared" si="21"/>
        <v>3.2677290860704533E-2</v>
      </c>
      <c r="CY41" s="136" t="s">
        <v>6</v>
      </c>
      <c r="CZ41" s="1"/>
    </row>
    <row r="42" spans="1:106" ht="30" customHeight="1" thickBot="1" x14ac:dyDescent="0.3">
      <c r="A42" s="1"/>
      <c r="B42" s="138"/>
      <c r="C42" s="138"/>
      <c r="D42" s="138"/>
      <c r="E42" s="138"/>
      <c r="F42" s="139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50"/>
      <c r="BN42" s="51"/>
      <c r="BO42" s="25"/>
      <c r="BP42" s="24"/>
      <c r="BQ42" s="23"/>
      <c r="BR42" s="22"/>
      <c r="BS42" s="140" t="s">
        <v>5</v>
      </c>
      <c r="BT42" s="141"/>
      <c r="BU42" s="19">
        <f>ABS(BU41)</f>
        <v>3.2254240099640466E-2</v>
      </c>
      <c r="BV42" s="19">
        <f t="shared" ref="BV42:CX42" si="22">ABS(BV41)</f>
        <v>3.5341831352976832E-2</v>
      </c>
      <c r="BW42" s="19">
        <f t="shared" si="22"/>
        <v>3.5203263538951722E-2</v>
      </c>
      <c r="BX42" s="19">
        <f t="shared" si="22"/>
        <v>3.4516001592849128E-2</v>
      </c>
      <c r="BY42" s="19">
        <f t="shared" si="22"/>
        <v>3.1946067021803422E-2</v>
      </c>
      <c r="BZ42" s="19">
        <f t="shared" si="22"/>
        <v>3.4038313949842768E-2</v>
      </c>
      <c r="CA42" s="19">
        <f t="shared" si="22"/>
        <v>3.3062160643948166E-2</v>
      </c>
      <c r="CB42" s="19">
        <f t="shared" si="22"/>
        <v>3.5317214823813066E-2</v>
      </c>
      <c r="CC42" s="19">
        <f t="shared" si="22"/>
        <v>3.4259565878533106E-2</v>
      </c>
      <c r="CD42" s="19">
        <f t="shared" si="22"/>
        <v>3.2366170265920265E-2</v>
      </c>
      <c r="CE42" s="19">
        <f t="shared" si="22"/>
        <v>3.42809642115917E-2</v>
      </c>
      <c r="CF42" s="19">
        <f t="shared" si="22"/>
        <v>3.1946066610273945E-2</v>
      </c>
      <c r="CG42" s="19">
        <f t="shared" si="22"/>
        <v>3.1671873083462518E-2</v>
      </c>
      <c r="CH42" s="19">
        <f t="shared" si="22"/>
        <v>3.3799446961793066E-2</v>
      </c>
      <c r="CI42" s="19">
        <f t="shared" si="22"/>
        <v>3.2622715053786777E-2</v>
      </c>
      <c r="CJ42" s="19">
        <f t="shared" si="22"/>
        <v>3.1910643700597652E-2</v>
      </c>
      <c r="CK42" s="19">
        <f t="shared" si="22"/>
        <v>3.3606350991620633E-2</v>
      </c>
      <c r="CL42" s="19">
        <f t="shared" si="22"/>
        <v>3.2350926363005537E-2</v>
      </c>
      <c r="CM42" s="19">
        <f t="shared" si="22"/>
        <v>3.370522782755523E-2</v>
      </c>
      <c r="CN42" s="19">
        <f t="shared" si="22"/>
        <v>3.3077802399162914E-2</v>
      </c>
      <c r="CO42" s="19">
        <f t="shared" si="22"/>
        <v>3.2402377578341864E-2</v>
      </c>
      <c r="CP42" s="19">
        <f t="shared" si="22"/>
        <v>3.2511324417773491E-2</v>
      </c>
      <c r="CQ42" s="19">
        <f t="shared" si="22"/>
        <v>3.3494320136169098E-2</v>
      </c>
      <c r="CR42" s="19">
        <f t="shared" si="22"/>
        <v>3.5498089615383997E-2</v>
      </c>
      <c r="CS42" s="19">
        <f t="shared" si="22"/>
        <v>3.4284904630658121E-2</v>
      </c>
      <c r="CT42" s="19">
        <f t="shared" si="22"/>
        <v>3.3148336514114501E-2</v>
      </c>
      <c r="CU42" s="19">
        <f t="shared" si="22"/>
        <v>3.2442768415834176E-2</v>
      </c>
      <c r="CV42" s="19">
        <f t="shared" si="22"/>
        <v>3.4148011065438313E-2</v>
      </c>
      <c r="CW42" s="19">
        <f t="shared" si="22"/>
        <v>3.2115730394453028E-2</v>
      </c>
      <c r="CX42" s="19">
        <f t="shared" si="22"/>
        <v>3.2677290860704533E-2</v>
      </c>
      <c r="CY42" s="137"/>
      <c r="CZ42" s="1"/>
    </row>
    <row r="43" spans="1:106" ht="30" customHeight="1" thickBot="1" x14ac:dyDescent="0.3">
      <c r="A43" s="1"/>
      <c r="B43" s="21"/>
      <c r="C43" s="20"/>
      <c r="D43" s="144" t="s">
        <v>4</v>
      </c>
      <c r="E43" s="145"/>
      <c r="F43" s="146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15"/>
      <c r="BN43" s="14"/>
      <c r="BO43" s="15"/>
      <c r="BP43" s="14"/>
      <c r="BQ43" s="13"/>
      <c r="BR43" s="12"/>
      <c r="BS43" s="140" t="s">
        <v>2</v>
      </c>
      <c r="BT43" s="141"/>
      <c r="BU43" s="84" cm="1">
        <f t="array" ref="BU43">-SUMPRODUCT(BU42:CX42,LOG(BU42:CX42,2))</f>
        <v>4.9060618681971473</v>
      </c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18">
        <f>SUM(CY7:CY10)</f>
        <v>0.48305324484371498</v>
      </c>
      <c r="CZ43" s="1"/>
    </row>
    <row r="44" spans="1:106" ht="30" customHeight="1" thickBot="1" x14ac:dyDescent="0.3">
      <c r="A44" s="1"/>
      <c r="B44" s="17"/>
      <c r="C44" s="16"/>
      <c r="D44" s="144" t="s">
        <v>3</v>
      </c>
      <c r="E44" s="145"/>
      <c r="F44" s="146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15"/>
      <c r="BN44" s="14"/>
      <c r="BO44" s="15"/>
      <c r="BP44" s="14"/>
      <c r="BQ44" s="13"/>
      <c r="BR44" s="12"/>
      <c r="BS44" s="140" t="s">
        <v>156</v>
      </c>
      <c r="BT44" s="141"/>
      <c r="BU44" s="76">
        <f>RANK(BU41,$BU$41:$CX$41,1)</f>
        <v>6</v>
      </c>
      <c r="BV44" s="76">
        <f>RANK(BV41,$BU$41:$CX$41,1)</f>
        <v>29</v>
      </c>
      <c r="BW44" s="76">
        <f t="shared" ref="BW44:CX44" si="23">RANK(BW41,$BU$41:$CX$41,1)</f>
        <v>27</v>
      </c>
      <c r="BX44" s="76">
        <f t="shared" si="23"/>
        <v>26</v>
      </c>
      <c r="BY44" s="76">
        <f t="shared" si="23"/>
        <v>4</v>
      </c>
      <c r="BZ44" s="76">
        <f t="shared" si="23"/>
        <v>21</v>
      </c>
      <c r="CA44" s="76">
        <f t="shared" si="23"/>
        <v>14</v>
      </c>
      <c r="CB44" s="76">
        <f t="shared" si="23"/>
        <v>28</v>
      </c>
      <c r="CC44" s="76">
        <f t="shared" si="23"/>
        <v>23</v>
      </c>
      <c r="CD44" s="76">
        <f t="shared" si="23"/>
        <v>8</v>
      </c>
      <c r="CE44" s="76">
        <f t="shared" si="23"/>
        <v>24</v>
      </c>
      <c r="CF44" s="76">
        <f t="shared" si="23"/>
        <v>3</v>
      </c>
      <c r="CG44" s="76">
        <f t="shared" si="23"/>
        <v>1</v>
      </c>
      <c r="CH44" s="76">
        <f t="shared" si="23"/>
        <v>20</v>
      </c>
      <c r="CI44" s="76">
        <f t="shared" si="23"/>
        <v>12</v>
      </c>
      <c r="CJ44" s="76">
        <f t="shared" si="23"/>
        <v>2</v>
      </c>
      <c r="CK44" s="76">
        <f t="shared" si="23"/>
        <v>18</v>
      </c>
      <c r="CL44" s="76">
        <f t="shared" si="23"/>
        <v>7</v>
      </c>
      <c r="CM44" s="76">
        <f t="shared" si="23"/>
        <v>19</v>
      </c>
      <c r="CN44" s="76">
        <f t="shared" si="23"/>
        <v>15</v>
      </c>
      <c r="CO44" s="76">
        <f t="shared" si="23"/>
        <v>9</v>
      </c>
      <c r="CP44" s="76">
        <f t="shared" si="23"/>
        <v>11</v>
      </c>
      <c r="CQ44" s="76">
        <f t="shared" si="23"/>
        <v>17</v>
      </c>
      <c r="CR44" s="76">
        <f t="shared" si="23"/>
        <v>30</v>
      </c>
      <c r="CS44" s="76">
        <f t="shared" si="23"/>
        <v>25</v>
      </c>
      <c r="CT44" s="76">
        <f t="shared" si="23"/>
        <v>16</v>
      </c>
      <c r="CU44" s="76">
        <f t="shared" si="23"/>
        <v>10</v>
      </c>
      <c r="CV44" s="76">
        <f t="shared" si="23"/>
        <v>22</v>
      </c>
      <c r="CW44" s="76">
        <f t="shared" si="23"/>
        <v>5</v>
      </c>
      <c r="CX44" s="76">
        <f t="shared" si="23"/>
        <v>13</v>
      </c>
      <c r="CY44" s="11" t="s">
        <v>1</v>
      </c>
      <c r="CZ44" s="1"/>
    </row>
    <row r="45" spans="1:106" ht="30" customHeight="1" thickBot="1" x14ac:dyDescent="0.3">
      <c r="A45" s="1"/>
      <c r="B45" s="10"/>
      <c r="C45" s="9"/>
      <c r="D45" s="144" t="s">
        <v>0</v>
      </c>
      <c r="E45" s="145"/>
      <c r="F45" s="146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8"/>
      <c r="BN45" s="7"/>
      <c r="BO45" s="8"/>
      <c r="BP45" s="7"/>
      <c r="BQ45" s="6"/>
      <c r="BR45" s="5"/>
      <c r="BS45" s="140" t="s">
        <v>155</v>
      </c>
      <c r="BT45" s="141"/>
      <c r="BU45" s="76">
        <v>10</v>
      </c>
      <c r="BV45" s="76">
        <v>29</v>
      </c>
      <c r="BW45" s="76">
        <v>28</v>
      </c>
      <c r="BX45" s="76">
        <v>27</v>
      </c>
      <c r="BY45" s="76">
        <v>3</v>
      </c>
      <c r="BZ45" s="76">
        <v>18</v>
      </c>
      <c r="CA45" s="76">
        <v>15</v>
      </c>
      <c r="CB45" s="76">
        <v>30</v>
      </c>
      <c r="CC45" s="76">
        <v>21</v>
      </c>
      <c r="CD45" s="76">
        <v>14</v>
      </c>
      <c r="CE45" s="76">
        <v>22</v>
      </c>
      <c r="CF45" s="76">
        <v>6</v>
      </c>
      <c r="CG45" s="76">
        <v>5</v>
      </c>
      <c r="CH45" s="76">
        <v>25</v>
      </c>
      <c r="CI45" s="76">
        <v>11</v>
      </c>
      <c r="CJ45" s="76">
        <v>7</v>
      </c>
      <c r="CK45" s="76">
        <v>17</v>
      </c>
      <c r="CL45" s="76">
        <v>9</v>
      </c>
      <c r="CM45" s="76">
        <v>20</v>
      </c>
      <c r="CN45" s="76">
        <v>13</v>
      </c>
      <c r="CO45" s="76">
        <v>8</v>
      </c>
      <c r="CP45" s="76">
        <v>12</v>
      </c>
      <c r="CQ45" s="76">
        <v>19</v>
      </c>
      <c r="CR45" s="76">
        <v>26</v>
      </c>
      <c r="CS45" s="76">
        <v>24</v>
      </c>
      <c r="CT45" s="76">
        <v>16</v>
      </c>
      <c r="CU45" s="76">
        <v>4</v>
      </c>
      <c r="CV45" s="76">
        <v>23</v>
      </c>
      <c r="CW45" s="76">
        <v>1</v>
      </c>
      <c r="CX45" s="76">
        <v>2</v>
      </c>
      <c r="CY45" s="3">
        <f>CY43/BU43</f>
        <v>9.8460487825283938E-2</v>
      </c>
      <c r="CZ45" s="1"/>
    </row>
    <row r="46" spans="1:106" ht="15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6" ht="42" customHeight="1" x14ac:dyDescent="0.25">
      <c r="BR47" s="42" t="s">
        <v>158</v>
      </c>
      <c r="BS47" s="19">
        <f>CORREL(BU44:CX44,BU45:CX45)</f>
        <v>0.91991101223581773</v>
      </c>
      <c r="BT47" s="88" t="s">
        <v>162</v>
      </c>
      <c r="BU47" s="26">
        <v>3.2217382824262369E-2</v>
      </c>
      <c r="BV47" s="26">
        <v>3.5577076387716233E-2</v>
      </c>
      <c r="BW47" s="26">
        <v>3.5418697716889928E-2</v>
      </c>
      <c r="BX47" s="26">
        <v>3.5167822686593887E-2</v>
      </c>
      <c r="BY47" s="26">
        <v>3.1622110415534421E-2</v>
      </c>
      <c r="BZ47" s="26">
        <v>3.3653991927420468E-2</v>
      </c>
      <c r="CA47" s="26">
        <v>3.2827181174629405E-2</v>
      </c>
      <c r="CB47" s="26">
        <v>3.5971358014181581E-2</v>
      </c>
      <c r="CC47" s="26">
        <v>3.3798335089923651E-2</v>
      </c>
      <c r="CD47" s="26">
        <v>3.2628784644406071E-2</v>
      </c>
      <c r="CE47" s="26">
        <v>3.4072477713521017E-2</v>
      </c>
      <c r="CF47" s="26">
        <v>3.2172334484256382E-2</v>
      </c>
      <c r="CG47" s="26">
        <v>3.2147920231093099E-2</v>
      </c>
      <c r="CH47" s="26">
        <v>3.5023810971101424E-2</v>
      </c>
      <c r="CI47" s="26">
        <v>3.2335939787494238E-2</v>
      </c>
      <c r="CJ47" s="26">
        <v>3.2181731801538861E-2</v>
      </c>
      <c r="CK47" s="26">
        <v>3.3620831956140039E-2</v>
      </c>
      <c r="CL47" s="26">
        <v>3.2188499504332758E-2</v>
      </c>
      <c r="CM47" s="26">
        <v>3.3786837639105484E-2</v>
      </c>
      <c r="CN47" s="26">
        <v>3.2611129622156405E-2</v>
      </c>
      <c r="CO47" s="26">
        <v>3.2184964842020054E-2</v>
      </c>
      <c r="CP47" s="26">
        <v>3.2534955012838367E-2</v>
      </c>
      <c r="CQ47" s="26">
        <v>3.3773698965445492E-2</v>
      </c>
      <c r="CR47" s="26">
        <v>3.516516202433978E-2</v>
      </c>
      <c r="CS47" s="26">
        <v>3.4733533126467452E-2</v>
      </c>
      <c r="CT47" s="26">
        <v>3.3373868120754067E-2</v>
      </c>
      <c r="CU47" s="26">
        <v>3.210759682631175E-2</v>
      </c>
      <c r="CV47" s="26">
        <v>3.4414073891264413E-2</v>
      </c>
      <c r="CW47" s="26">
        <v>3.1156049182918599E-2</v>
      </c>
      <c r="CX47" s="26">
        <v>3.1531843415342264E-2</v>
      </c>
    </row>
    <row r="48" spans="1:106" ht="69.75" customHeight="1" x14ac:dyDescent="0.25">
      <c r="D48" s="36"/>
      <c r="E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</row>
    <row r="49" spans="4:64" ht="36.75" customHeight="1" x14ac:dyDescent="0.25">
      <c r="D49" s="36"/>
      <c r="E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</row>
    <row r="50" spans="4:64" ht="43.5" customHeight="1" x14ac:dyDescent="0.25">
      <c r="D50" s="36"/>
      <c r="E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</row>
    <row r="51" spans="4:64" ht="45" customHeight="1" x14ac:dyDescent="0.25">
      <c r="D51" s="36"/>
      <c r="E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</row>
    <row r="52" spans="4:64" ht="15" customHeight="1" x14ac:dyDescent="0.25">
      <c r="D52" s="36"/>
      <c r="E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</row>
    <row r="53" spans="4:64" ht="15" customHeight="1" x14ac:dyDescent="0.25"/>
    <row r="54" spans="4:64" ht="15" customHeight="1" x14ac:dyDescent="0.25"/>
    <row r="55" spans="4:64" ht="15" customHeight="1" x14ac:dyDescent="0.25"/>
    <row r="56" spans="4:64" ht="15" customHeight="1" x14ac:dyDescent="0.25"/>
    <row r="57" spans="4:64" ht="15" customHeight="1" x14ac:dyDescent="0.25"/>
    <row r="58" spans="4:64" ht="15" customHeight="1" x14ac:dyDescent="0.25"/>
    <row r="59" spans="4:64" ht="15" customHeight="1" x14ac:dyDescent="0.25"/>
  </sheetData>
  <scenarios current="0">
    <scenario name="Scenario 1" locked="1" count="1" user="Σιδέρης" comment="Δημιουργία από Σιδέρης την 25/05/2024">
      <inputCells r="V48" val="15762,71"/>
    </scenario>
    <scenario name="Scenario1" count="1" user="Σιδέρης" comment="Δημιουργία από Σιδέρης την 5/25/2024">
      <inputCells r="V48" val="4906251.59334049"/>
    </scenario>
  </scenarios>
  <mergeCells count="33">
    <mergeCell ref="B2:CY2"/>
    <mergeCell ref="B3:AJ3"/>
    <mergeCell ref="AK3:BN3"/>
    <mergeCell ref="BS3:CY3"/>
    <mergeCell ref="B4:F4"/>
    <mergeCell ref="G4:AJ4"/>
    <mergeCell ref="AK4:BN4"/>
    <mergeCell ref="BO4:BR4"/>
    <mergeCell ref="BS4:BT4"/>
    <mergeCell ref="BU4:CX4"/>
    <mergeCell ref="CY5:CY6"/>
    <mergeCell ref="B5:D6"/>
    <mergeCell ref="E5:E6"/>
    <mergeCell ref="F5:F6"/>
    <mergeCell ref="G5:AJ5"/>
    <mergeCell ref="AK5:BN5"/>
    <mergeCell ref="BO5:BO6"/>
    <mergeCell ref="BP5:BP6"/>
    <mergeCell ref="BQ5:BQ6"/>
    <mergeCell ref="BR5:BR6"/>
    <mergeCell ref="BS5:BS6"/>
    <mergeCell ref="BT5:BT6"/>
    <mergeCell ref="C41:D41"/>
    <mergeCell ref="AK41:BN41"/>
    <mergeCell ref="CY41:CY42"/>
    <mergeCell ref="B42:F42"/>
    <mergeCell ref="BS42:BT42"/>
    <mergeCell ref="D43:F43"/>
    <mergeCell ref="BS43:BT43"/>
    <mergeCell ref="D44:F44"/>
    <mergeCell ref="D45:F45"/>
    <mergeCell ref="BS44:BT44"/>
    <mergeCell ref="BS45:BT45"/>
  </mergeCells>
  <phoneticPr fontId="19" type="noConversion"/>
  <conditionalFormatting sqref="BT7:BT4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41:CX4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22" operator="lessThan">
      <formula>0</formula>
    </cfRule>
    <cfRule type="cellIs" dxfId="6" priority="23" operator="greaterThan">
      <formula>0</formula>
    </cfRule>
  </conditionalFormatting>
  <conditionalFormatting sqref="BU44:CX4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15" operator="lessThan">
      <formula>0</formula>
    </cfRule>
    <cfRule type="cellIs" dxfId="4" priority="16" operator="greaterThan">
      <formula>0</formula>
    </cfRule>
  </conditionalFormatting>
  <conditionalFormatting sqref="BU45:CX4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11" operator="lessThan">
      <formula>0</formula>
    </cfRule>
    <cfRule type="cellIs" dxfId="2" priority="12" operator="greaterThan">
      <formula>0</formula>
    </cfRule>
  </conditionalFormatting>
  <conditionalFormatting sqref="BU47:CX4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7" operator="lessThan">
      <formula>0</formula>
    </cfRule>
    <cfRule type="cellIs" dxfId="0" priority="8" operator="greaterThan">
      <formula>0</formula>
    </cfRule>
  </conditionalFormatting>
  <conditionalFormatting sqref="CY7:CY40">
    <cfRule type="iconSet" priority="18">
      <iconSet iconSet="3Symbols">
        <cfvo type="percent" val="0"/>
        <cfvo type="percent" val="33"/>
        <cfvo type="percent" val="67"/>
      </iconSet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7:DA40">
    <cfRule type="iconSet" priority="3">
      <iconSet iconSet="3Symbols">
        <cfvo type="percent" val="0"/>
        <cfvo type="percent" val="33"/>
        <cfvo type="percent" val="67"/>
      </iconSet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7:DB40">
    <cfRule type="iconSet" priority="1">
      <iconSet iconSet="3Symbol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34E84D09-13FE-404D-AE43-D3BD5DFEBB6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BU41:CX41</xm:sqref>
        </x14:conditionalFormatting>
        <x14:conditionalFormatting xmlns:xm="http://schemas.microsoft.com/office/excel/2006/main">
          <x14:cfRule type="iconSet" priority="13" id="{EF9CC7E4-C2CF-4821-B1CE-E49B2990C73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BU44:CX44</xm:sqref>
        </x14:conditionalFormatting>
        <x14:conditionalFormatting xmlns:xm="http://schemas.microsoft.com/office/excel/2006/main">
          <x14:cfRule type="iconSet" priority="9" id="{4792359D-91A4-4E5B-AB53-359AA7F6B36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BU45:CX45</xm:sqref>
        </x14:conditionalFormatting>
        <x14:conditionalFormatting xmlns:xm="http://schemas.microsoft.com/office/excel/2006/main">
          <x14:cfRule type="iconSet" priority="5" id="{0F5B5812-B20B-4488-81CD-18AC4A6AE00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BU47:CX47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D0B9-161A-47BF-A3FF-360B998A642E}">
  <dimension ref="A1:DE59"/>
  <sheetViews>
    <sheetView tabSelected="1" zoomScale="10" zoomScaleNormal="10" workbookViewId="0">
      <selection activeCell="DB293" sqref="DB293"/>
    </sheetView>
  </sheetViews>
  <sheetFormatPr defaultRowHeight="15" x14ac:dyDescent="0.25"/>
  <cols>
    <col min="1" max="1" width="3.140625" customWidth="1"/>
    <col min="2" max="2" width="6" customWidth="1"/>
    <col min="3" max="3" width="6.28515625" customWidth="1"/>
    <col min="4" max="4" width="18.140625" customWidth="1"/>
    <col min="5" max="5" width="10.42578125" customWidth="1"/>
    <col min="6" max="6" width="12.5703125" customWidth="1"/>
    <col min="7" max="64" width="10.42578125" customWidth="1"/>
    <col min="71" max="103" width="10.140625" customWidth="1"/>
    <col min="104" max="104" width="3" customWidth="1"/>
    <col min="106" max="106" width="12.28515625" customWidth="1"/>
    <col min="109" max="109" width="15.140625" customWidth="1"/>
    <col min="111" max="111" width="10" bestFit="1" customWidth="1"/>
    <col min="114" max="115" width="10.85546875" bestFit="1" customWidth="1"/>
    <col min="116" max="117" width="12.28515625" bestFit="1" customWidth="1"/>
    <col min="118" max="120" width="10.85546875" bestFit="1" customWidth="1"/>
    <col min="121" max="122" width="12.28515625" bestFit="1" customWidth="1"/>
    <col min="123" max="125" width="10.85546875" bestFit="1" customWidth="1"/>
    <col min="126" max="126" width="12.28515625" bestFit="1" customWidth="1"/>
    <col min="127" max="127" width="10.85546875" bestFit="1" customWidth="1"/>
    <col min="128" max="128" width="11.42578125" customWidth="1"/>
    <col min="129" max="141" width="10.85546875" bestFit="1" customWidth="1"/>
    <col min="142" max="142" width="12.28515625" bestFit="1" customWidth="1"/>
    <col min="143" max="143" width="10.85546875" bestFit="1" customWidth="1"/>
  </cols>
  <sheetData>
    <row r="1" spans="1:109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9" ht="41.25" customHeight="1" thickBot="1" x14ac:dyDescent="0.3">
      <c r="A2" s="1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1"/>
    </row>
    <row r="3" spans="1:109" ht="22.5" customHeight="1" thickBot="1" x14ac:dyDescent="0.5">
      <c r="A3" s="1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9" t="s">
        <v>27</v>
      </c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39"/>
      <c r="BP3" s="39"/>
      <c r="BQ3" s="39"/>
      <c r="BR3" s="40"/>
      <c r="BS3" s="99" t="s">
        <v>26</v>
      </c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1"/>
      <c r="CZ3" s="1"/>
    </row>
    <row r="4" spans="1:109" ht="33.75" customHeight="1" thickBot="1" x14ac:dyDescent="0.3">
      <c r="A4" s="1"/>
      <c r="B4" s="106"/>
      <c r="C4" s="106"/>
      <c r="D4" s="106"/>
      <c r="E4" s="106"/>
      <c r="F4" s="97"/>
      <c r="G4" s="96" t="s">
        <v>25</v>
      </c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97"/>
      <c r="AK4" s="107" t="s">
        <v>24</v>
      </c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96" t="s">
        <v>23</v>
      </c>
      <c r="BP4" s="106"/>
      <c r="BQ4" s="106"/>
      <c r="BR4" s="97"/>
      <c r="BS4" s="96" t="s">
        <v>22</v>
      </c>
      <c r="BT4" s="97"/>
      <c r="BU4" s="96" t="s">
        <v>21</v>
      </c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  <c r="CY4" s="35" t="s">
        <v>20</v>
      </c>
      <c r="CZ4" s="1"/>
      <c r="DB4" s="148" t="s">
        <v>163</v>
      </c>
      <c r="DC4" s="148" t="s">
        <v>164</v>
      </c>
      <c r="DD4" s="148" t="s">
        <v>165</v>
      </c>
      <c r="DE4" s="148" t="s">
        <v>166</v>
      </c>
    </row>
    <row r="5" spans="1:109" s="28" customFormat="1" ht="20.100000000000001" customHeight="1" x14ac:dyDescent="0.2">
      <c r="A5" s="2"/>
      <c r="B5" s="118" t="s">
        <v>19</v>
      </c>
      <c r="C5" s="119"/>
      <c r="D5" s="120"/>
      <c r="E5" s="124" t="s">
        <v>18</v>
      </c>
      <c r="F5" s="126" t="s">
        <v>152</v>
      </c>
      <c r="G5" s="128" t="s">
        <v>17</v>
      </c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30"/>
      <c r="AK5" s="131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02" t="s">
        <v>16</v>
      </c>
      <c r="BP5" s="104" t="s">
        <v>15</v>
      </c>
      <c r="BQ5" s="112" t="s">
        <v>153</v>
      </c>
      <c r="BR5" s="114" t="s">
        <v>154</v>
      </c>
      <c r="BS5" s="116" t="s">
        <v>14</v>
      </c>
      <c r="BT5" s="110" t="s">
        <v>13</v>
      </c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94" t="s">
        <v>12</v>
      </c>
      <c r="CZ5" s="2"/>
      <c r="DB5" s="148" t="s">
        <v>92</v>
      </c>
      <c r="DC5" s="149">
        <v>8</v>
      </c>
      <c r="DD5" s="150">
        <v>6.328165075822124</v>
      </c>
      <c r="DE5" s="151">
        <f>(DD5-DC5)/DC5*100%</f>
        <v>-0.20897936552223451</v>
      </c>
    </row>
    <row r="6" spans="1:109" s="28" customFormat="1" ht="36" customHeight="1" thickBot="1" x14ac:dyDescent="0.25">
      <c r="A6" s="2"/>
      <c r="B6" s="121"/>
      <c r="C6" s="122"/>
      <c r="D6" s="123"/>
      <c r="E6" s="125"/>
      <c r="F6" s="127"/>
      <c r="G6" s="41" t="s">
        <v>122</v>
      </c>
      <c r="H6" s="41" t="s">
        <v>123</v>
      </c>
      <c r="I6" s="41" t="s">
        <v>124</v>
      </c>
      <c r="J6" s="41" t="s">
        <v>125</v>
      </c>
      <c r="K6" s="41" t="s">
        <v>126</v>
      </c>
      <c r="L6" s="41" t="s">
        <v>127</v>
      </c>
      <c r="M6" s="41" t="s">
        <v>128</v>
      </c>
      <c r="N6" s="41" t="s">
        <v>129</v>
      </c>
      <c r="O6" s="41" t="s">
        <v>130</v>
      </c>
      <c r="P6" s="41" t="s">
        <v>131</v>
      </c>
      <c r="Q6" s="41" t="s">
        <v>132</v>
      </c>
      <c r="R6" s="41" t="s">
        <v>133</v>
      </c>
      <c r="S6" s="41" t="s">
        <v>134</v>
      </c>
      <c r="T6" s="41" t="s">
        <v>135</v>
      </c>
      <c r="U6" s="41" t="s">
        <v>136</v>
      </c>
      <c r="V6" s="41" t="s">
        <v>137</v>
      </c>
      <c r="W6" s="41" t="s">
        <v>138</v>
      </c>
      <c r="X6" s="41" t="s">
        <v>139</v>
      </c>
      <c r="Y6" s="41" t="s">
        <v>140</v>
      </c>
      <c r="Z6" s="41" t="s">
        <v>141</v>
      </c>
      <c r="AA6" s="41" t="s">
        <v>142</v>
      </c>
      <c r="AB6" s="41" t="s">
        <v>143</v>
      </c>
      <c r="AC6" s="41" t="s">
        <v>144</v>
      </c>
      <c r="AD6" s="41" t="s">
        <v>145</v>
      </c>
      <c r="AE6" s="41" t="s">
        <v>146</v>
      </c>
      <c r="AF6" s="41" t="s">
        <v>147</v>
      </c>
      <c r="AG6" s="41" t="s">
        <v>148</v>
      </c>
      <c r="AH6" s="41" t="s">
        <v>149</v>
      </c>
      <c r="AI6" s="41" t="s">
        <v>150</v>
      </c>
      <c r="AJ6" s="41" t="s">
        <v>151</v>
      </c>
      <c r="AK6" s="49" t="s">
        <v>92</v>
      </c>
      <c r="AL6" s="49" t="s">
        <v>93</v>
      </c>
      <c r="AM6" s="49" t="s">
        <v>94</v>
      </c>
      <c r="AN6" s="49" t="s">
        <v>95</v>
      </c>
      <c r="AO6" s="49" t="s">
        <v>96</v>
      </c>
      <c r="AP6" s="49" t="s">
        <v>97</v>
      </c>
      <c r="AQ6" s="49" t="s">
        <v>98</v>
      </c>
      <c r="AR6" s="49" t="s">
        <v>99</v>
      </c>
      <c r="AS6" s="49" t="s">
        <v>100</v>
      </c>
      <c r="AT6" s="49" t="s">
        <v>101</v>
      </c>
      <c r="AU6" s="49" t="s">
        <v>102</v>
      </c>
      <c r="AV6" s="49" t="s">
        <v>103</v>
      </c>
      <c r="AW6" s="49" t="s">
        <v>104</v>
      </c>
      <c r="AX6" s="49" t="s">
        <v>105</v>
      </c>
      <c r="AY6" s="49" t="s">
        <v>106</v>
      </c>
      <c r="AZ6" s="49" t="s">
        <v>107</v>
      </c>
      <c r="BA6" s="49" t="s">
        <v>108</v>
      </c>
      <c r="BB6" s="49" t="s">
        <v>109</v>
      </c>
      <c r="BC6" s="49" t="s">
        <v>110</v>
      </c>
      <c r="BD6" s="49" t="s">
        <v>111</v>
      </c>
      <c r="BE6" s="49" t="s">
        <v>112</v>
      </c>
      <c r="BF6" s="49" t="s">
        <v>113</v>
      </c>
      <c r="BG6" s="49" t="s">
        <v>114</v>
      </c>
      <c r="BH6" s="49" t="s">
        <v>115</v>
      </c>
      <c r="BI6" s="49" t="s">
        <v>116</v>
      </c>
      <c r="BJ6" s="49" t="s">
        <v>117</v>
      </c>
      <c r="BK6" s="49" t="s">
        <v>118</v>
      </c>
      <c r="BL6" s="49" t="s">
        <v>119</v>
      </c>
      <c r="BM6" s="49" t="s">
        <v>120</v>
      </c>
      <c r="BN6" s="49" t="s">
        <v>121</v>
      </c>
      <c r="BO6" s="103"/>
      <c r="BP6" s="105"/>
      <c r="BQ6" s="113"/>
      <c r="BR6" s="115"/>
      <c r="BS6" s="117"/>
      <c r="BT6" s="111"/>
      <c r="BU6" s="49" t="s">
        <v>92</v>
      </c>
      <c r="BV6" s="49" t="s">
        <v>93</v>
      </c>
      <c r="BW6" s="49" t="s">
        <v>94</v>
      </c>
      <c r="BX6" s="49" t="s">
        <v>95</v>
      </c>
      <c r="BY6" s="49" t="s">
        <v>96</v>
      </c>
      <c r="BZ6" s="49" t="s">
        <v>97</v>
      </c>
      <c r="CA6" s="49" t="s">
        <v>98</v>
      </c>
      <c r="CB6" s="49" t="s">
        <v>99</v>
      </c>
      <c r="CC6" s="49" t="s">
        <v>100</v>
      </c>
      <c r="CD6" s="49" t="s">
        <v>101</v>
      </c>
      <c r="CE6" s="49" t="s">
        <v>102</v>
      </c>
      <c r="CF6" s="49" t="s">
        <v>103</v>
      </c>
      <c r="CG6" s="49" t="s">
        <v>104</v>
      </c>
      <c r="CH6" s="49" t="s">
        <v>105</v>
      </c>
      <c r="CI6" s="49" t="s">
        <v>106</v>
      </c>
      <c r="CJ6" s="49" t="s">
        <v>107</v>
      </c>
      <c r="CK6" s="49" t="s">
        <v>108</v>
      </c>
      <c r="CL6" s="49" t="s">
        <v>109</v>
      </c>
      <c r="CM6" s="49" t="s">
        <v>110</v>
      </c>
      <c r="CN6" s="49" t="s">
        <v>111</v>
      </c>
      <c r="CO6" s="49" t="s">
        <v>112</v>
      </c>
      <c r="CP6" s="49" t="s">
        <v>113</v>
      </c>
      <c r="CQ6" s="49" t="s">
        <v>114</v>
      </c>
      <c r="CR6" s="49" t="s">
        <v>115</v>
      </c>
      <c r="CS6" s="49" t="s">
        <v>116</v>
      </c>
      <c r="CT6" s="49" t="s">
        <v>117</v>
      </c>
      <c r="CU6" s="49" t="s">
        <v>118</v>
      </c>
      <c r="CV6" s="49" t="s">
        <v>119</v>
      </c>
      <c r="CW6" s="49" t="s">
        <v>120</v>
      </c>
      <c r="CX6" s="49" t="s">
        <v>121</v>
      </c>
      <c r="CY6" s="95"/>
      <c r="CZ6" s="2"/>
      <c r="DB6" s="152" t="s">
        <v>93</v>
      </c>
      <c r="DC6" s="147">
        <v>8</v>
      </c>
      <c r="DD6" s="86">
        <v>6.328165075822124</v>
      </c>
      <c r="DE6" s="153">
        <f t="shared" ref="DE6:DE34" si="0">(DD6-DC6)/DC6*100%</f>
        <v>-0.20897936552223451</v>
      </c>
    </row>
    <row r="7" spans="1:109" s="28" customFormat="1" ht="30" customHeight="1" thickBot="1" x14ac:dyDescent="0.25">
      <c r="A7" s="2"/>
      <c r="B7" s="34"/>
      <c r="C7" s="34" t="s">
        <v>11</v>
      </c>
      <c r="D7" s="60" t="s">
        <v>28</v>
      </c>
      <c r="E7" s="64"/>
      <c r="F7" s="47">
        <v>1.9800000000000002E-2</v>
      </c>
      <c r="G7" s="45">
        <v>7</v>
      </c>
      <c r="H7" s="46">
        <v>9</v>
      </c>
      <c r="I7" s="46">
        <v>10</v>
      </c>
      <c r="J7" s="46">
        <v>9</v>
      </c>
      <c r="K7" s="46">
        <v>8</v>
      </c>
      <c r="L7" s="46">
        <v>9</v>
      </c>
      <c r="M7" s="46">
        <v>9</v>
      </c>
      <c r="N7" s="46">
        <v>6</v>
      </c>
      <c r="O7" s="46">
        <v>10</v>
      </c>
      <c r="P7" s="46">
        <v>9</v>
      </c>
      <c r="Q7" s="89">
        <v>7</v>
      </c>
      <c r="R7" s="46">
        <v>9</v>
      </c>
      <c r="S7" s="46">
        <v>9</v>
      </c>
      <c r="T7" s="46">
        <v>8</v>
      </c>
      <c r="U7" s="46">
        <v>9</v>
      </c>
      <c r="V7" s="46">
        <v>6</v>
      </c>
      <c r="W7" s="46">
        <v>8</v>
      </c>
      <c r="X7" s="46">
        <v>9</v>
      </c>
      <c r="Y7" s="46">
        <v>9</v>
      </c>
      <c r="Z7" s="46">
        <v>6</v>
      </c>
      <c r="AA7" s="46">
        <v>9</v>
      </c>
      <c r="AB7" s="46">
        <v>7</v>
      </c>
      <c r="AC7" s="46">
        <v>8</v>
      </c>
      <c r="AD7" s="46">
        <v>8</v>
      </c>
      <c r="AE7" s="46">
        <v>6</v>
      </c>
      <c r="AF7" s="46">
        <v>8</v>
      </c>
      <c r="AG7" s="46">
        <v>8</v>
      </c>
      <c r="AH7" s="89">
        <v>7</v>
      </c>
      <c r="AI7" s="46">
        <v>9</v>
      </c>
      <c r="AJ7" s="47">
        <v>10</v>
      </c>
      <c r="AK7" s="82">
        <f>G7/SUM($G7:$AJ7)</f>
        <v>2.8455284552845527E-2</v>
      </c>
      <c r="AL7" s="82">
        <f t="shared" ref="AL7:BN7" si="1">H7/SUM($G7:$AJ7)</f>
        <v>3.6585365853658534E-2</v>
      </c>
      <c r="AM7" s="82">
        <f t="shared" si="1"/>
        <v>4.065040650406504E-2</v>
      </c>
      <c r="AN7" s="82">
        <f t="shared" si="1"/>
        <v>3.6585365853658534E-2</v>
      </c>
      <c r="AO7" s="82">
        <f t="shared" si="1"/>
        <v>3.2520325203252036E-2</v>
      </c>
      <c r="AP7" s="82">
        <f t="shared" si="1"/>
        <v>3.6585365853658534E-2</v>
      </c>
      <c r="AQ7" s="82">
        <f t="shared" si="1"/>
        <v>3.6585365853658534E-2</v>
      </c>
      <c r="AR7" s="82">
        <f t="shared" si="1"/>
        <v>2.4390243902439025E-2</v>
      </c>
      <c r="AS7" s="82">
        <f t="shared" si="1"/>
        <v>4.065040650406504E-2</v>
      </c>
      <c r="AT7" s="82">
        <f t="shared" si="1"/>
        <v>3.6585365853658534E-2</v>
      </c>
      <c r="AU7" s="82">
        <f t="shared" si="1"/>
        <v>2.8455284552845527E-2</v>
      </c>
      <c r="AV7" s="82">
        <f t="shared" si="1"/>
        <v>3.6585365853658534E-2</v>
      </c>
      <c r="AW7" s="82">
        <f t="shared" si="1"/>
        <v>3.6585365853658534E-2</v>
      </c>
      <c r="AX7" s="82">
        <f t="shared" si="1"/>
        <v>3.2520325203252036E-2</v>
      </c>
      <c r="AY7" s="82">
        <f t="shared" si="1"/>
        <v>3.6585365853658534E-2</v>
      </c>
      <c r="AZ7" s="82">
        <f t="shared" si="1"/>
        <v>2.4390243902439025E-2</v>
      </c>
      <c r="BA7" s="82">
        <f t="shared" si="1"/>
        <v>3.2520325203252036E-2</v>
      </c>
      <c r="BB7" s="82">
        <f t="shared" si="1"/>
        <v>3.6585365853658534E-2</v>
      </c>
      <c r="BC7" s="82">
        <f t="shared" si="1"/>
        <v>3.6585365853658534E-2</v>
      </c>
      <c r="BD7" s="82">
        <f t="shared" si="1"/>
        <v>2.4390243902439025E-2</v>
      </c>
      <c r="BE7" s="82">
        <f t="shared" si="1"/>
        <v>3.6585365853658534E-2</v>
      </c>
      <c r="BF7" s="82">
        <f t="shared" si="1"/>
        <v>2.8455284552845527E-2</v>
      </c>
      <c r="BG7" s="82">
        <f t="shared" si="1"/>
        <v>3.2520325203252036E-2</v>
      </c>
      <c r="BH7" s="82">
        <f t="shared" si="1"/>
        <v>3.2520325203252036E-2</v>
      </c>
      <c r="BI7" s="82">
        <f t="shared" si="1"/>
        <v>2.4390243902439025E-2</v>
      </c>
      <c r="BJ7" s="82">
        <f t="shared" si="1"/>
        <v>3.2520325203252036E-2</v>
      </c>
      <c r="BK7" s="82">
        <f t="shared" si="1"/>
        <v>3.2520325203252036E-2</v>
      </c>
      <c r="BL7" s="82">
        <f t="shared" si="1"/>
        <v>2.8455284552845527E-2</v>
      </c>
      <c r="BM7" s="82">
        <f t="shared" si="1"/>
        <v>3.6585365853658534E-2</v>
      </c>
      <c r="BN7" s="82">
        <f t="shared" si="1"/>
        <v>4.065040650406504E-2</v>
      </c>
      <c r="BO7" s="30" cm="1">
        <f t="array" ref="BO7">-1/LN(30)*SUMPRODUCT(AK7:BN7,LN(AK7:BN7))</f>
        <v>0.9967763110901452</v>
      </c>
      <c r="BP7" s="70">
        <f t="shared" ref="BP7:BP40" si="2">1-BO7</f>
        <v>3.2236889098548049E-3</v>
      </c>
      <c r="BQ7" s="70">
        <f>BP7/SUM($BP$7:$BP$40)</f>
        <v>2.4920060541648456E-2</v>
      </c>
      <c r="BR7" s="73">
        <f>F7*BQ7/SUMPRODUCT($F$7:$F$40,$BQ$7:$BQ$40)</f>
        <v>1.4814771253360231E-2</v>
      </c>
      <c r="BS7" s="19" cm="1">
        <f t="array" ref="BS7">-SUMPRODUCT(AK7:BN7,LOG(AK7:BN7,2))</f>
        <v>4.8910723068135828</v>
      </c>
      <c r="BT7" s="29">
        <f>BS7/LOG(30,2)</f>
        <v>0.99677631109014486</v>
      </c>
      <c r="BU7" s="19">
        <f>AK7*$BR7</f>
        <v>4.2155853159968137E-4</v>
      </c>
      <c r="BV7" s="19">
        <f t="shared" ref="BV7:CX15" si="3">AL7*$BR7</f>
        <v>5.4200382634244748E-4</v>
      </c>
      <c r="BW7" s="19">
        <f t="shared" si="3"/>
        <v>6.0222647371383051E-4</v>
      </c>
      <c r="BX7" s="19">
        <f t="shared" si="3"/>
        <v>5.4200382634244748E-4</v>
      </c>
      <c r="BY7" s="19">
        <f t="shared" si="3"/>
        <v>4.817811789710645E-4</v>
      </c>
      <c r="BZ7" s="19">
        <f t="shared" si="3"/>
        <v>5.4200382634244748E-4</v>
      </c>
      <c r="CA7" s="19">
        <f t="shared" si="3"/>
        <v>5.4200382634244748E-4</v>
      </c>
      <c r="CB7" s="19">
        <f t="shared" si="3"/>
        <v>3.6133588422829834E-4</v>
      </c>
      <c r="CC7" s="19">
        <f t="shared" si="3"/>
        <v>6.0222647371383051E-4</v>
      </c>
      <c r="CD7" s="19">
        <f t="shared" si="3"/>
        <v>5.4200382634244748E-4</v>
      </c>
      <c r="CE7" s="19">
        <f t="shared" si="3"/>
        <v>4.2155853159968137E-4</v>
      </c>
      <c r="CF7" s="19">
        <f t="shared" si="3"/>
        <v>5.4200382634244748E-4</v>
      </c>
      <c r="CG7" s="19">
        <f t="shared" si="3"/>
        <v>5.4200382634244748E-4</v>
      </c>
      <c r="CH7" s="19">
        <f t="shared" si="3"/>
        <v>4.817811789710645E-4</v>
      </c>
      <c r="CI7" s="19">
        <f t="shared" si="3"/>
        <v>5.4200382634244748E-4</v>
      </c>
      <c r="CJ7" s="19">
        <f t="shared" si="3"/>
        <v>3.6133588422829834E-4</v>
      </c>
      <c r="CK7" s="19">
        <f t="shared" si="3"/>
        <v>4.817811789710645E-4</v>
      </c>
      <c r="CL7" s="19">
        <f t="shared" si="3"/>
        <v>5.4200382634244748E-4</v>
      </c>
      <c r="CM7" s="19">
        <f t="shared" si="3"/>
        <v>5.4200382634244748E-4</v>
      </c>
      <c r="CN7" s="19">
        <f t="shared" si="3"/>
        <v>3.6133588422829834E-4</v>
      </c>
      <c r="CO7" s="19">
        <f t="shared" si="3"/>
        <v>5.4200382634244748E-4</v>
      </c>
      <c r="CP7" s="19">
        <f t="shared" si="3"/>
        <v>4.2155853159968137E-4</v>
      </c>
      <c r="CQ7" s="19">
        <f t="shared" si="3"/>
        <v>4.817811789710645E-4</v>
      </c>
      <c r="CR7" s="19">
        <f t="shared" si="3"/>
        <v>4.817811789710645E-4</v>
      </c>
      <c r="CS7" s="19">
        <f t="shared" si="3"/>
        <v>3.6133588422829834E-4</v>
      </c>
      <c r="CT7" s="19">
        <f t="shared" si="3"/>
        <v>4.817811789710645E-4</v>
      </c>
      <c r="CU7" s="19">
        <f t="shared" si="3"/>
        <v>4.817811789710645E-4</v>
      </c>
      <c r="CV7" s="19">
        <f t="shared" si="3"/>
        <v>4.2155853159968137E-4</v>
      </c>
      <c r="CW7" s="19">
        <f t="shared" si="3"/>
        <v>5.4200382634244748E-4</v>
      </c>
      <c r="CX7" s="19">
        <f t="shared" si="3"/>
        <v>6.0222647371383051E-4</v>
      </c>
      <c r="CY7" s="33">
        <f>BS7*BR7</f>
        <v>7.2460117409088184E-2</v>
      </c>
      <c r="CZ7" s="2"/>
      <c r="DB7" s="152" t="s">
        <v>94</v>
      </c>
      <c r="DC7" s="147">
        <v>10</v>
      </c>
      <c r="DD7" s="86">
        <v>7</v>
      </c>
      <c r="DE7" s="153">
        <f t="shared" si="0"/>
        <v>-0.3</v>
      </c>
    </row>
    <row r="8" spans="1:109" s="28" customFormat="1" ht="30" customHeight="1" thickBot="1" x14ac:dyDescent="0.25">
      <c r="A8" s="2"/>
      <c r="B8" s="32"/>
      <c r="C8" s="34" t="s">
        <v>10</v>
      </c>
      <c r="D8" s="60" t="s">
        <v>29</v>
      </c>
      <c r="E8" s="65"/>
      <c r="F8" s="31">
        <v>5.8200000000000002E-2</v>
      </c>
      <c r="G8" s="45">
        <v>9</v>
      </c>
      <c r="H8" s="44">
        <v>6</v>
      </c>
      <c r="I8" s="44">
        <v>10</v>
      </c>
      <c r="J8" s="44">
        <v>8</v>
      </c>
      <c r="K8" s="44">
        <v>7</v>
      </c>
      <c r="L8" s="44">
        <v>10</v>
      </c>
      <c r="M8" s="44">
        <v>9</v>
      </c>
      <c r="N8" s="44">
        <v>9</v>
      </c>
      <c r="O8" s="44">
        <v>9</v>
      </c>
      <c r="P8" s="44">
        <v>9</v>
      </c>
      <c r="Q8" s="90">
        <v>8</v>
      </c>
      <c r="R8" s="44">
        <v>9</v>
      </c>
      <c r="S8" s="44">
        <v>6</v>
      </c>
      <c r="T8" s="44">
        <v>9</v>
      </c>
      <c r="U8" s="44">
        <v>9</v>
      </c>
      <c r="V8" s="44">
        <v>8</v>
      </c>
      <c r="W8" s="44">
        <v>8</v>
      </c>
      <c r="X8" s="44">
        <v>7</v>
      </c>
      <c r="Y8" s="44">
        <v>8</v>
      </c>
      <c r="Z8" s="44">
        <v>10</v>
      </c>
      <c r="AA8" s="44">
        <v>10</v>
      </c>
      <c r="AB8" s="44">
        <v>9</v>
      </c>
      <c r="AC8" s="44">
        <v>7</v>
      </c>
      <c r="AD8" s="44">
        <v>7</v>
      </c>
      <c r="AE8" s="44">
        <v>10</v>
      </c>
      <c r="AF8" s="44">
        <v>7</v>
      </c>
      <c r="AG8" s="44">
        <v>10</v>
      </c>
      <c r="AH8" s="90">
        <v>9</v>
      </c>
      <c r="AI8" s="44">
        <v>9</v>
      </c>
      <c r="AJ8" s="31">
        <v>8</v>
      </c>
      <c r="AK8" s="82">
        <f t="shared" ref="AK8:AK40" si="4">G8/SUM($G8:$AJ8)</f>
        <v>3.5433070866141732E-2</v>
      </c>
      <c r="AL8" s="82">
        <f t="shared" ref="AL8:AL40" si="5">H8/SUM($G8:$AJ8)</f>
        <v>2.3622047244094488E-2</v>
      </c>
      <c r="AM8" s="82">
        <f t="shared" ref="AM8:BB23" si="6">I8/SUM($G8:$AJ8)</f>
        <v>3.937007874015748E-2</v>
      </c>
      <c r="AN8" s="82">
        <f t="shared" si="6"/>
        <v>3.1496062992125984E-2</v>
      </c>
      <c r="AO8" s="82">
        <f t="shared" si="6"/>
        <v>2.7559055118110236E-2</v>
      </c>
      <c r="AP8" s="82">
        <f t="shared" si="6"/>
        <v>3.937007874015748E-2</v>
      </c>
      <c r="AQ8" s="82">
        <f t="shared" si="6"/>
        <v>3.5433070866141732E-2</v>
      </c>
      <c r="AR8" s="82">
        <f t="shared" si="6"/>
        <v>3.5433070866141732E-2</v>
      </c>
      <c r="AS8" s="82">
        <f t="shared" si="6"/>
        <v>3.5433070866141732E-2</v>
      </c>
      <c r="AT8" s="82">
        <f t="shared" si="6"/>
        <v>3.5433070866141732E-2</v>
      </c>
      <c r="AU8" s="82">
        <f t="shared" si="6"/>
        <v>3.1496062992125984E-2</v>
      </c>
      <c r="AV8" s="82">
        <f t="shared" si="6"/>
        <v>3.5433070866141732E-2</v>
      </c>
      <c r="AW8" s="82">
        <f t="shared" si="6"/>
        <v>2.3622047244094488E-2</v>
      </c>
      <c r="AX8" s="82">
        <f t="shared" si="6"/>
        <v>3.5433070866141732E-2</v>
      </c>
      <c r="AY8" s="82">
        <f t="shared" si="6"/>
        <v>3.5433070866141732E-2</v>
      </c>
      <c r="AZ8" s="82">
        <f t="shared" si="6"/>
        <v>3.1496062992125984E-2</v>
      </c>
      <c r="BA8" s="82">
        <f t="shared" si="6"/>
        <v>3.1496062992125984E-2</v>
      </c>
      <c r="BB8" s="82">
        <f t="shared" si="6"/>
        <v>2.7559055118110236E-2</v>
      </c>
      <c r="BC8" s="82">
        <f t="shared" ref="BC8:BN29" si="7">Y8/SUM($G8:$AJ8)</f>
        <v>3.1496062992125984E-2</v>
      </c>
      <c r="BD8" s="82">
        <f t="shared" si="7"/>
        <v>3.937007874015748E-2</v>
      </c>
      <c r="BE8" s="82">
        <f t="shared" si="7"/>
        <v>3.937007874015748E-2</v>
      </c>
      <c r="BF8" s="82">
        <f t="shared" si="7"/>
        <v>3.5433070866141732E-2</v>
      </c>
      <c r="BG8" s="82">
        <f t="shared" si="7"/>
        <v>2.7559055118110236E-2</v>
      </c>
      <c r="BH8" s="82">
        <f t="shared" si="7"/>
        <v>2.7559055118110236E-2</v>
      </c>
      <c r="BI8" s="82">
        <f t="shared" si="7"/>
        <v>3.937007874015748E-2</v>
      </c>
      <c r="BJ8" s="82">
        <f t="shared" si="7"/>
        <v>2.7559055118110236E-2</v>
      </c>
      <c r="BK8" s="82">
        <f t="shared" si="7"/>
        <v>3.937007874015748E-2</v>
      </c>
      <c r="BL8" s="82">
        <f t="shared" si="7"/>
        <v>3.5433070866141732E-2</v>
      </c>
      <c r="BM8" s="82">
        <f t="shared" si="7"/>
        <v>3.5433070866141732E-2</v>
      </c>
      <c r="BN8" s="82">
        <f t="shared" si="7"/>
        <v>3.1496062992125984E-2</v>
      </c>
      <c r="BO8" s="30" cm="1">
        <f t="array" ref="BO8">-1/LN(30)*SUMPRODUCT(AK8:BN8,LN(AK8:BN8))</f>
        <v>0.99707984647639014</v>
      </c>
      <c r="BP8" s="70">
        <f t="shared" si="2"/>
        <v>2.9201535236098586E-3</v>
      </c>
      <c r="BQ8" s="70">
        <f t="shared" ref="BQ8:BQ40" si="8">BP8/SUM($BP$7:$BP$40)</f>
        <v>2.2573643001595745E-2</v>
      </c>
      <c r="BR8" s="73">
        <f t="shared" ref="BR8:BR40" si="9">F8*BQ8/SUMPRODUCT($F$7:$F$40,$BQ$7:$BQ$40)</f>
        <v>3.9446211952815953E-2</v>
      </c>
      <c r="BS8" s="19" cm="1">
        <f t="array" ref="BS8">-SUMPRODUCT(AK8:BN8,LOG(AK8:BN8,2))</f>
        <v>4.8925617217457846</v>
      </c>
      <c r="BT8" s="29">
        <f t="shared" ref="BT8:BT40" si="10">BS8/LOG(30,2)</f>
        <v>0.99707984647639014</v>
      </c>
      <c r="BU8" s="19">
        <f t="shared" ref="BU8:CJ31" si="11">AK8*$BR8</f>
        <v>1.3977004235249746E-3</v>
      </c>
      <c r="BV8" s="19">
        <f t="shared" si="3"/>
        <v>9.3180028234998312E-4</v>
      </c>
      <c r="BW8" s="19">
        <f t="shared" si="3"/>
        <v>1.5530004705833053E-3</v>
      </c>
      <c r="BX8" s="19">
        <f t="shared" si="3"/>
        <v>1.2424003764666442E-3</v>
      </c>
      <c r="BY8" s="19">
        <f t="shared" si="3"/>
        <v>1.0871003294083137E-3</v>
      </c>
      <c r="BZ8" s="19">
        <f t="shared" si="3"/>
        <v>1.5530004705833053E-3</v>
      </c>
      <c r="CA8" s="19">
        <f t="shared" si="3"/>
        <v>1.3977004235249746E-3</v>
      </c>
      <c r="CB8" s="19">
        <f t="shared" si="3"/>
        <v>1.3977004235249746E-3</v>
      </c>
      <c r="CC8" s="19">
        <f t="shared" si="3"/>
        <v>1.3977004235249746E-3</v>
      </c>
      <c r="CD8" s="19">
        <f t="shared" si="3"/>
        <v>1.3977004235249746E-3</v>
      </c>
      <c r="CE8" s="19">
        <f t="shared" si="3"/>
        <v>1.2424003764666442E-3</v>
      </c>
      <c r="CF8" s="19">
        <f t="shared" si="3"/>
        <v>1.3977004235249746E-3</v>
      </c>
      <c r="CG8" s="19">
        <f t="shared" si="3"/>
        <v>9.3180028234998312E-4</v>
      </c>
      <c r="CH8" s="19">
        <f t="shared" si="3"/>
        <v>1.3977004235249746E-3</v>
      </c>
      <c r="CI8" s="19">
        <f t="shared" si="3"/>
        <v>1.3977004235249746E-3</v>
      </c>
      <c r="CJ8" s="19">
        <f t="shared" si="3"/>
        <v>1.2424003764666442E-3</v>
      </c>
      <c r="CK8" s="19">
        <f t="shared" si="3"/>
        <v>1.2424003764666442E-3</v>
      </c>
      <c r="CL8" s="19">
        <f t="shared" si="3"/>
        <v>1.0871003294083137E-3</v>
      </c>
      <c r="CM8" s="19">
        <f t="shared" si="3"/>
        <v>1.2424003764666442E-3</v>
      </c>
      <c r="CN8" s="19">
        <f t="shared" si="3"/>
        <v>1.5530004705833053E-3</v>
      </c>
      <c r="CO8" s="19">
        <f t="shared" si="3"/>
        <v>1.5530004705833053E-3</v>
      </c>
      <c r="CP8" s="19">
        <f t="shared" si="3"/>
        <v>1.3977004235249746E-3</v>
      </c>
      <c r="CQ8" s="19">
        <f t="shared" si="3"/>
        <v>1.0871003294083137E-3</v>
      </c>
      <c r="CR8" s="19">
        <f t="shared" si="3"/>
        <v>1.0871003294083137E-3</v>
      </c>
      <c r="CS8" s="19">
        <f t="shared" si="3"/>
        <v>1.5530004705833053E-3</v>
      </c>
      <c r="CT8" s="19">
        <f t="shared" si="3"/>
        <v>1.0871003294083137E-3</v>
      </c>
      <c r="CU8" s="19">
        <f t="shared" si="3"/>
        <v>1.5530004705833053E-3</v>
      </c>
      <c r="CV8" s="19">
        <f t="shared" si="3"/>
        <v>1.3977004235249746E-3</v>
      </c>
      <c r="CW8" s="19">
        <f t="shared" si="3"/>
        <v>1.3977004235249746E-3</v>
      </c>
      <c r="CX8" s="19">
        <f t="shared" si="3"/>
        <v>1.2424003764666442E-3</v>
      </c>
      <c r="CY8" s="33">
        <f t="shared" ref="CY8:CY40" si="12">BS8*BR8</f>
        <v>0.19299302666821838</v>
      </c>
      <c r="CZ8" s="2"/>
      <c r="DB8" s="152" t="s">
        <v>95</v>
      </c>
      <c r="DC8" s="147">
        <v>10</v>
      </c>
      <c r="DD8" s="86">
        <v>8</v>
      </c>
      <c r="DE8" s="153">
        <f t="shared" si="0"/>
        <v>-0.2</v>
      </c>
    </row>
    <row r="9" spans="1:109" s="28" customFormat="1" ht="30" customHeight="1" thickBot="1" x14ac:dyDescent="0.25">
      <c r="A9" s="2"/>
      <c r="B9" s="32"/>
      <c r="C9" s="34" t="s">
        <v>9</v>
      </c>
      <c r="D9" s="60" t="s">
        <v>30</v>
      </c>
      <c r="E9" s="65"/>
      <c r="F9" s="31">
        <v>1.14E-2</v>
      </c>
      <c r="G9" s="45">
        <v>9</v>
      </c>
      <c r="H9" s="44">
        <v>9</v>
      </c>
      <c r="I9" s="44">
        <v>9</v>
      </c>
      <c r="J9" s="44">
        <v>10</v>
      </c>
      <c r="K9" s="44">
        <v>8</v>
      </c>
      <c r="L9" s="44">
        <v>9</v>
      </c>
      <c r="M9" s="44">
        <v>10</v>
      </c>
      <c r="N9" s="44">
        <v>8</v>
      </c>
      <c r="O9" s="44">
        <v>8</v>
      </c>
      <c r="P9" s="44">
        <v>7</v>
      </c>
      <c r="Q9" s="90">
        <v>10</v>
      </c>
      <c r="R9" s="44">
        <v>8</v>
      </c>
      <c r="S9" s="44">
        <v>8</v>
      </c>
      <c r="T9" s="44">
        <v>9</v>
      </c>
      <c r="U9" s="44">
        <v>10</v>
      </c>
      <c r="V9" s="44">
        <v>7</v>
      </c>
      <c r="W9" s="44">
        <v>6</v>
      </c>
      <c r="X9" s="44">
        <v>8</v>
      </c>
      <c r="Y9" s="44">
        <v>6</v>
      </c>
      <c r="Z9" s="44">
        <v>7</v>
      </c>
      <c r="AA9" s="44">
        <v>8</v>
      </c>
      <c r="AB9" s="44">
        <v>8</v>
      </c>
      <c r="AC9" s="44">
        <v>10</v>
      </c>
      <c r="AD9" s="44">
        <v>9</v>
      </c>
      <c r="AE9" s="44">
        <v>9</v>
      </c>
      <c r="AF9" s="44">
        <v>9</v>
      </c>
      <c r="AG9" s="44">
        <v>7</v>
      </c>
      <c r="AH9" s="90">
        <v>7</v>
      </c>
      <c r="AI9" s="44">
        <v>8</v>
      </c>
      <c r="AJ9" s="31">
        <v>6</v>
      </c>
      <c r="AK9" s="82">
        <f t="shared" si="4"/>
        <v>3.643724696356275E-2</v>
      </c>
      <c r="AL9" s="82">
        <f t="shared" si="5"/>
        <v>3.643724696356275E-2</v>
      </c>
      <c r="AM9" s="82">
        <f t="shared" si="6"/>
        <v>3.643724696356275E-2</v>
      </c>
      <c r="AN9" s="82">
        <f t="shared" si="6"/>
        <v>4.048582995951417E-2</v>
      </c>
      <c r="AO9" s="82">
        <f t="shared" si="6"/>
        <v>3.2388663967611336E-2</v>
      </c>
      <c r="AP9" s="82">
        <f t="shared" si="6"/>
        <v>3.643724696356275E-2</v>
      </c>
      <c r="AQ9" s="82">
        <f t="shared" si="6"/>
        <v>4.048582995951417E-2</v>
      </c>
      <c r="AR9" s="82">
        <f t="shared" si="6"/>
        <v>3.2388663967611336E-2</v>
      </c>
      <c r="AS9" s="82">
        <f t="shared" si="6"/>
        <v>3.2388663967611336E-2</v>
      </c>
      <c r="AT9" s="82">
        <f t="shared" si="6"/>
        <v>2.8340080971659919E-2</v>
      </c>
      <c r="AU9" s="82">
        <f t="shared" si="6"/>
        <v>4.048582995951417E-2</v>
      </c>
      <c r="AV9" s="82">
        <f t="shared" si="6"/>
        <v>3.2388663967611336E-2</v>
      </c>
      <c r="AW9" s="82">
        <f t="shared" si="6"/>
        <v>3.2388663967611336E-2</v>
      </c>
      <c r="AX9" s="82">
        <f t="shared" si="6"/>
        <v>3.643724696356275E-2</v>
      </c>
      <c r="AY9" s="82">
        <f t="shared" si="6"/>
        <v>4.048582995951417E-2</v>
      </c>
      <c r="AZ9" s="82">
        <f t="shared" si="6"/>
        <v>2.8340080971659919E-2</v>
      </c>
      <c r="BA9" s="82">
        <f t="shared" si="6"/>
        <v>2.4291497975708502E-2</v>
      </c>
      <c r="BB9" s="82">
        <f t="shared" si="6"/>
        <v>3.2388663967611336E-2</v>
      </c>
      <c r="BC9" s="82">
        <f t="shared" si="7"/>
        <v>2.4291497975708502E-2</v>
      </c>
      <c r="BD9" s="82">
        <f t="shared" si="7"/>
        <v>2.8340080971659919E-2</v>
      </c>
      <c r="BE9" s="82">
        <f t="shared" si="7"/>
        <v>3.2388663967611336E-2</v>
      </c>
      <c r="BF9" s="82">
        <f t="shared" si="7"/>
        <v>3.2388663967611336E-2</v>
      </c>
      <c r="BG9" s="82">
        <f t="shared" si="7"/>
        <v>4.048582995951417E-2</v>
      </c>
      <c r="BH9" s="82">
        <f t="shared" si="7"/>
        <v>3.643724696356275E-2</v>
      </c>
      <c r="BI9" s="82">
        <f t="shared" si="7"/>
        <v>3.643724696356275E-2</v>
      </c>
      <c r="BJ9" s="82">
        <f t="shared" si="7"/>
        <v>3.643724696356275E-2</v>
      </c>
      <c r="BK9" s="82">
        <f t="shared" si="7"/>
        <v>2.8340080971659919E-2</v>
      </c>
      <c r="BL9" s="82">
        <f t="shared" si="7"/>
        <v>2.8340080971659919E-2</v>
      </c>
      <c r="BM9" s="82">
        <f t="shared" si="7"/>
        <v>3.2388663967611336E-2</v>
      </c>
      <c r="BN9" s="82">
        <f t="shared" si="7"/>
        <v>2.4291497975708502E-2</v>
      </c>
      <c r="BO9" s="30" cm="1">
        <f t="array" ref="BO9">-1/LN(30)*SUMPRODUCT(AK9:BN9,LN(AK9:BN9))</f>
        <v>0.99680444164264603</v>
      </c>
      <c r="BP9" s="70">
        <f t="shared" si="2"/>
        <v>3.195558357353967E-3</v>
      </c>
      <c r="BQ9" s="70">
        <f t="shared" si="8"/>
        <v>2.4702603122215738E-2</v>
      </c>
      <c r="BR9" s="73">
        <f t="shared" si="9"/>
        <v>8.455284772056296E-3</v>
      </c>
      <c r="BS9" s="19" cm="1">
        <f t="array" ref="BS9">-SUMPRODUCT(AK9:BN9,LOG(AK9:BN9,2))</f>
        <v>4.8912103403571017</v>
      </c>
      <c r="BT9" s="29">
        <f t="shared" si="10"/>
        <v>0.99680444164264626</v>
      </c>
      <c r="BU9" s="19">
        <f t="shared" si="11"/>
        <v>3.0808729938666663E-4</v>
      </c>
      <c r="BV9" s="19">
        <f t="shared" si="3"/>
        <v>3.0808729938666663E-4</v>
      </c>
      <c r="BW9" s="19">
        <f t="shared" si="3"/>
        <v>3.0808729938666663E-4</v>
      </c>
      <c r="BX9" s="19">
        <f t="shared" si="3"/>
        <v>3.4231922154074072E-4</v>
      </c>
      <c r="BY9" s="19">
        <f t="shared" si="3"/>
        <v>2.7385537723259259E-4</v>
      </c>
      <c r="BZ9" s="19">
        <f t="shared" si="3"/>
        <v>3.0808729938666663E-4</v>
      </c>
      <c r="CA9" s="19">
        <f t="shared" si="3"/>
        <v>3.4231922154074072E-4</v>
      </c>
      <c r="CB9" s="19">
        <f t="shared" si="3"/>
        <v>2.7385537723259259E-4</v>
      </c>
      <c r="CC9" s="19">
        <f t="shared" si="3"/>
        <v>2.7385537723259259E-4</v>
      </c>
      <c r="CD9" s="19">
        <f t="shared" si="3"/>
        <v>2.3962345507851852E-4</v>
      </c>
      <c r="CE9" s="19">
        <f t="shared" si="3"/>
        <v>3.4231922154074072E-4</v>
      </c>
      <c r="CF9" s="19">
        <f t="shared" si="3"/>
        <v>2.7385537723259259E-4</v>
      </c>
      <c r="CG9" s="19">
        <f t="shared" si="3"/>
        <v>2.7385537723259259E-4</v>
      </c>
      <c r="CH9" s="19">
        <f t="shared" si="3"/>
        <v>3.0808729938666663E-4</v>
      </c>
      <c r="CI9" s="19">
        <f t="shared" si="3"/>
        <v>3.4231922154074072E-4</v>
      </c>
      <c r="CJ9" s="19">
        <f t="shared" si="3"/>
        <v>2.3962345507851852E-4</v>
      </c>
      <c r="CK9" s="19">
        <f t="shared" si="3"/>
        <v>2.0539153292444443E-4</v>
      </c>
      <c r="CL9" s="19">
        <f t="shared" si="3"/>
        <v>2.7385537723259259E-4</v>
      </c>
      <c r="CM9" s="19">
        <f t="shared" si="3"/>
        <v>2.0539153292444443E-4</v>
      </c>
      <c r="CN9" s="19">
        <f t="shared" si="3"/>
        <v>2.3962345507851852E-4</v>
      </c>
      <c r="CO9" s="19">
        <f t="shared" si="3"/>
        <v>2.7385537723259259E-4</v>
      </c>
      <c r="CP9" s="19">
        <f t="shared" si="3"/>
        <v>2.7385537723259259E-4</v>
      </c>
      <c r="CQ9" s="19">
        <f t="shared" si="3"/>
        <v>3.4231922154074072E-4</v>
      </c>
      <c r="CR9" s="19">
        <f t="shared" si="3"/>
        <v>3.0808729938666663E-4</v>
      </c>
      <c r="CS9" s="19">
        <f t="shared" si="3"/>
        <v>3.0808729938666663E-4</v>
      </c>
      <c r="CT9" s="19">
        <f t="shared" si="3"/>
        <v>3.0808729938666663E-4</v>
      </c>
      <c r="CU9" s="19">
        <f t="shared" si="3"/>
        <v>2.3962345507851852E-4</v>
      </c>
      <c r="CV9" s="19">
        <f t="shared" si="3"/>
        <v>2.3962345507851852E-4</v>
      </c>
      <c r="CW9" s="19">
        <f t="shared" si="3"/>
        <v>2.7385537723259259E-4</v>
      </c>
      <c r="CX9" s="19">
        <f t="shared" si="3"/>
        <v>2.0539153292444443E-4</v>
      </c>
      <c r="CY9" s="33">
        <f t="shared" si="12"/>
        <v>4.1356576307745696E-2</v>
      </c>
      <c r="CZ9" s="2"/>
      <c r="DB9" s="152" t="s">
        <v>96</v>
      </c>
      <c r="DC9" s="147">
        <v>8</v>
      </c>
      <c r="DD9" s="86">
        <v>6.328165075822124</v>
      </c>
      <c r="DE9" s="153">
        <f t="shared" si="0"/>
        <v>-0.20897936552223451</v>
      </c>
    </row>
    <row r="10" spans="1:109" s="28" customFormat="1" ht="31.5" customHeight="1" thickBot="1" x14ac:dyDescent="0.25">
      <c r="A10" s="2"/>
      <c r="B10" s="32"/>
      <c r="C10" s="34" t="s">
        <v>62</v>
      </c>
      <c r="D10" s="60" t="s">
        <v>31</v>
      </c>
      <c r="E10" s="65"/>
      <c r="F10" s="31">
        <v>8.3999999999999995E-3</v>
      </c>
      <c r="G10" s="45">
        <v>7</v>
      </c>
      <c r="H10" s="44">
        <v>9</v>
      </c>
      <c r="I10" s="44">
        <v>8</v>
      </c>
      <c r="J10" s="44">
        <v>8</v>
      </c>
      <c r="K10" s="44">
        <v>7</v>
      </c>
      <c r="L10" s="44">
        <v>8</v>
      </c>
      <c r="M10" s="44">
        <v>9</v>
      </c>
      <c r="N10" s="44">
        <v>9</v>
      </c>
      <c r="O10" s="44">
        <v>7</v>
      </c>
      <c r="P10" s="44">
        <v>7</v>
      </c>
      <c r="Q10" s="90">
        <v>8</v>
      </c>
      <c r="R10" s="44">
        <v>7</v>
      </c>
      <c r="S10" s="44">
        <v>7</v>
      </c>
      <c r="T10" s="44">
        <v>9</v>
      </c>
      <c r="U10" s="44">
        <v>8</v>
      </c>
      <c r="V10" s="44">
        <v>7</v>
      </c>
      <c r="W10" s="44">
        <v>6</v>
      </c>
      <c r="X10" s="44">
        <v>9</v>
      </c>
      <c r="Y10" s="44">
        <v>7</v>
      </c>
      <c r="Z10" s="44">
        <v>8</v>
      </c>
      <c r="AA10" s="44">
        <v>6</v>
      </c>
      <c r="AB10" s="44">
        <v>8</v>
      </c>
      <c r="AC10" s="44">
        <v>7</v>
      </c>
      <c r="AD10" s="44">
        <v>7</v>
      </c>
      <c r="AE10" s="44">
        <v>8</v>
      </c>
      <c r="AF10" s="44">
        <v>9</v>
      </c>
      <c r="AG10" s="44">
        <v>6</v>
      </c>
      <c r="AH10" s="90">
        <v>7</v>
      </c>
      <c r="AI10" s="44">
        <v>7</v>
      </c>
      <c r="AJ10" s="31">
        <v>7</v>
      </c>
      <c r="AK10" s="82">
        <f t="shared" si="4"/>
        <v>3.0837004405286344E-2</v>
      </c>
      <c r="AL10" s="82">
        <f t="shared" si="5"/>
        <v>3.9647577092511016E-2</v>
      </c>
      <c r="AM10" s="82">
        <f t="shared" si="6"/>
        <v>3.5242290748898682E-2</v>
      </c>
      <c r="AN10" s="82">
        <f t="shared" si="6"/>
        <v>3.5242290748898682E-2</v>
      </c>
      <c r="AO10" s="82">
        <f t="shared" si="6"/>
        <v>3.0837004405286344E-2</v>
      </c>
      <c r="AP10" s="82">
        <f t="shared" si="6"/>
        <v>3.5242290748898682E-2</v>
      </c>
      <c r="AQ10" s="82">
        <f t="shared" si="6"/>
        <v>3.9647577092511016E-2</v>
      </c>
      <c r="AR10" s="82">
        <f t="shared" si="6"/>
        <v>3.9647577092511016E-2</v>
      </c>
      <c r="AS10" s="82">
        <f t="shared" si="6"/>
        <v>3.0837004405286344E-2</v>
      </c>
      <c r="AT10" s="82">
        <f t="shared" si="6"/>
        <v>3.0837004405286344E-2</v>
      </c>
      <c r="AU10" s="82">
        <f t="shared" si="6"/>
        <v>3.5242290748898682E-2</v>
      </c>
      <c r="AV10" s="82">
        <f t="shared" si="6"/>
        <v>3.0837004405286344E-2</v>
      </c>
      <c r="AW10" s="82">
        <f t="shared" si="6"/>
        <v>3.0837004405286344E-2</v>
      </c>
      <c r="AX10" s="82">
        <f t="shared" si="6"/>
        <v>3.9647577092511016E-2</v>
      </c>
      <c r="AY10" s="82">
        <f t="shared" si="6"/>
        <v>3.5242290748898682E-2</v>
      </c>
      <c r="AZ10" s="82">
        <f t="shared" si="6"/>
        <v>3.0837004405286344E-2</v>
      </c>
      <c r="BA10" s="82">
        <f t="shared" si="6"/>
        <v>2.643171806167401E-2</v>
      </c>
      <c r="BB10" s="82">
        <f t="shared" si="6"/>
        <v>3.9647577092511016E-2</v>
      </c>
      <c r="BC10" s="82">
        <f t="shared" si="7"/>
        <v>3.0837004405286344E-2</v>
      </c>
      <c r="BD10" s="82">
        <f t="shared" si="7"/>
        <v>3.5242290748898682E-2</v>
      </c>
      <c r="BE10" s="82">
        <f t="shared" si="7"/>
        <v>2.643171806167401E-2</v>
      </c>
      <c r="BF10" s="82">
        <f t="shared" si="7"/>
        <v>3.5242290748898682E-2</v>
      </c>
      <c r="BG10" s="82">
        <f t="shared" si="7"/>
        <v>3.0837004405286344E-2</v>
      </c>
      <c r="BH10" s="82">
        <f t="shared" si="7"/>
        <v>3.0837004405286344E-2</v>
      </c>
      <c r="BI10" s="82">
        <f t="shared" si="7"/>
        <v>3.5242290748898682E-2</v>
      </c>
      <c r="BJ10" s="82">
        <f t="shared" si="7"/>
        <v>3.9647577092511016E-2</v>
      </c>
      <c r="BK10" s="82">
        <f t="shared" si="7"/>
        <v>2.643171806167401E-2</v>
      </c>
      <c r="BL10" s="82">
        <f t="shared" si="7"/>
        <v>3.0837004405286344E-2</v>
      </c>
      <c r="BM10" s="82">
        <f t="shared" si="7"/>
        <v>3.0837004405286344E-2</v>
      </c>
      <c r="BN10" s="82">
        <f t="shared" si="7"/>
        <v>3.0837004405286344E-2</v>
      </c>
      <c r="BO10" s="30" cm="1">
        <f t="array" ref="BO10">-1/LN(30)*SUMPRODUCT(AK10:BN10,LN(AK10:BN10))</f>
        <v>0.99783435749029292</v>
      </c>
      <c r="BP10" s="70">
        <f t="shared" si="2"/>
        <v>2.1656425097070775E-3</v>
      </c>
      <c r="BQ10" s="70">
        <f t="shared" si="8"/>
        <v>1.6741051622099167E-2</v>
      </c>
      <c r="BR10" s="73">
        <f t="shared" si="9"/>
        <v>4.222237790029346E-3</v>
      </c>
      <c r="BS10" s="19" cm="1">
        <f t="array" ref="BS10">-SUMPRODUCT(AK10:BN10,LOG(AK10:BN10,2))</f>
        <v>4.8962640247441858</v>
      </c>
      <c r="BT10" s="29">
        <f t="shared" si="10"/>
        <v>0.9978343574902927</v>
      </c>
      <c r="BU10" s="19">
        <f t="shared" si="11"/>
        <v>1.3020116533130142E-4</v>
      </c>
      <c r="BV10" s="19">
        <f t="shared" si="3"/>
        <v>1.6740149828310184E-4</v>
      </c>
      <c r="BW10" s="19">
        <f t="shared" si="3"/>
        <v>1.4880133180720164E-4</v>
      </c>
      <c r="BX10" s="19">
        <f t="shared" si="3"/>
        <v>1.4880133180720164E-4</v>
      </c>
      <c r="BY10" s="19">
        <f t="shared" si="3"/>
        <v>1.3020116533130142E-4</v>
      </c>
      <c r="BZ10" s="19">
        <f t="shared" si="3"/>
        <v>1.4880133180720164E-4</v>
      </c>
      <c r="CA10" s="19">
        <f t="shared" si="3"/>
        <v>1.6740149828310184E-4</v>
      </c>
      <c r="CB10" s="19">
        <f t="shared" si="3"/>
        <v>1.6740149828310184E-4</v>
      </c>
      <c r="CC10" s="19">
        <f t="shared" si="3"/>
        <v>1.3020116533130142E-4</v>
      </c>
      <c r="CD10" s="19">
        <f t="shared" si="3"/>
        <v>1.3020116533130142E-4</v>
      </c>
      <c r="CE10" s="19">
        <f t="shared" si="3"/>
        <v>1.4880133180720164E-4</v>
      </c>
      <c r="CF10" s="19">
        <f t="shared" si="3"/>
        <v>1.3020116533130142E-4</v>
      </c>
      <c r="CG10" s="19">
        <f t="shared" si="3"/>
        <v>1.3020116533130142E-4</v>
      </c>
      <c r="CH10" s="19">
        <f t="shared" si="3"/>
        <v>1.6740149828310184E-4</v>
      </c>
      <c r="CI10" s="19">
        <f t="shared" si="3"/>
        <v>1.4880133180720164E-4</v>
      </c>
      <c r="CJ10" s="19">
        <f t="shared" si="3"/>
        <v>1.3020116533130142E-4</v>
      </c>
      <c r="CK10" s="19">
        <f t="shared" si="3"/>
        <v>1.1160099885540122E-4</v>
      </c>
      <c r="CL10" s="19">
        <f t="shared" si="3"/>
        <v>1.6740149828310184E-4</v>
      </c>
      <c r="CM10" s="19">
        <f t="shared" si="3"/>
        <v>1.3020116533130142E-4</v>
      </c>
      <c r="CN10" s="19">
        <f t="shared" si="3"/>
        <v>1.4880133180720164E-4</v>
      </c>
      <c r="CO10" s="19">
        <f t="shared" si="3"/>
        <v>1.1160099885540122E-4</v>
      </c>
      <c r="CP10" s="19">
        <f t="shared" si="3"/>
        <v>1.4880133180720164E-4</v>
      </c>
      <c r="CQ10" s="19">
        <f t="shared" si="3"/>
        <v>1.3020116533130142E-4</v>
      </c>
      <c r="CR10" s="19">
        <f t="shared" si="3"/>
        <v>1.3020116533130142E-4</v>
      </c>
      <c r="CS10" s="19">
        <f t="shared" si="3"/>
        <v>1.4880133180720164E-4</v>
      </c>
      <c r="CT10" s="19">
        <f t="shared" si="3"/>
        <v>1.6740149828310184E-4</v>
      </c>
      <c r="CU10" s="19">
        <f t="shared" si="3"/>
        <v>1.1160099885540122E-4</v>
      </c>
      <c r="CV10" s="19">
        <f t="shared" si="3"/>
        <v>1.3020116533130142E-4</v>
      </c>
      <c r="CW10" s="19">
        <f t="shared" si="3"/>
        <v>1.3020116533130142E-4</v>
      </c>
      <c r="CX10" s="19">
        <f t="shared" si="3"/>
        <v>1.3020116533130142E-4</v>
      </c>
      <c r="CY10" s="33">
        <f t="shared" si="12"/>
        <v>2.0673190995236082E-2</v>
      </c>
      <c r="CZ10" s="2"/>
      <c r="DB10" s="152" t="s">
        <v>97</v>
      </c>
      <c r="DC10" s="147">
        <v>8</v>
      </c>
      <c r="DD10" s="86">
        <v>6.328165075822124</v>
      </c>
      <c r="DE10" s="153">
        <f t="shared" si="0"/>
        <v>-0.20897936552223451</v>
      </c>
    </row>
    <row r="11" spans="1:109" s="28" customFormat="1" ht="31.5" customHeight="1" thickBot="1" x14ac:dyDescent="0.25">
      <c r="A11" s="2"/>
      <c r="B11" s="56"/>
      <c r="C11" s="34" t="s">
        <v>63</v>
      </c>
      <c r="D11" s="61" t="s">
        <v>32</v>
      </c>
      <c r="E11" s="66"/>
      <c r="F11" s="31">
        <v>1.1900000000000001E-2</v>
      </c>
      <c r="G11" s="45">
        <v>9</v>
      </c>
      <c r="H11" s="44">
        <v>7</v>
      </c>
      <c r="I11" s="44">
        <v>8</v>
      </c>
      <c r="J11" s="44">
        <v>9</v>
      </c>
      <c r="K11" s="44">
        <v>9</v>
      </c>
      <c r="L11" s="44">
        <v>8</v>
      </c>
      <c r="M11" s="44">
        <v>6</v>
      </c>
      <c r="N11" s="44">
        <v>10</v>
      </c>
      <c r="O11" s="44">
        <v>10</v>
      </c>
      <c r="P11" s="44">
        <v>8</v>
      </c>
      <c r="Q11" s="90">
        <v>9</v>
      </c>
      <c r="R11" s="44">
        <v>6</v>
      </c>
      <c r="S11" s="44">
        <v>7</v>
      </c>
      <c r="T11" s="44">
        <v>7</v>
      </c>
      <c r="U11" s="44">
        <v>6</v>
      </c>
      <c r="V11" s="44">
        <v>7</v>
      </c>
      <c r="W11" s="44">
        <v>8</v>
      </c>
      <c r="X11" s="44">
        <v>6</v>
      </c>
      <c r="Y11" s="44">
        <v>8</v>
      </c>
      <c r="Z11" s="44">
        <v>9</v>
      </c>
      <c r="AA11" s="44">
        <v>10</v>
      </c>
      <c r="AB11" s="44">
        <v>7</v>
      </c>
      <c r="AC11" s="44">
        <v>10</v>
      </c>
      <c r="AD11" s="44">
        <v>9</v>
      </c>
      <c r="AE11" s="44">
        <v>7</v>
      </c>
      <c r="AF11" s="44">
        <v>6</v>
      </c>
      <c r="AG11" s="44">
        <v>7</v>
      </c>
      <c r="AH11" s="90">
        <v>9</v>
      </c>
      <c r="AI11" s="44">
        <v>9</v>
      </c>
      <c r="AJ11" s="31">
        <v>7</v>
      </c>
      <c r="AK11" s="82">
        <f t="shared" si="4"/>
        <v>3.7815126050420166E-2</v>
      </c>
      <c r="AL11" s="82">
        <f t="shared" si="5"/>
        <v>2.9411764705882353E-2</v>
      </c>
      <c r="AM11" s="82">
        <f t="shared" si="6"/>
        <v>3.3613445378151259E-2</v>
      </c>
      <c r="AN11" s="82">
        <f t="shared" si="6"/>
        <v>3.7815126050420166E-2</v>
      </c>
      <c r="AO11" s="82">
        <f t="shared" si="6"/>
        <v>3.7815126050420166E-2</v>
      </c>
      <c r="AP11" s="82">
        <f t="shared" si="6"/>
        <v>3.3613445378151259E-2</v>
      </c>
      <c r="AQ11" s="82">
        <f t="shared" si="6"/>
        <v>2.5210084033613446E-2</v>
      </c>
      <c r="AR11" s="82">
        <f t="shared" si="6"/>
        <v>4.2016806722689079E-2</v>
      </c>
      <c r="AS11" s="82">
        <f t="shared" si="6"/>
        <v>4.2016806722689079E-2</v>
      </c>
      <c r="AT11" s="82">
        <f t="shared" si="6"/>
        <v>3.3613445378151259E-2</v>
      </c>
      <c r="AU11" s="82">
        <f t="shared" si="6"/>
        <v>3.7815126050420166E-2</v>
      </c>
      <c r="AV11" s="82">
        <f t="shared" si="6"/>
        <v>2.5210084033613446E-2</v>
      </c>
      <c r="AW11" s="82">
        <f t="shared" si="6"/>
        <v>2.9411764705882353E-2</v>
      </c>
      <c r="AX11" s="82">
        <f t="shared" si="6"/>
        <v>2.9411764705882353E-2</v>
      </c>
      <c r="AY11" s="82">
        <f t="shared" si="6"/>
        <v>2.5210084033613446E-2</v>
      </c>
      <c r="AZ11" s="82">
        <f t="shared" si="6"/>
        <v>2.9411764705882353E-2</v>
      </c>
      <c r="BA11" s="82">
        <f t="shared" si="6"/>
        <v>3.3613445378151259E-2</v>
      </c>
      <c r="BB11" s="82">
        <f t="shared" si="6"/>
        <v>2.5210084033613446E-2</v>
      </c>
      <c r="BC11" s="82">
        <f t="shared" si="7"/>
        <v>3.3613445378151259E-2</v>
      </c>
      <c r="BD11" s="82">
        <f t="shared" si="7"/>
        <v>3.7815126050420166E-2</v>
      </c>
      <c r="BE11" s="82">
        <f t="shared" si="7"/>
        <v>4.2016806722689079E-2</v>
      </c>
      <c r="BF11" s="82">
        <f t="shared" si="7"/>
        <v>2.9411764705882353E-2</v>
      </c>
      <c r="BG11" s="82">
        <f t="shared" si="7"/>
        <v>4.2016806722689079E-2</v>
      </c>
      <c r="BH11" s="82">
        <f t="shared" si="7"/>
        <v>3.7815126050420166E-2</v>
      </c>
      <c r="BI11" s="82">
        <f t="shared" si="7"/>
        <v>2.9411764705882353E-2</v>
      </c>
      <c r="BJ11" s="82">
        <f t="shared" si="7"/>
        <v>2.5210084033613446E-2</v>
      </c>
      <c r="BK11" s="82">
        <f t="shared" si="7"/>
        <v>2.9411764705882353E-2</v>
      </c>
      <c r="BL11" s="82">
        <f t="shared" si="7"/>
        <v>3.7815126050420166E-2</v>
      </c>
      <c r="BM11" s="82">
        <f t="shared" si="7"/>
        <v>3.7815126050420166E-2</v>
      </c>
      <c r="BN11" s="82">
        <f t="shared" si="7"/>
        <v>2.9411764705882353E-2</v>
      </c>
      <c r="BO11" s="30" cm="1">
        <f t="array" ref="BO11">-1/LN(30)*SUMPRODUCT(AK11:BN11,LN(AK11:BN11))</f>
        <v>0.99593625085700388</v>
      </c>
      <c r="BP11" s="70">
        <f t="shared" si="2"/>
        <v>4.0637491429961203E-3</v>
      </c>
      <c r="BQ11" s="70">
        <f t="shared" si="8"/>
        <v>3.1413972471089492E-2</v>
      </c>
      <c r="BR11" s="73">
        <f t="shared" si="9"/>
        <v>1.1224073114000567E-2</v>
      </c>
      <c r="BS11" s="19" cm="1">
        <f t="array" ref="BS11">-SUMPRODUCT(AK11:BN11,LOG(AK11:BN11,2))</f>
        <v>4.8869502231558366</v>
      </c>
      <c r="BT11" s="29">
        <f t="shared" si="10"/>
        <v>0.99593625085700344</v>
      </c>
      <c r="BU11" s="19">
        <f t="shared" si="11"/>
        <v>4.2443973960506343E-4</v>
      </c>
      <c r="BV11" s="19">
        <f t="shared" si="3"/>
        <v>3.3011979747060493E-4</v>
      </c>
      <c r="BW11" s="19">
        <f t="shared" si="3"/>
        <v>3.7727976853783418E-4</v>
      </c>
      <c r="BX11" s="19">
        <f t="shared" si="3"/>
        <v>4.2443973960506343E-4</v>
      </c>
      <c r="BY11" s="19">
        <f t="shared" si="3"/>
        <v>4.2443973960506343E-4</v>
      </c>
      <c r="BZ11" s="19">
        <f t="shared" si="3"/>
        <v>3.7727976853783418E-4</v>
      </c>
      <c r="CA11" s="19">
        <f t="shared" si="3"/>
        <v>2.8295982640337563E-4</v>
      </c>
      <c r="CB11" s="19">
        <f t="shared" si="3"/>
        <v>4.7159971067229278E-4</v>
      </c>
      <c r="CC11" s="19">
        <f t="shared" si="3"/>
        <v>4.7159971067229278E-4</v>
      </c>
      <c r="CD11" s="19">
        <f t="shared" si="3"/>
        <v>3.7727976853783418E-4</v>
      </c>
      <c r="CE11" s="19">
        <f t="shared" si="3"/>
        <v>4.2443973960506343E-4</v>
      </c>
      <c r="CF11" s="19">
        <f t="shared" si="3"/>
        <v>2.8295982640337563E-4</v>
      </c>
      <c r="CG11" s="19">
        <f t="shared" si="3"/>
        <v>3.3011979747060493E-4</v>
      </c>
      <c r="CH11" s="19">
        <f t="shared" si="3"/>
        <v>3.3011979747060493E-4</v>
      </c>
      <c r="CI11" s="19">
        <f t="shared" si="3"/>
        <v>2.8295982640337563E-4</v>
      </c>
      <c r="CJ11" s="19">
        <f t="shared" si="3"/>
        <v>3.3011979747060493E-4</v>
      </c>
      <c r="CK11" s="19">
        <f t="shared" si="3"/>
        <v>3.7727976853783418E-4</v>
      </c>
      <c r="CL11" s="19">
        <f t="shared" si="3"/>
        <v>2.8295982640337563E-4</v>
      </c>
      <c r="CM11" s="19">
        <f t="shared" si="3"/>
        <v>3.7727976853783418E-4</v>
      </c>
      <c r="CN11" s="19">
        <f t="shared" si="3"/>
        <v>4.2443973960506343E-4</v>
      </c>
      <c r="CO11" s="19">
        <f t="shared" si="3"/>
        <v>4.7159971067229278E-4</v>
      </c>
      <c r="CP11" s="19">
        <f t="shared" si="3"/>
        <v>3.3011979747060493E-4</v>
      </c>
      <c r="CQ11" s="19">
        <f t="shared" si="3"/>
        <v>4.7159971067229278E-4</v>
      </c>
      <c r="CR11" s="19">
        <f t="shared" si="3"/>
        <v>4.2443973960506343E-4</v>
      </c>
      <c r="CS11" s="19">
        <f t="shared" si="3"/>
        <v>3.3011979747060493E-4</v>
      </c>
      <c r="CT11" s="19">
        <f t="shared" si="3"/>
        <v>2.8295982640337563E-4</v>
      </c>
      <c r="CU11" s="19">
        <f t="shared" si="3"/>
        <v>3.3011979747060493E-4</v>
      </c>
      <c r="CV11" s="19">
        <f t="shared" si="3"/>
        <v>4.2443973960506343E-4</v>
      </c>
      <c r="CW11" s="19">
        <f t="shared" si="3"/>
        <v>4.2443973960506343E-4</v>
      </c>
      <c r="CX11" s="19">
        <f t="shared" si="3"/>
        <v>3.3011979747060493E-4</v>
      </c>
      <c r="CY11" s="33">
        <f t="shared" si="12"/>
        <v>5.4851486609182494E-2</v>
      </c>
      <c r="CZ11" s="2"/>
      <c r="DB11" s="152" t="s">
        <v>98</v>
      </c>
      <c r="DC11" s="147">
        <v>6</v>
      </c>
      <c r="DD11" s="86">
        <v>2.856849865563579</v>
      </c>
      <c r="DE11" s="153">
        <f t="shared" si="0"/>
        <v>-0.52385835573940354</v>
      </c>
    </row>
    <row r="12" spans="1:109" s="28" customFormat="1" ht="31.5" customHeight="1" thickBot="1" x14ac:dyDescent="0.25">
      <c r="A12" s="2"/>
      <c r="B12" s="56"/>
      <c r="C12" s="34" t="s">
        <v>64</v>
      </c>
      <c r="D12" s="61" t="s">
        <v>33</v>
      </c>
      <c r="E12" s="66"/>
      <c r="F12" s="31">
        <v>7.1000000000000004E-3</v>
      </c>
      <c r="G12" s="45">
        <v>7</v>
      </c>
      <c r="H12" s="44">
        <v>8</v>
      </c>
      <c r="I12" s="44">
        <v>6</v>
      </c>
      <c r="J12" s="44">
        <v>8</v>
      </c>
      <c r="K12" s="44">
        <v>10</v>
      </c>
      <c r="L12" s="44">
        <v>10</v>
      </c>
      <c r="M12" s="44">
        <v>7</v>
      </c>
      <c r="N12" s="44">
        <v>7</v>
      </c>
      <c r="O12" s="44">
        <v>8</v>
      </c>
      <c r="P12" s="44">
        <v>7</v>
      </c>
      <c r="Q12" s="90">
        <v>8</v>
      </c>
      <c r="R12" s="44">
        <v>10</v>
      </c>
      <c r="S12" s="44">
        <v>7</v>
      </c>
      <c r="T12" s="44">
        <v>8</v>
      </c>
      <c r="U12" s="44">
        <v>8</v>
      </c>
      <c r="V12" s="44">
        <v>7</v>
      </c>
      <c r="W12" s="44">
        <v>9</v>
      </c>
      <c r="X12" s="44">
        <v>8</v>
      </c>
      <c r="Y12" s="44">
        <v>10</v>
      </c>
      <c r="Z12" s="44">
        <v>6</v>
      </c>
      <c r="AA12" s="44">
        <v>10</v>
      </c>
      <c r="AB12" s="44">
        <v>9</v>
      </c>
      <c r="AC12" s="44">
        <v>10</v>
      </c>
      <c r="AD12" s="44">
        <v>10</v>
      </c>
      <c r="AE12" s="44">
        <v>9</v>
      </c>
      <c r="AF12" s="44">
        <v>7</v>
      </c>
      <c r="AG12" s="44">
        <v>6</v>
      </c>
      <c r="AH12" s="90">
        <v>8</v>
      </c>
      <c r="AI12" s="44">
        <v>10</v>
      </c>
      <c r="AJ12" s="31">
        <v>7</v>
      </c>
      <c r="AK12" s="82">
        <f t="shared" si="4"/>
        <v>2.8571428571428571E-2</v>
      </c>
      <c r="AL12" s="82">
        <f t="shared" si="5"/>
        <v>3.2653061224489799E-2</v>
      </c>
      <c r="AM12" s="82">
        <f t="shared" si="6"/>
        <v>2.4489795918367346E-2</v>
      </c>
      <c r="AN12" s="82">
        <f t="shared" si="6"/>
        <v>3.2653061224489799E-2</v>
      </c>
      <c r="AO12" s="82">
        <f t="shared" si="6"/>
        <v>4.0816326530612242E-2</v>
      </c>
      <c r="AP12" s="82">
        <f t="shared" si="6"/>
        <v>4.0816326530612242E-2</v>
      </c>
      <c r="AQ12" s="82">
        <f t="shared" si="6"/>
        <v>2.8571428571428571E-2</v>
      </c>
      <c r="AR12" s="82">
        <f t="shared" si="6"/>
        <v>2.8571428571428571E-2</v>
      </c>
      <c r="AS12" s="82">
        <f t="shared" si="6"/>
        <v>3.2653061224489799E-2</v>
      </c>
      <c r="AT12" s="82">
        <f t="shared" si="6"/>
        <v>2.8571428571428571E-2</v>
      </c>
      <c r="AU12" s="82">
        <f t="shared" si="6"/>
        <v>3.2653061224489799E-2</v>
      </c>
      <c r="AV12" s="82">
        <f t="shared" si="6"/>
        <v>4.0816326530612242E-2</v>
      </c>
      <c r="AW12" s="82">
        <f t="shared" si="6"/>
        <v>2.8571428571428571E-2</v>
      </c>
      <c r="AX12" s="82">
        <f t="shared" si="6"/>
        <v>3.2653061224489799E-2</v>
      </c>
      <c r="AY12" s="82">
        <f t="shared" si="6"/>
        <v>3.2653061224489799E-2</v>
      </c>
      <c r="AZ12" s="82">
        <f t="shared" si="6"/>
        <v>2.8571428571428571E-2</v>
      </c>
      <c r="BA12" s="82">
        <f t="shared" si="6"/>
        <v>3.6734693877551024E-2</v>
      </c>
      <c r="BB12" s="82">
        <f t="shared" si="6"/>
        <v>3.2653061224489799E-2</v>
      </c>
      <c r="BC12" s="82">
        <f t="shared" si="7"/>
        <v>4.0816326530612242E-2</v>
      </c>
      <c r="BD12" s="82">
        <f t="shared" si="7"/>
        <v>2.4489795918367346E-2</v>
      </c>
      <c r="BE12" s="82">
        <f t="shared" si="7"/>
        <v>4.0816326530612242E-2</v>
      </c>
      <c r="BF12" s="82">
        <f t="shared" si="7"/>
        <v>3.6734693877551024E-2</v>
      </c>
      <c r="BG12" s="82">
        <f t="shared" si="7"/>
        <v>4.0816326530612242E-2</v>
      </c>
      <c r="BH12" s="82">
        <f t="shared" si="7"/>
        <v>4.0816326530612242E-2</v>
      </c>
      <c r="BI12" s="82">
        <f t="shared" si="7"/>
        <v>3.6734693877551024E-2</v>
      </c>
      <c r="BJ12" s="82">
        <f t="shared" si="7"/>
        <v>2.8571428571428571E-2</v>
      </c>
      <c r="BK12" s="82">
        <f t="shared" si="7"/>
        <v>2.4489795918367346E-2</v>
      </c>
      <c r="BL12" s="82">
        <f t="shared" si="7"/>
        <v>3.2653061224489799E-2</v>
      </c>
      <c r="BM12" s="82">
        <f t="shared" si="7"/>
        <v>4.0816326530612242E-2</v>
      </c>
      <c r="BN12" s="82">
        <f t="shared" si="7"/>
        <v>2.8571428571428571E-2</v>
      </c>
      <c r="BO12" s="30" cm="1">
        <f t="array" ref="BO12">-1/LN(30)*SUMPRODUCT(AK12:BN12,LN(AK12:BN12))</f>
        <v>0.99601117016216489</v>
      </c>
      <c r="BP12" s="70">
        <f t="shared" si="2"/>
        <v>3.9888298378351061E-3</v>
      </c>
      <c r="BQ12" s="70">
        <f t="shared" si="8"/>
        <v>3.0834824273928373E-2</v>
      </c>
      <c r="BR12" s="73">
        <f t="shared" si="9"/>
        <v>6.573255194588898E-3</v>
      </c>
      <c r="BS12" s="19" cm="1">
        <f t="array" ref="BS12">-SUMPRODUCT(AK12:BN12,LOG(AK12:BN12,2))</f>
        <v>4.887317843989762</v>
      </c>
      <c r="BT12" s="29">
        <f t="shared" si="10"/>
        <v>0.99601117016216467</v>
      </c>
      <c r="BU12" s="19">
        <f t="shared" si="11"/>
        <v>1.878072912739685E-4</v>
      </c>
      <c r="BV12" s="19">
        <f t="shared" si="3"/>
        <v>2.1463690431310688E-4</v>
      </c>
      <c r="BW12" s="19">
        <f t="shared" si="3"/>
        <v>1.6097767823483014E-4</v>
      </c>
      <c r="BX12" s="19">
        <f t="shared" si="3"/>
        <v>2.1463690431310688E-4</v>
      </c>
      <c r="BY12" s="19">
        <f t="shared" si="3"/>
        <v>2.6829613039138357E-4</v>
      </c>
      <c r="BZ12" s="19">
        <f t="shared" si="3"/>
        <v>2.6829613039138357E-4</v>
      </c>
      <c r="CA12" s="19">
        <f t="shared" si="3"/>
        <v>1.878072912739685E-4</v>
      </c>
      <c r="CB12" s="19">
        <f t="shared" si="3"/>
        <v>1.878072912739685E-4</v>
      </c>
      <c r="CC12" s="19">
        <f t="shared" si="3"/>
        <v>2.1463690431310688E-4</v>
      </c>
      <c r="CD12" s="19">
        <f t="shared" si="3"/>
        <v>1.878072912739685E-4</v>
      </c>
      <c r="CE12" s="19">
        <f t="shared" si="3"/>
        <v>2.1463690431310688E-4</v>
      </c>
      <c r="CF12" s="19">
        <f t="shared" si="3"/>
        <v>2.6829613039138357E-4</v>
      </c>
      <c r="CG12" s="19">
        <f t="shared" si="3"/>
        <v>1.878072912739685E-4</v>
      </c>
      <c r="CH12" s="19">
        <f t="shared" si="3"/>
        <v>2.1463690431310688E-4</v>
      </c>
      <c r="CI12" s="19">
        <f t="shared" si="3"/>
        <v>2.1463690431310688E-4</v>
      </c>
      <c r="CJ12" s="19">
        <f t="shared" si="3"/>
        <v>1.878072912739685E-4</v>
      </c>
      <c r="CK12" s="19">
        <f t="shared" si="3"/>
        <v>2.4146651735224527E-4</v>
      </c>
      <c r="CL12" s="19">
        <f t="shared" si="3"/>
        <v>2.1463690431310688E-4</v>
      </c>
      <c r="CM12" s="19">
        <f t="shared" si="3"/>
        <v>2.6829613039138357E-4</v>
      </c>
      <c r="CN12" s="19">
        <f t="shared" si="3"/>
        <v>1.6097767823483014E-4</v>
      </c>
      <c r="CO12" s="19">
        <f t="shared" si="3"/>
        <v>2.6829613039138357E-4</v>
      </c>
      <c r="CP12" s="19">
        <f t="shared" si="3"/>
        <v>2.4146651735224527E-4</v>
      </c>
      <c r="CQ12" s="19">
        <f t="shared" si="3"/>
        <v>2.6829613039138357E-4</v>
      </c>
      <c r="CR12" s="19">
        <f t="shared" si="3"/>
        <v>2.6829613039138357E-4</v>
      </c>
      <c r="CS12" s="19">
        <f t="shared" si="3"/>
        <v>2.4146651735224527E-4</v>
      </c>
      <c r="CT12" s="19">
        <f t="shared" si="3"/>
        <v>1.878072912739685E-4</v>
      </c>
      <c r="CU12" s="19">
        <f t="shared" si="3"/>
        <v>1.6097767823483014E-4</v>
      </c>
      <c r="CV12" s="19">
        <f t="shared" si="3"/>
        <v>2.1463690431310688E-4</v>
      </c>
      <c r="CW12" s="19">
        <f t="shared" si="3"/>
        <v>2.6829613039138357E-4</v>
      </c>
      <c r="CX12" s="19">
        <f t="shared" si="3"/>
        <v>1.878072912739685E-4</v>
      </c>
      <c r="CY12" s="33">
        <f t="shared" si="12"/>
        <v>3.2125587405612714E-2</v>
      </c>
      <c r="CZ12" s="2"/>
      <c r="DB12" s="152" t="s">
        <v>99</v>
      </c>
      <c r="DC12" s="147">
        <v>10</v>
      </c>
      <c r="DD12" s="86">
        <v>7</v>
      </c>
      <c r="DE12" s="153">
        <f t="shared" si="0"/>
        <v>-0.3</v>
      </c>
    </row>
    <row r="13" spans="1:109" s="28" customFormat="1" ht="31.5" customHeight="1" thickBot="1" x14ac:dyDescent="0.25">
      <c r="A13" s="2"/>
      <c r="B13" s="56"/>
      <c r="C13" s="34" t="s">
        <v>65</v>
      </c>
      <c r="D13" s="61" t="s">
        <v>34</v>
      </c>
      <c r="E13" s="66"/>
      <c r="F13" s="31">
        <v>4.2700000000000002E-2</v>
      </c>
      <c r="G13" s="45">
        <v>6</v>
      </c>
      <c r="H13" s="44">
        <v>10</v>
      </c>
      <c r="I13" s="44">
        <v>7</v>
      </c>
      <c r="J13" s="44">
        <v>6</v>
      </c>
      <c r="K13" s="44">
        <v>7</v>
      </c>
      <c r="L13" s="44">
        <v>7</v>
      </c>
      <c r="M13" s="44">
        <v>6</v>
      </c>
      <c r="N13" s="44">
        <v>7</v>
      </c>
      <c r="O13" s="44">
        <v>8</v>
      </c>
      <c r="P13" s="44">
        <v>8</v>
      </c>
      <c r="Q13" s="90">
        <v>7</v>
      </c>
      <c r="R13" s="44">
        <v>7</v>
      </c>
      <c r="S13" s="44">
        <v>9</v>
      </c>
      <c r="T13" s="44">
        <v>8</v>
      </c>
      <c r="U13" s="44">
        <v>7</v>
      </c>
      <c r="V13" s="44">
        <v>6</v>
      </c>
      <c r="W13" s="44">
        <v>9</v>
      </c>
      <c r="X13" s="44">
        <v>8</v>
      </c>
      <c r="Y13" s="44">
        <v>7</v>
      </c>
      <c r="Z13" s="44">
        <v>7</v>
      </c>
      <c r="AA13" s="44">
        <v>8</v>
      </c>
      <c r="AB13" s="44">
        <v>9</v>
      </c>
      <c r="AC13" s="44">
        <v>10</v>
      </c>
      <c r="AD13" s="44">
        <v>9</v>
      </c>
      <c r="AE13" s="44">
        <v>8</v>
      </c>
      <c r="AF13" s="44">
        <v>10</v>
      </c>
      <c r="AG13" s="44">
        <v>8</v>
      </c>
      <c r="AH13" s="90">
        <v>10</v>
      </c>
      <c r="AI13" s="44">
        <v>9</v>
      </c>
      <c r="AJ13" s="31">
        <v>7</v>
      </c>
      <c r="AK13" s="82">
        <f t="shared" si="4"/>
        <v>2.553191489361702E-2</v>
      </c>
      <c r="AL13" s="82">
        <f t="shared" si="5"/>
        <v>4.2553191489361701E-2</v>
      </c>
      <c r="AM13" s="82">
        <f t="shared" si="6"/>
        <v>2.9787234042553193E-2</v>
      </c>
      <c r="AN13" s="82">
        <f t="shared" si="6"/>
        <v>2.553191489361702E-2</v>
      </c>
      <c r="AO13" s="82">
        <f t="shared" si="6"/>
        <v>2.9787234042553193E-2</v>
      </c>
      <c r="AP13" s="82">
        <f t="shared" si="6"/>
        <v>2.9787234042553193E-2</v>
      </c>
      <c r="AQ13" s="82">
        <f t="shared" si="6"/>
        <v>2.553191489361702E-2</v>
      </c>
      <c r="AR13" s="82">
        <f t="shared" si="6"/>
        <v>2.9787234042553193E-2</v>
      </c>
      <c r="AS13" s="82">
        <f t="shared" si="6"/>
        <v>3.4042553191489362E-2</v>
      </c>
      <c r="AT13" s="82">
        <f t="shared" si="6"/>
        <v>3.4042553191489362E-2</v>
      </c>
      <c r="AU13" s="82">
        <f t="shared" si="6"/>
        <v>2.9787234042553193E-2</v>
      </c>
      <c r="AV13" s="82">
        <f t="shared" si="6"/>
        <v>2.9787234042553193E-2</v>
      </c>
      <c r="AW13" s="82">
        <f t="shared" si="6"/>
        <v>3.8297872340425532E-2</v>
      </c>
      <c r="AX13" s="82">
        <f t="shared" si="6"/>
        <v>3.4042553191489362E-2</v>
      </c>
      <c r="AY13" s="82">
        <f t="shared" si="6"/>
        <v>2.9787234042553193E-2</v>
      </c>
      <c r="AZ13" s="82">
        <f t="shared" si="6"/>
        <v>2.553191489361702E-2</v>
      </c>
      <c r="BA13" s="82">
        <f t="shared" si="6"/>
        <v>3.8297872340425532E-2</v>
      </c>
      <c r="BB13" s="82">
        <f t="shared" si="6"/>
        <v>3.4042553191489362E-2</v>
      </c>
      <c r="BC13" s="82">
        <f t="shared" si="7"/>
        <v>2.9787234042553193E-2</v>
      </c>
      <c r="BD13" s="82">
        <f t="shared" si="7"/>
        <v>2.9787234042553193E-2</v>
      </c>
      <c r="BE13" s="82">
        <f t="shared" si="7"/>
        <v>3.4042553191489362E-2</v>
      </c>
      <c r="BF13" s="82">
        <f t="shared" si="7"/>
        <v>3.8297872340425532E-2</v>
      </c>
      <c r="BG13" s="82">
        <f t="shared" si="7"/>
        <v>4.2553191489361701E-2</v>
      </c>
      <c r="BH13" s="82">
        <f t="shared" si="7"/>
        <v>3.8297872340425532E-2</v>
      </c>
      <c r="BI13" s="82">
        <f t="shared" si="7"/>
        <v>3.4042553191489362E-2</v>
      </c>
      <c r="BJ13" s="82">
        <f t="shared" si="7"/>
        <v>4.2553191489361701E-2</v>
      </c>
      <c r="BK13" s="82">
        <f t="shared" si="7"/>
        <v>3.4042553191489362E-2</v>
      </c>
      <c r="BL13" s="82">
        <f t="shared" si="7"/>
        <v>4.2553191489361701E-2</v>
      </c>
      <c r="BM13" s="82">
        <f t="shared" si="7"/>
        <v>3.8297872340425532E-2</v>
      </c>
      <c r="BN13" s="82">
        <f t="shared" si="7"/>
        <v>2.9787234042553193E-2</v>
      </c>
      <c r="BO13" s="30" cm="1">
        <f t="array" ref="BO13">-1/LN(30)*SUMPRODUCT(AK13:BN13,LN(AK13:BN13))</f>
        <v>0.99634426291916167</v>
      </c>
      <c r="BP13" s="70">
        <f t="shared" si="2"/>
        <v>3.6557370808383283E-3</v>
      </c>
      <c r="BQ13" s="70">
        <f t="shared" si="8"/>
        <v>2.8259919590982969E-2</v>
      </c>
      <c r="BR13" s="73">
        <f t="shared" si="9"/>
        <v>3.623092847428263E-2</v>
      </c>
      <c r="BS13" s="19" cm="1">
        <f t="array" ref="BS13">-SUMPRODUCT(AK13:BN13,LOG(AK13:BN13,2))</f>
        <v>4.8889522937065388</v>
      </c>
      <c r="BT13" s="29">
        <f t="shared" si="10"/>
        <v>0.99634426291916234</v>
      </c>
      <c r="BU13" s="19">
        <f t="shared" si="11"/>
        <v>9.250449823221097E-4</v>
      </c>
      <c r="BV13" s="19">
        <f t="shared" si="3"/>
        <v>1.5417416372035162E-3</v>
      </c>
      <c r="BW13" s="19">
        <f t="shared" si="3"/>
        <v>1.0792191460424613E-3</v>
      </c>
      <c r="BX13" s="19">
        <f t="shared" si="3"/>
        <v>9.250449823221097E-4</v>
      </c>
      <c r="BY13" s="19">
        <f t="shared" si="3"/>
        <v>1.0792191460424613E-3</v>
      </c>
      <c r="BZ13" s="19">
        <f t="shared" si="3"/>
        <v>1.0792191460424613E-3</v>
      </c>
      <c r="CA13" s="19">
        <f t="shared" si="3"/>
        <v>9.250449823221097E-4</v>
      </c>
      <c r="CB13" s="19">
        <f t="shared" si="3"/>
        <v>1.0792191460424613E-3</v>
      </c>
      <c r="CC13" s="19">
        <f t="shared" si="3"/>
        <v>1.233393309762813E-3</v>
      </c>
      <c r="CD13" s="19">
        <f t="shared" si="3"/>
        <v>1.233393309762813E-3</v>
      </c>
      <c r="CE13" s="19">
        <f t="shared" si="3"/>
        <v>1.0792191460424613E-3</v>
      </c>
      <c r="CF13" s="19">
        <f t="shared" si="3"/>
        <v>1.0792191460424613E-3</v>
      </c>
      <c r="CG13" s="19">
        <f t="shared" si="3"/>
        <v>1.3875674734831645E-3</v>
      </c>
      <c r="CH13" s="19">
        <f t="shared" si="3"/>
        <v>1.233393309762813E-3</v>
      </c>
      <c r="CI13" s="19">
        <f t="shared" si="3"/>
        <v>1.0792191460424613E-3</v>
      </c>
      <c r="CJ13" s="19">
        <f t="shared" si="3"/>
        <v>9.250449823221097E-4</v>
      </c>
      <c r="CK13" s="19">
        <f t="shared" si="3"/>
        <v>1.3875674734831645E-3</v>
      </c>
      <c r="CL13" s="19">
        <f t="shared" si="3"/>
        <v>1.233393309762813E-3</v>
      </c>
      <c r="CM13" s="19">
        <f t="shared" si="3"/>
        <v>1.0792191460424613E-3</v>
      </c>
      <c r="CN13" s="19">
        <f t="shared" si="3"/>
        <v>1.0792191460424613E-3</v>
      </c>
      <c r="CO13" s="19">
        <f t="shared" si="3"/>
        <v>1.233393309762813E-3</v>
      </c>
      <c r="CP13" s="19">
        <f t="shared" si="3"/>
        <v>1.3875674734831645E-3</v>
      </c>
      <c r="CQ13" s="19">
        <f t="shared" si="3"/>
        <v>1.5417416372035162E-3</v>
      </c>
      <c r="CR13" s="19">
        <f t="shared" si="3"/>
        <v>1.3875674734831645E-3</v>
      </c>
      <c r="CS13" s="19">
        <f t="shared" si="3"/>
        <v>1.233393309762813E-3</v>
      </c>
      <c r="CT13" s="19">
        <f t="shared" si="3"/>
        <v>1.5417416372035162E-3</v>
      </c>
      <c r="CU13" s="19">
        <f t="shared" si="3"/>
        <v>1.233393309762813E-3</v>
      </c>
      <c r="CV13" s="19">
        <f t="shared" si="3"/>
        <v>1.5417416372035162E-3</v>
      </c>
      <c r="CW13" s="19">
        <f t="shared" si="3"/>
        <v>1.3875674734831645E-3</v>
      </c>
      <c r="CX13" s="19">
        <f t="shared" si="3"/>
        <v>1.0792191460424613E-3</v>
      </c>
      <c r="CY13" s="33">
        <f t="shared" si="12"/>
        <v>0.1771312808674616</v>
      </c>
      <c r="CZ13" s="2"/>
      <c r="DB13" s="152" t="s">
        <v>100</v>
      </c>
      <c r="DC13" s="147">
        <v>10</v>
      </c>
      <c r="DD13" s="86">
        <v>9</v>
      </c>
      <c r="DE13" s="153">
        <f t="shared" si="0"/>
        <v>-0.1</v>
      </c>
    </row>
    <row r="14" spans="1:109" s="28" customFormat="1" ht="31.5" customHeight="1" thickBot="1" x14ac:dyDescent="0.25">
      <c r="A14" s="2"/>
      <c r="B14" s="56"/>
      <c r="C14" s="34" t="s">
        <v>66</v>
      </c>
      <c r="D14" s="61" t="s">
        <v>35</v>
      </c>
      <c r="E14" s="66"/>
      <c r="F14" s="31">
        <v>1.4500000000000001E-2</v>
      </c>
      <c r="G14" s="45">
        <v>9</v>
      </c>
      <c r="H14" s="44">
        <v>10</v>
      </c>
      <c r="I14" s="44">
        <v>8</v>
      </c>
      <c r="J14" s="44">
        <v>9</v>
      </c>
      <c r="K14" s="44">
        <v>7</v>
      </c>
      <c r="L14" s="44">
        <v>8</v>
      </c>
      <c r="M14" s="44">
        <v>8</v>
      </c>
      <c r="N14" s="44">
        <v>9</v>
      </c>
      <c r="O14" s="44">
        <v>10</v>
      </c>
      <c r="P14" s="44">
        <v>7</v>
      </c>
      <c r="Q14" s="90">
        <v>7</v>
      </c>
      <c r="R14" s="44">
        <v>9</v>
      </c>
      <c r="S14" s="44">
        <v>7</v>
      </c>
      <c r="T14" s="44">
        <v>7</v>
      </c>
      <c r="U14" s="44">
        <v>7</v>
      </c>
      <c r="V14" s="44">
        <v>8</v>
      </c>
      <c r="W14" s="44">
        <v>10</v>
      </c>
      <c r="X14" s="44">
        <v>7</v>
      </c>
      <c r="Y14" s="44">
        <v>10</v>
      </c>
      <c r="Z14" s="44">
        <v>7</v>
      </c>
      <c r="AA14" s="44">
        <v>10</v>
      </c>
      <c r="AB14" s="44">
        <v>7</v>
      </c>
      <c r="AC14" s="44">
        <v>8</v>
      </c>
      <c r="AD14" s="44">
        <v>8</v>
      </c>
      <c r="AE14" s="44">
        <v>9</v>
      </c>
      <c r="AF14" s="44">
        <v>7</v>
      </c>
      <c r="AG14" s="44">
        <v>9</v>
      </c>
      <c r="AH14" s="90">
        <v>7</v>
      </c>
      <c r="AI14" s="44">
        <v>8</v>
      </c>
      <c r="AJ14" s="31">
        <v>9</v>
      </c>
      <c r="AK14" s="82">
        <f t="shared" si="4"/>
        <v>3.6585365853658534E-2</v>
      </c>
      <c r="AL14" s="82">
        <f t="shared" si="5"/>
        <v>4.065040650406504E-2</v>
      </c>
      <c r="AM14" s="82">
        <f t="shared" si="6"/>
        <v>3.2520325203252036E-2</v>
      </c>
      <c r="AN14" s="82">
        <f t="shared" si="6"/>
        <v>3.6585365853658534E-2</v>
      </c>
      <c r="AO14" s="82">
        <f t="shared" si="6"/>
        <v>2.8455284552845527E-2</v>
      </c>
      <c r="AP14" s="82">
        <f t="shared" si="6"/>
        <v>3.2520325203252036E-2</v>
      </c>
      <c r="AQ14" s="82">
        <f t="shared" si="6"/>
        <v>3.2520325203252036E-2</v>
      </c>
      <c r="AR14" s="82">
        <f t="shared" si="6"/>
        <v>3.6585365853658534E-2</v>
      </c>
      <c r="AS14" s="82">
        <f t="shared" si="6"/>
        <v>4.065040650406504E-2</v>
      </c>
      <c r="AT14" s="82">
        <f t="shared" si="6"/>
        <v>2.8455284552845527E-2</v>
      </c>
      <c r="AU14" s="82">
        <f t="shared" si="6"/>
        <v>2.8455284552845527E-2</v>
      </c>
      <c r="AV14" s="82">
        <f t="shared" si="6"/>
        <v>3.6585365853658534E-2</v>
      </c>
      <c r="AW14" s="82">
        <f t="shared" si="6"/>
        <v>2.8455284552845527E-2</v>
      </c>
      <c r="AX14" s="82">
        <f t="shared" si="6"/>
        <v>2.8455284552845527E-2</v>
      </c>
      <c r="AY14" s="82">
        <f t="shared" si="6"/>
        <v>2.8455284552845527E-2</v>
      </c>
      <c r="AZ14" s="82">
        <f t="shared" si="6"/>
        <v>3.2520325203252036E-2</v>
      </c>
      <c r="BA14" s="82">
        <f t="shared" si="6"/>
        <v>4.065040650406504E-2</v>
      </c>
      <c r="BB14" s="82">
        <f t="shared" si="6"/>
        <v>2.8455284552845527E-2</v>
      </c>
      <c r="BC14" s="82">
        <f t="shared" si="7"/>
        <v>4.065040650406504E-2</v>
      </c>
      <c r="BD14" s="82">
        <f t="shared" si="7"/>
        <v>2.8455284552845527E-2</v>
      </c>
      <c r="BE14" s="82">
        <f t="shared" si="7"/>
        <v>4.065040650406504E-2</v>
      </c>
      <c r="BF14" s="82">
        <f t="shared" si="7"/>
        <v>2.8455284552845527E-2</v>
      </c>
      <c r="BG14" s="82">
        <f t="shared" si="7"/>
        <v>3.2520325203252036E-2</v>
      </c>
      <c r="BH14" s="82">
        <f t="shared" si="7"/>
        <v>3.2520325203252036E-2</v>
      </c>
      <c r="BI14" s="82">
        <f t="shared" si="7"/>
        <v>3.6585365853658534E-2</v>
      </c>
      <c r="BJ14" s="82">
        <f t="shared" si="7"/>
        <v>2.8455284552845527E-2</v>
      </c>
      <c r="BK14" s="82">
        <f t="shared" si="7"/>
        <v>3.6585365853658534E-2</v>
      </c>
      <c r="BL14" s="82">
        <f t="shared" si="7"/>
        <v>2.8455284552845527E-2</v>
      </c>
      <c r="BM14" s="82">
        <f t="shared" si="7"/>
        <v>3.2520325203252036E-2</v>
      </c>
      <c r="BN14" s="82">
        <f t="shared" si="7"/>
        <v>3.6585365853658534E-2</v>
      </c>
      <c r="BO14" s="30" cm="1">
        <f t="array" ref="BO14">-1/LN(30)*SUMPRODUCT(AK14:BN14,LN(AK14:BN14))</f>
        <v>0.99734525715852973</v>
      </c>
      <c r="BP14" s="70">
        <f t="shared" si="2"/>
        <v>2.6547428414702701E-3</v>
      </c>
      <c r="BQ14" s="70">
        <f t="shared" si="8"/>
        <v>2.0521940603420899E-2</v>
      </c>
      <c r="BR14" s="73">
        <f t="shared" si="9"/>
        <v>8.9344350364319557E-3</v>
      </c>
      <c r="BS14" s="19" cm="1">
        <f t="array" ref="BS14">-SUMPRODUCT(AK14:BN14,LOG(AK14:BN14,2))</f>
        <v>4.8938640629259478</v>
      </c>
      <c r="BT14" s="29">
        <f t="shared" si="10"/>
        <v>0.9973452571585294</v>
      </c>
      <c r="BU14" s="19">
        <f t="shared" si="11"/>
        <v>3.2686957450360813E-4</v>
      </c>
      <c r="BV14" s="19">
        <f t="shared" si="3"/>
        <v>3.6318841611512014E-4</v>
      </c>
      <c r="BW14" s="19">
        <f t="shared" si="3"/>
        <v>2.9055073289209617E-4</v>
      </c>
      <c r="BX14" s="19">
        <f t="shared" si="3"/>
        <v>3.2686957450360813E-4</v>
      </c>
      <c r="BY14" s="19">
        <f t="shared" si="3"/>
        <v>2.5423189128058411E-4</v>
      </c>
      <c r="BZ14" s="19">
        <f t="shared" si="3"/>
        <v>2.9055073289209617E-4</v>
      </c>
      <c r="CA14" s="19">
        <f t="shared" si="3"/>
        <v>2.9055073289209617E-4</v>
      </c>
      <c r="CB14" s="19">
        <f t="shared" si="3"/>
        <v>3.2686957450360813E-4</v>
      </c>
      <c r="CC14" s="19">
        <f t="shared" si="3"/>
        <v>3.6318841611512014E-4</v>
      </c>
      <c r="CD14" s="19">
        <f t="shared" si="3"/>
        <v>2.5423189128058411E-4</v>
      </c>
      <c r="CE14" s="19">
        <f t="shared" si="3"/>
        <v>2.5423189128058411E-4</v>
      </c>
      <c r="CF14" s="19">
        <f t="shared" si="3"/>
        <v>3.2686957450360813E-4</v>
      </c>
      <c r="CG14" s="19">
        <f t="shared" si="3"/>
        <v>2.5423189128058411E-4</v>
      </c>
      <c r="CH14" s="19">
        <f t="shared" si="3"/>
        <v>2.5423189128058411E-4</v>
      </c>
      <c r="CI14" s="19">
        <f t="shared" si="3"/>
        <v>2.5423189128058411E-4</v>
      </c>
      <c r="CJ14" s="19">
        <f t="shared" si="3"/>
        <v>2.9055073289209617E-4</v>
      </c>
      <c r="CK14" s="19">
        <f t="shared" si="3"/>
        <v>3.6318841611512014E-4</v>
      </c>
      <c r="CL14" s="19">
        <f t="shared" si="3"/>
        <v>2.5423189128058411E-4</v>
      </c>
      <c r="CM14" s="19">
        <f t="shared" si="3"/>
        <v>3.6318841611512014E-4</v>
      </c>
      <c r="CN14" s="19">
        <f t="shared" si="3"/>
        <v>2.5423189128058411E-4</v>
      </c>
      <c r="CO14" s="19">
        <f t="shared" si="3"/>
        <v>3.6318841611512014E-4</v>
      </c>
      <c r="CP14" s="19">
        <f t="shared" si="3"/>
        <v>2.5423189128058411E-4</v>
      </c>
      <c r="CQ14" s="19">
        <f t="shared" si="3"/>
        <v>2.9055073289209617E-4</v>
      </c>
      <c r="CR14" s="19">
        <f t="shared" si="3"/>
        <v>2.9055073289209617E-4</v>
      </c>
      <c r="CS14" s="19">
        <f t="shared" si="3"/>
        <v>3.2686957450360813E-4</v>
      </c>
      <c r="CT14" s="19">
        <f t="shared" si="3"/>
        <v>2.5423189128058411E-4</v>
      </c>
      <c r="CU14" s="19">
        <f t="shared" si="3"/>
        <v>3.2686957450360813E-4</v>
      </c>
      <c r="CV14" s="19">
        <f t="shared" si="3"/>
        <v>2.5423189128058411E-4</v>
      </c>
      <c r="CW14" s="19">
        <f t="shared" si="3"/>
        <v>2.9055073289209617E-4</v>
      </c>
      <c r="CX14" s="19">
        <f t="shared" si="3"/>
        <v>3.2686957450360813E-4</v>
      </c>
      <c r="CY14" s="33">
        <f t="shared" si="12"/>
        <v>4.372391054734083E-2</v>
      </c>
      <c r="CZ14" s="2"/>
      <c r="DB14" s="152" t="s">
        <v>101</v>
      </c>
      <c r="DC14" s="147">
        <v>8</v>
      </c>
      <c r="DD14" s="86">
        <v>6.328165075822124</v>
      </c>
      <c r="DE14" s="153">
        <f t="shared" si="0"/>
        <v>-0.20897936552223451</v>
      </c>
    </row>
    <row r="15" spans="1:109" s="28" customFormat="1" ht="31.5" customHeight="1" thickBot="1" x14ac:dyDescent="0.25">
      <c r="A15" s="2"/>
      <c r="B15" s="56"/>
      <c r="C15" s="34" t="s">
        <v>67</v>
      </c>
      <c r="D15" s="61" t="s">
        <v>36</v>
      </c>
      <c r="E15" s="66"/>
      <c r="F15" s="31">
        <v>3.3700000000000001E-2</v>
      </c>
      <c r="G15" s="45">
        <v>7</v>
      </c>
      <c r="H15" s="44">
        <v>9</v>
      </c>
      <c r="I15" s="44">
        <v>6</v>
      </c>
      <c r="J15" s="44">
        <v>9</v>
      </c>
      <c r="K15" s="44">
        <v>9</v>
      </c>
      <c r="L15" s="44">
        <v>8</v>
      </c>
      <c r="M15" s="44">
        <v>8</v>
      </c>
      <c r="N15" s="44">
        <v>8</v>
      </c>
      <c r="O15" s="44">
        <v>7</v>
      </c>
      <c r="P15" s="44">
        <v>7</v>
      </c>
      <c r="Q15" s="90">
        <v>9</v>
      </c>
      <c r="R15" s="44">
        <v>6</v>
      </c>
      <c r="S15" s="44">
        <v>7</v>
      </c>
      <c r="T15" s="44">
        <v>9</v>
      </c>
      <c r="U15" s="44">
        <v>8</v>
      </c>
      <c r="V15" s="44">
        <v>8</v>
      </c>
      <c r="W15" s="44">
        <v>8</v>
      </c>
      <c r="X15" s="44">
        <v>7</v>
      </c>
      <c r="Y15" s="44">
        <v>10</v>
      </c>
      <c r="Z15" s="44">
        <v>9</v>
      </c>
      <c r="AA15" s="44">
        <v>9</v>
      </c>
      <c r="AB15" s="44">
        <v>10</v>
      </c>
      <c r="AC15" s="44">
        <v>6</v>
      </c>
      <c r="AD15" s="44">
        <v>6</v>
      </c>
      <c r="AE15" s="44">
        <v>9</v>
      </c>
      <c r="AF15" s="44">
        <v>7</v>
      </c>
      <c r="AG15" s="44">
        <v>8</v>
      </c>
      <c r="AH15" s="90">
        <v>9</v>
      </c>
      <c r="AI15" s="44">
        <v>9</v>
      </c>
      <c r="AJ15" s="31">
        <v>7</v>
      </c>
      <c r="AK15" s="82">
        <f t="shared" si="4"/>
        <v>2.9288702928870293E-2</v>
      </c>
      <c r="AL15" s="82">
        <f t="shared" si="5"/>
        <v>3.7656903765690378E-2</v>
      </c>
      <c r="AM15" s="82">
        <f t="shared" si="6"/>
        <v>2.5104602510460251E-2</v>
      </c>
      <c r="AN15" s="82">
        <f t="shared" si="6"/>
        <v>3.7656903765690378E-2</v>
      </c>
      <c r="AO15" s="82">
        <f t="shared" si="6"/>
        <v>3.7656903765690378E-2</v>
      </c>
      <c r="AP15" s="82">
        <f t="shared" si="6"/>
        <v>3.3472803347280332E-2</v>
      </c>
      <c r="AQ15" s="82">
        <f t="shared" si="6"/>
        <v>3.3472803347280332E-2</v>
      </c>
      <c r="AR15" s="82">
        <f t="shared" si="6"/>
        <v>3.3472803347280332E-2</v>
      </c>
      <c r="AS15" s="82">
        <f t="shared" si="6"/>
        <v>2.9288702928870293E-2</v>
      </c>
      <c r="AT15" s="82">
        <f t="shared" si="6"/>
        <v>2.9288702928870293E-2</v>
      </c>
      <c r="AU15" s="82">
        <f t="shared" si="6"/>
        <v>3.7656903765690378E-2</v>
      </c>
      <c r="AV15" s="82">
        <f t="shared" si="6"/>
        <v>2.5104602510460251E-2</v>
      </c>
      <c r="AW15" s="82">
        <f t="shared" si="6"/>
        <v>2.9288702928870293E-2</v>
      </c>
      <c r="AX15" s="82">
        <f t="shared" si="6"/>
        <v>3.7656903765690378E-2</v>
      </c>
      <c r="AY15" s="82">
        <f t="shared" si="6"/>
        <v>3.3472803347280332E-2</v>
      </c>
      <c r="AZ15" s="82">
        <f t="shared" si="6"/>
        <v>3.3472803347280332E-2</v>
      </c>
      <c r="BA15" s="82">
        <f t="shared" si="6"/>
        <v>3.3472803347280332E-2</v>
      </c>
      <c r="BB15" s="82">
        <f t="shared" si="6"/>
        <v>2.9288702928870293E-2</v>
      </c>
      <c r="BC15" s="82">
        <f t="shared" si="7"/>
        <v>4.1841004184100417E-2</v>
      </c>
      <c r="BD15" s="82">
        <f t="shared" si="7"/>
        <v>3.7656903765690378E-2</v>
      </c>
      <c r="BE15" s="82">
        <f t="shared" si="7"/>
        <v>3.7656903765690378E-2</v>
      </c>
      <c r="BF15" s="82">
        <f t="shared" si="7"/>
        <v>4.1841004184100417E-2</v>
      </c>
      <c r="BG15" s="82">
        <f t="shared" si="7"/>
        <v>2.5104602510460251E-2</v>
      </c>
      <c r="BH15" s="82">
        <f t="shared" si="7"/>
        <v>2.5104602510460251E-2</v>
      </c>
      <c r="BI15" s="82">
        <f t="shared" si="7"/>
        <v>3.7656903765690378E-2</v>
      </c>
      <c r="BJ15" s="82">
        <f t="shared" si="7"/>
        <v>2.9288702928870293E-2</v>
      </c>
      <c r="BK15" s="82">
        <f t="shared" si="7"/>
        <v>3.3472803347280332E-2</v>
      </c>
      <c r="BL15" s="82">
        <f t="shared" si="7"/>
        <v>3.7656903765690378E-2</v>
      </c>
      <c r="BM15" s="82">
        <f t="shared" si="7"/>
        <v>3.7656903765690378E-2</v>
      </c>
      <c r="BN15" s="82">
        <f t="shared" si="7"/>
        <v>2.9288702928870293E-2</v>
      </c>
      <c r="BO15" s="30" cm="1">
        <f t="array" ref="BO15">-1/LN(30)*SUMPRODUCT(AK15:BN15,LN(AK15:BN15))</f>
        <v>0.99678448212317516</v>
      </c>
      <c r="BP15" s="70">
        <f t="shared" si="2"/>
        <v>3.215517876824836E-3</v>
      </c>
      <c r="BQ15" s="70">
        <f t="shared" si="8"/>
        <v>2.4856896060369831E-2</v>
      </c>
      <c r="BR15" s="73">
        <f t="shared" si="9"/>
        <v>2.5151127800602614E-2</v>
      </c>
      <c r="BS15" s="19" cm="1">
        <f t="array" ref="BS15">-SUMPRODUCT(AK15:BN15,LOG(AK15:BN15,2))</f>
        <v>4.8911124011787166</v>
      </c>
      <c r="BT15" s="29">
        <f t="shared" si="10"/>
        <v>0.99678448212317527</v>
      </c>
      <c r="BU15" s="19">
        <f t="shared" si="11"/>
        <v>7.366439104779008E-4</v>
      </c>
      <c r="BV15" s="19">
        <f t="shared" si="3"/>
        <v>9.4711359918587255E-4</v>
      </c>
      <c r="BW15" s="19">
        <f t="shared" si="3"/>
        <v>6.3140906612391503E-4</v>
      </c>
      <c r="BX15" s="19">
        <f t="shared" si="3"/>
        <v>9.4711359918587255E-4</v>
      </c>
      <c r="BY15" s="19">
        <f t="shared" si="3"/>
        <v>9.4711359918587255E-4</v>
      </c>
      <c r="BZ15" s="19">
        <f t="shared" si="3"/>
        <v>8.4187875483188656E-4</v>
      </c>
      <c r="CA15" s="19">
        <f t="shared" si="3"/>
        <v>8.4187875483188656E-4</v>
      </c>
      <c r="CB15" s="19">
        <f t="shared" si="3"/>
        <v>8.4187875483188656E-4</v>
      </c>
      <c r="CC15" s="19">
        <f t="shared" si="3"/>
        <v>7.366439104779008E-4</v>
      </c>
      <c r="CD15" s="19">
        <f t="shared" si="3"/>
        <v>7.366439104779008E-4</v>
      </c>
      <c r="CE15" s="19">
        <f t="shared" si="3"/>
        <v>9.4711359918587255E-4</v>
      </c>
      <c r="CF15" s="19">
        <f t="shared" si="3"/>
        <v>6.3140906612391503E-4</v>
      </c>
      <c r="CG15" s="19">
        <f t="shared" si="3"/>
        <v>7.366439104779008E-4</v>
      </c>
      <c r="CH15" s="19">
        <f t="shared" si="3"/>
        <v>9.4711359918587255E-4</v>
      </c>
      <c r="CI15" s="19">
        <f t="shared" si="3"/>
        <v>8.4187875483188656E-4</v>
      </c>
      <c r="CJ15" s="19">
        <f t="shared" si="3"/>
        <v>8.4187875483188656E-4</v>
      </c>
      <c r="CK15" s="19">
        <f t="shared" si="3"/>
        <v>8.4187875483188656E-4</v>
      </c>
      <c r="CL15" s="19">
        <f t="shared" si="3"/>
        <v>7.366439104779008E-4</v>
      </c>
      <c r="CM15" s="19">
        <f t="shared" si="3"/>
        <v>1.0523484435398583E-3</v>
      </c>
      <c r="CN15" s="19">
        <f t="shared" si="3"/>
        <v>9.4711359918587255E-4</v>
      </c>
      <c r="CO15" s="19">
        <f t="shared" si="3"/>
        <v>9.4711359918587255E-4</v>
      </c>
      <c r="CP15" s="19">
        <f t="shared" si="3"/>
        <v>1.0523484435398583E-3</v>
      </c>
      <c r="CQ15" s="19">
        <f t="shared" si="3"/>
        <v>6.3140906612391503E-4</v>
      </c>
      <c r="CR15" s="19">
        <f t="shared" si="3"/>
        <v>6.3140906612391503E-4</v>
      </c>
      <c r="CS15" s="19">
        <f t="shared" ref="CS15:CX40" si="13">BI15*$BR15</f>
        <v>9.4711359918587255E-4</v>
      </c>
      <c r="CT15" s="19">
        <f t="shared" si="13"/>
        <v>7.366439104779008E-4</v>
      </c>
      <c r="CU15" s="19">
        <f t="shared" si="13"/>
        <v>8.4187875483188656E-4</v>
      </c>
      <c r="CV15" s="19">
        <f t="shared" si="13"/>
        <v>9.4711359918587255E-4</v>
      </c>
      <c r="CW15" s="19">
        <f t="shared" si="13"/>
        <v>9.4711359918587255E-4</v>
      </c>
      <c r="CX15" s="19">
        <f t="shared" si="13"/>
        <v>7.366439104779008E-4</v>
      </c>
      <c r="CY15" s="33">
        <f t="shared" si="12"/>
        <v>0.12301699308915823</v>
      </c>
      <c r="CZ15" s="2"/>
      <c r="DB15" s="152" t="s">
        <v>102</v>
      </c>
      <c r="DC15" s="147">
        <v>8</v>
      </c>
      <c r="DD15" s="86">
        <v>6.328165075822124</v>
      </c>
      <c r="DE15" s="153">
        <f t="shared" si="0"/>
        <v>-0.20897936552223451</v>
      </c>
    </row>
    <row r="16" spans="1:109" s="28" customFormat="1" ht="31.5" customHeight="1" thickBot="1" x14ac:dyDescent="0.25">
      <c r="A16" s="2"/>
      <c r="B16" s="56"/>
      <c r="C16" s="34" t="s">
        <v>68</v>
      </c>
      <c r="D16" s="61" t="s">
        <v>37</v>
      </c>
      <c r="E16" s="66"/>
      <c r="F16" s="31">
        <v>4.6800000000000001E-2</v>
      </c>
      <c r="G16" s="45">
        <v>9</v>
      </c>
      <c r="H16" s="44">
        <v>8</v>
      </c>
      <c r="I16" s="44">
        <v>9</v>
      </c>
      <c r="J16" s="44">
        <v>8</v>
      </c>
      <c r="K16" s="44">
        <v>6</v>
      </c>
      <c r="L16" s="44">
        <v>10</v>
      </c>
      <c r="M16" s="44">
        <v>8</v>
      </c>
      <c r="N16" s="44">
        <v>8</v>
      </c>
      <c r="O16" s="44">
        <v>10</v>
      </c>
      <c r="P16" s="44">
        <v>10</v>
      </c>
      <c r="Q16" s="90">
        <v>8</v>
      </c>
      <c r="R16" s="44">
        <v>9</v>
      </c>
      <c r="S16" s="44">
        <v>8</v>
      </c>
      <c r="T16" s="44">
        <v>10</v>
      </c>
      <c r="U16" s="44">
        <v>9</v>
      </c>
      <c r="V16" s="44">
        <v>7</v>
      </c>
      <c r="W16" s="44">
        <v>10</v>
      </c>
      <c r="X16" s="44">
        <v>7</v>
      </c>
      <c r="Y16" s="44">
        <v>9</v>
      </c>
      <c r="Z16" s="44">
        <v>7</v>
      </c>
      <c r="AA16" s="44">
        <v>6</v>
      </c>
      <c r="AB16" s="44">
        <v>9</v>
      </c>
      <c r="AC16" s="44">
        <v>9</v>
      </c>
      <c r="AD16" s="44">
        <v>9</v>
      </c>
      <c r="AE16" s="44">
        <v>10</v>
      </c>
      <c r="AF16" s="44">
        <v>9</v>
      </c>
      <c r="AG16" s="44">
        <v>6</v>
      </c>
      <c r="AH16" s="90">
        <v>9</v>
      </c>
      <c r="AI16" s="44">
        <v>6</v>
      </c>
      <c r="AJ16" s="31">
        <v>8</v>
      </c>
      <c r="AK16" s="82">
        <f t="shared" si="4"/>
        <v>3.5856573705179286E-2</v>
      </c>
      <c r="AL16" s="82">
        <f t="shared" si="5"/>
        <v>3.1872509960159362E-2</v>
      </c>
      <c r="AM16" s="82">
        <f t="shared" si="6"/>
        <v>3.5856573705179286E-2</v>
      </c>
      <c r="AN16" s="82">
        <f t="shared" si="6"/>
        <v>3.1872509960159362E-2</v>
      </c>
      <c r="AO16" s="82">
        <f t="shared" si="6"/>
        <v>2.3904382470119521E-2</v>
      </c>
      <c r="AP16" s="82">
        <f t="shared" si="6"/>
        <v>3.9840637450199202E-2</v>
      </c>
      <c r="AQ16" s="82">
        <f t="shared" si="6"/>
        <v>3.1872509960159362E-2</v>
      </c>
      <c r="AR16" s="82">
        <f t="shared" si="6"/>
        <v>3.1872509960159362E-2</v>
      </c>
      <c r="AS16" s="82">
        <f t="shared" si="6"/>
        <v>3.9840637450199202E-2</v>
      </c>
      <c r="AT16" s="82">
        <f t="shared" si="6"/>
        <v>3.9840637450199202E-2</v>
      </c>
      <c r="AU16" s="82">
        <f t="shared" si="6"/>
        <v>3.1872509960159362E-2</v>
      </c>
      <c r="AV16" s="82">
        <f t="shared" si="6"/>
        <v>3.5856573705179286E-2</v>
      </c>
      <c r="AW16" s="82">
        <f t="shared" si="6"/>
        <v>3.1872509960159362E-2</v>
      </c>
      <c r="AX16" s="82">
        <f t="shared" si="6"/>
        <v>3.9840637450199202E-2</v>
      </c>
      <c r="AY16" s="82">
        <f t="shared" si="6"/>
        <v>3.5856573705179286E-2</v>
      </c>
      <c r="AZ16" s="82">
        <f t="shared" si="6"/>
        <v>2.7888446215139442E-2</v>
      </c>
      <c r="BA16" s="82">
        <f t="shared" si="6"/>
        <v>3.9840637450199202E-2</v>
      </c>
      <c r="BB16" s="82">
        <f t="shared" si="6"/>
        <v>2.7888446215139442E-2</v>
      </c>
      <c r="BC16" s="82">
        <f t="shared" si="7"/>
        <v>3.5856573705179286E-2</v>
      </c>
      <c r="BD16" s="82">
        <f t="shared" si="7"/>
        <v>2.7888446215139442E-2</v>
      </c>
      <c r="BE16" s="82">
        <f t="shared" si="7"/>
        <v>2.3904382470119521E-2</v>
      </c>
      <c r="BF16" s="82">
        <f t="shared" si="7"/>
        <v>3.5856573705179286E-2</v>
      </c>
      <c r="BG16" s="82">
        <f t="shared" si="7"/>
        <v>3.5856573705179286E-2</v>
      </c>
      <c r="BH16" s="82">
        <f t="shared" si="7"/>
        <v>3.5856573705179286E-2</v>
      </c>
      <c r="BI16" s="82">
        <f t="shared" si="7"/>
        <v>3.9840637450199202E-2</v>
      </c>
      <c r="BJ16" s="82">
        <f t="shared" si="7"/>
        <v>3.5856573705179286E-2</v>
      </c>
      <c r="BK16" s="82">
        <f t="shared" si="7"/>
        <v>2.3904382470119521E-2</v>
      </c>
      <c r="BL16" s="82">
        <f t="shared" si="7"/>
        <v>3.5856573705179286E-2</v>
      </c>
      <c r="BM16" s="82">
        <f t="shared" si="7"/>
        <v>2.3904382470119521E-2</v>
      </c>
      <c r="BN16" s="82">
        <f t="shared" si="7"/>
        <v>3.1872509960159362E-2</v>
      </c>
      <c r="BO16" s="30" cm="1">
        <f t="array" ref="BO16">-1/LN(30)*SUMPRODUCT(AK16:BN16,LN(AK16:BN16))</f>
        <v>0.99644812297905272</v>
      </c>
      <c r="BP16" s="70">
        <f t="shared" si="2"/>
        <v>3.5518770209472805E-3</v>
      </c>
      <c r="BQ16" s="70">
        <f t="shared" si="8"/>
        <v>2.7457050873585322E-2</v>
      </c>
      <c r="BR16" s="73">
        <f t="shared" si="9"/>
        <v>3.8581615474407048E-2</v>
      </c>
      <c r="BS16" s="19" cm="1">
        <f t="array" ref="BS16">-SUMPRODUCT(AK16:BN16,LOG(AK16:BN16,2))</f>
        <v>4.8894619236576764</v>
      </c>
      <c r="BT16" s="29">
        <f t="shared" si="10"/>
        <v>0.99644812297905316</v>
      </c>
      <c r="BU16" s="19">
        <f t="shared" si="11"/>
        <v>1.383404538922962E-3</v>
      </c>
      <c r="BV16" s="19">
        <f t="shared" si="11"/>
        <v>1.2296929234870773E-3</v>
      </c>
      <c r="BW16" s="19">
        <f t="shared" si="11"/>
        <v>1.383404538922962E-3</v>
      </c>
      <c r="BX16" s="19">
        <f t="shared" si="11"/>
        <v>1.2296929234870773E-3</v>
      </c>
      <c r="BY16" s="19">
        <f t="shared" si="11"/>
        <v>9.2226969261530786E-4</v>
      </c>
      <c r="BZ16" s="19">
        <f t="shared" si="11"/>
        <v>1.5371161543588465E-3</v>
      </c>
      <c r="CA16" s="19">
        <f t="shared" si="11"/>
        <v>1.2296929234870773E-3</v>
      </c>
      <c r="CB16" s="19">
        <f t="shared" si="11"/>
        <v>1.2296929234870773E-3</v>
      </c>
      <c r="CC16" s="19">
        <f t="shared" si="11"/>
        <v>1.5371161543588465E-3</v>
      </c>
      <c r="CD16" s="19">
        <f t="shared" si="11"/>
        <v>1.5371161543588465E-3</v>
      </c>
      <c r="CE16" s="19">
        <f t="shared" si="11"/>
        <v>1.2296929234870773E-3</v>
      </c>
      <c r="CF16" s="19">
        <f t="shared" si="11"/>
        <v>1.383404538922962E-3</v>
      </c>
      <c r="CG16" s="19">
        <f t="shared" si="11"/>
        <v>1.2296929234870773E-3</v>
      </c>
      <c r="CH16" s="19">
        <f t="shared" si="11"/>
        <v>1.5371161543588465E-3</v>
      </c>
      <c r="CI16" s="19">
        <f t="shared" si="11"/>
        <v>1.383404538922962E-3</v>
      </c>
      <c r="CJ16" s="19">
        <f t="shared" si="11"/>
        <v>1.0759813080511926E-3</v>
      </c>
      <c r="CK16" s="19">
        <f t="shared" ref="CK16:CR40" si="14">BA16*$BR16</f>
        <v>1.5371161543588465E-3</v>
      </c>
      <c r="CL16" s="19">
        <f t="shared" si="14"/>
        <v>1.0759813080511926E-3</v>
      </c>
      <c r="CM16" s="19">
        <f t="shared" si="14"/>
        <v>1.383404538922962E-3</v>
      </c>
      <c r="CN16" s="19">
        <f t="shared" si="14"/>
        <v>1.0759813080511926E-3</v>
      </c>
      <c r="CO16" s="19">
        <f t="shared" si="14"/>
        <v>9.2226969261530786E-4</v>
      </c>
      <c r="CP16" s="19">
        <f t="shared" si="14"/>
        <v>1.383404538922962E-3</v>
      </c>
      <c r="CQ16" s="19">
        <f t="shared" si="14"/>
        <v>1.383404538922962E-3</v>
      </c>
      <c r="CR16" s="19">
        <f t="shared" si="14"/>
        <v>1.383404538922962E-3</v>
      </c>
      <c r="CS16" s="19">
        <f t="shared" si="13"/>
        <v>1.5371161543588465E-3</v>
      </c>
      <c r="CT16" s="19">
        <f t="shared" si="13"/>
        <v>1.383404538922962E-3</v>
      </c>
      <c r="CU16" s="19">
        <f t="shared" si="13"/>
        <v>9.2226969261530786E-4</v>
      </c>
      <c r="CV16" s="19">
        <f t="shared" si="13"/>
        <v>1.383404538922962E-3</v>
      </c>
      <c r="CW16" s="19">
        <f t="shared" si="13"/>
        <v>9.2226969261530786E-4</v>
      </c>
      <c r="CX16" s="19">
        <f t="shared" si="13"/>
        <v>1.2296929234870773E-3</v>
      </c>
      <c r="CY16" s="33">
        <f t="shared" si="12"/>
        <v>0.18864333981531506</v>
      </c>
      <c r="CZ16" s="2"/>
      <c r="DB16" s="152" t="s">
        <v>103</v>
      </c>
      <c r="DC16" s="147">
        <v>7</v>
      </c>
      <c r="DD16" s="86">
        <v>4.3755867437714642</v>
      </c>
      <c r="DE16" s="153">
        <f t="shared" si="0"/>
        <v>-0.37491617946121941</v>
      </c>
    </row>
    <row r="17" spans="1:109" s="28" customFormat="1" ht="31.5" customHeight="1" thickBot="1" x14ac:dyDescent="0.25">
      <c r="A17" s="2"/>
      <c r="B17" s="56"/>
      <c r="C17" s="34" t="s">
        <v>69</v>
      </c>
      <c r="D17" s="61" t="s">
        <v>38</v>
      </c>
      <c r="E17" s="66"/>
      <c r="F17" s="31">
        <v>6.9599999999999995E-2</v>
      </c>
      <c r="G17" s="45">
        <v>7</v>
      </c>
      <c r="H17" s="44">
        <v>9</v>
      </c>
      <c r="I17" s="44">
        <v>8</v>
      </c>
      <c r="J17" s="44">
        <v>7</v>
      </c>
      <c r="K17" s="44">
        <v>9</v>
      </c>
      <c r="L17" s="44">
        <v>7</v>
      </c>
      <c r="M17" s="44">
        <v>8</v>
      </c>
      <c r="N17" s="44">
        <v>10</v>
      </c>
      <c r="O17" s="44">
        <v>6</v>
      </c>
      <c r="P17" s="44">
        <v>9</v>
      </c>
      <c r="Q17" s="90">
        <v>10</v>
      </c>
      <c r="R17" s="44">
        <v>9</v>
      </c>
      <c r="S17" s="44">
        <v>8</v>
      </c>
      <c r="T17" s="44">
        <v>8</v>
      </c>
      <c r="U17" s="44">
        <v>7</v>
      </c>
      <c r="V17" s="44">
        <v>8</v>
      </c>
      <c r="W17" s="44">
        <v>9</v>
      </c>
      <c r="X17" s="44">
        <v>9</v>
      </c>
      <c r="Y17" s="44">
        <v>9</v>
      </c>
      <c r="Z17" s="44">
        <v>7</v>
      </c>
      <c r="AA17" s="44">
        <v>8</v>
      </c>
      <c r="AB17" s="44">
        <v>7</v>
      </c>
      <c r="AC17" s="44">
        <v>8</v>
      </c>
      <c r="AD17" s="44">
        <v>8</v>
      </c>
      <c r="AE17" s="44">
        <v>9</v>
      </c>
      <c r="AF17" s="44">
        <v>10</v>
      </c>
      <c r="AG17" s="44">
        <v>6</v>
      </c>
      <c r="AH17" s="90">
        <v>8</v>
      </c>
      <c r="AI17" s="44">
        <v>10</v>
      </c>
      <c r="AJ17" s="31">
        <v>8</v>
      </c>
      <c r="AK17" s="82">
        <f t="shared" si="4"/>
        <v>2.8455284552845527E-2</v>
      </c>
      <c r="AL17" s="82">
        <f t="shared" si="5"/>
        <v>3.6585365853658534E-2</v>
      </c>
      <c r="AM17" s="82">
        <f t="shared" si="6"/>
        <v>3.2520325203252036E-2</v>
      </c>
      <c r="AN17" s="82">
        <f t="shared" si="6"/>
        <v>2.8455284552845527E-2</v>
      </c>
      <c r="AO17" s="82">
        <f t="shared" si="6"/>
        <v>3.6585365853658534E-2</v>
      </c>
      <c r="AP17" s="82">
        <f t="shared" si="6"/>
        <v>2.8455284552845527E-2</v>
      </c>
      <c r="AQ17" s="82">
        <f t="shared" si="6"/>
        <v>3.2520325203252036E-2</v>
      </c>
      <c r="AR17" s="82">
        <f t="shared" si="6"/>
        <v>4.065040650406504E-2</v>
      </c>
      <c r="AS17" s="82">
        <f t="shared" si="6"/>
        <v>2.4390243902439025E-2</v>
      </c>
      <c r="AT17" s="82">
        <f t="shared" si="6"/>
        <v>3.6585365853658534E-2</v>
      </c>
      <c r="AU17" s="82">
        <f t="shared" si="6"/>
        <v>4.065040650406504E-2</v>
      </c>
      <c r="AV17" s="82">
        <f t="shared" si="6"/>
        <v>3.6585365853658534E-2</v>
      </c>
      <c r="AW17" s="82">
        <f t="shared" si="6"/>
        <v>3.2520325203252036E-2</v>
      </c>
      <c r="AX17" s="82">
        <f t="shared" si="6"/>
        <v>3.2520325203252036E-2</v>
      </c>
      <c r="AY17" s="82">
        <f t="shared" si="6"/>
        <v>2.8455284552845527E-2</v>
      </c>
      <c r="AZ17" s="82">
        <f t="shared" si="6"/>
        <v>3.2520325203252036E-2</v>
      </c>
      <c r="BA17" s="82">
        <f t="shared" si="6"/>
        <v>3.6585365853658534E-2</v>
      </c>
      <c r="BB17" s="82">
        <f t="shared" si="6"/>
        <v>3.6585365853658534E-2</v>
      </c>
      <c r="BC17" s="82">
        <f t="shared" si="7"/>
        <v>3.6585365853658534E-2</v>
      </c>
      <c r="BD17" s="82">
        <f t="shared" si="7"/>
        <v>2.8455284552845527E-2</v>
      </c>
      <c r="BE17" s="82">
        <f t="shared" si="7"/>
        <v>3.2520325203252036E-2</v>
      </c>
      <c r="BF17" s="82">
        <f t="shared" si="7"/>
        <v>2.8455284552845527E-2</v>
      </c>
      <c r="BG17" s="82">
        <f t="shared" si="7"/>
        <v>3.2520325203252036E-2</v>
      </c>
      <c r="BH17" s="82">
        <f t="shared" si="7"/>
        <v>3.2520325203252036E-2</v>
      </c>
      <c r="BI17" s="82">
        <f t="shared" si="7"/>
        <v>3.6585365853658534E-2</v>
      </c>
      <c r="BJ17" s="82">
        <f t="shared" si="7"/>
        <v>4.065040650406504E-2</v>
      </c>
      <c r="BK17" s="82">
        <f t="shared" si="7"/>
        <v>2.4390243902439025E-2</v>
      </c>
      <c r="BL17" s="82">
        <f t="shared" si="7"/>
        <v>3.2520325203252036E-2</v>
      </c>
      <c r="BM17" s="82">
        <f t="shared" si="7"/>
        <v>4.065040650406504E-2</v>
      </c>
      <c r="BN17" s="82">
        <f t="shared" si="7"/>
        <v>3.2520325203252036E-2</v>
      </c>
      <c r="BO17" s="30" cm="1">
        <f t="array" ref="BO17">-1/LN(30)*SUMPRODUCT(AK17:BN17,LN(AK17:BN17))</f>
        <v>0.99728546750189817</v>
      </c>
      <c r="BP17" s="70">
        <f t="shared" si="2"/>
        <v>2.7145324981018293E-3</v>
      </c>
      <c r="BQ17" s="70">
        <f t="shared" si="8"/>
        <v>2.0984132181047395E-2</v>
      </c>
      <c r="BR17" s="73">
        <f t="shared" si="9"/>
        <v>4.3851143177650632E-2</v>
      </c>
      <c r="BS17" s="19" cm="1">
        <f t="array" ref="BS17">-SUMPRODUCT(AK17:BN17,LOG(AK17:BN17,2))</f>
        <v>4.8935706816221067</v>
      </c>
      <c r="BT17" s="29">
        <f t="shared" si="10"/>
        <v>0.99728546750189773</v>
      </c>
      <c r="BU17" s="19">
        <f t="shared" si="11"/>
        <v>1.2477967570876196E-3</v>
      </c>
      <c r="BV17" s="19">
        <f t="shared" si="11"/>
        <v>1.6043101162555109E-3</v>
      </c>
      <c r="BW17" s="19">
        <f t="shared" si="11"/>
        <v>1.4260534366715655E-3</v>
      </c>
      <c r="BX17" s="19">
        <f t="shared" si="11"/>
        <v>1.2477967570876196E-3</v>
      </c>
      <c r="BY17" s="19">
        <f t="shared" si="11"/>
        <v>1.6043101162555109E-3</v>
      </c>
      <c r="BZ17" s="19">
        <f t="shared" si="11"/>
        <v>1.2477967570876196E-3</v>
      </c>
      <c r="CA17" s="19">
        <f t="shared" si="11"/>
        <v>1.4260534366715655E-3</v>
      </c>
      <c r="CB17" s="19">
        <f t="shared" si="11"/>
        <v>1.7825667958394566E-3</v>
      </c>
      <c r="CC17" s="19">
        <f t="shared" si="11"/>
        <v>1.069540077503674E-3</v>
      </c>
      <c r="CD17" s="19">
        <f t="shared" si="11"/>
        <v>1.6043101162555109E-3</v>
      </c>
      <c r="CE17" s="19">
        <f t="shared" si="11"/>
        <v>1.7825667958394566E-3</v>
      </c>
      <c r="CF17" s="19">
        <f t="shared" si="11"/>
        <v>1.6043101162555109E-3</v>
      </c>
      <c r="CG17" s="19">
        <f t="shared" si="11"/>
        <v>1.4260534366715655E-3</v>
      </c>
      <c r="CH17" s="19">
        <f t="shared" si="11"/>
        <v>1.4260534366715655E-3</v>
      </c>
      <c r="CI17" s="19">
        <f t="shared" si="11"/>
        <v>1.2477967570876196E-3</v>
      </c>
      <c r="CJ17" s="19">
        <f t="shared" si="11"/>
        <v>1.4260534366715655E-3</v>
      </c>
      <c r="CK17" s="19">
        <f t="shared" si="14"/>
        <v>1.6043101162555109E-3</v>
      </c>
      <c r="CL17" s="19">
        <f t="shared" si="14"/>
        <v>1.6043101162555109E-3</v>
      </c>
      <c r="CM17" s="19">
        <f t="shared" si="14"/>
        <v>1.6043101162555109E-3</v>
      </c>
      <c r="CN17" s="19">
        <f t="shared" si="14"/>
        <v>1.2477967570876196E-3</v>
      </c>
      <c r="CO17" s="19">
        <f t="shared" si="14"/>
        <v>1.4260534366715655E-3</v>
      </c>
      <c r="CP17" s="19">
        <f t="shared" si="14"/>
        <v>1.2477967570876196E-3</v>
      </c>
      <c r="CQ17" s="19">
        <f t="shared" si="14"/>
        <v>1.4260534366715655E-3</v>
      </c>
      <c r="CR17" s="19">
        <f t="shared" si="14"/>
        <v>1.4260534366715655E-3</v>
      </c>
      <c r="CS17" s="19">
        <f t="shared" si="13"/>
        <v>1.6043101162555109E-3</v>
      </c>
      <c r="CT17" s="19">
        <f t="shared" si="13"/>
        <v>1.7825667958394566E-3</v>
      </c>
      <c r="CU17" s="19">
        <f t="shared" si="13"/>
        <v>1.069540077503674E-3</v>
      </c>
      <c r="CV17" s="19">
        <f t="shared" si="13"/>
        <v>1.4260534366715655E-3</v>
      </c>
      <c r="CW17" s="19">
        <f t="shared" si="13"/>
        <v>1.7825667958394566E-3</v>
      </c>
      <c r="CX17" s="19">
        <f t="shared" si="13"/>
        <v>1.4260534366715655E-3</v>
      </c>
      <c r="CY17" s="33">
        <f t="shared" si="12"/>
        <v>0.21458866860976439</v>
      </c>
      <c r="CZ17" s="2"/>
      <c r="DB17" s="152" t="s">
        <v>104</v>
      </c>
      <c r="DC17" s="147">
        <v>10</v>
      </c>
      <c r="DD17" s="86">
        <v>9</v>
      </c>
      <c r="DE17" s="153">
        <f t="shared" si="0"/>
        <v>-0.1</v>
      </c>
    </row>
    <row r="18" spans="1:109" s="28" customFormat="1" ht="31.5" customHeight="1" thickBot="1" x14ac:dyDescent="0.25">
      <c r="A18" s="2"/>
      <c r="B18" s="56"/>
      <c r="C18" s="34" t="s">
        <v>70</v>
      </c>
      <c r="D18" s="61" t="s">
        <v>39</v>
      </c>
      <c r="E18" s="66"/>
      <c r="F18" s="31">
        <v>2.8799999999999999E-2</v>
      </c>
      <c r="G18" s="45">
        <v>6</v>
      </c>
      <c r="H18" s="44">
        <v>8</v>
      </c>
      <c r="I18" s="44">
        <v>10</v>
      </c>
      <c r="J18" s="44">
        <v>9</v>
      </c>
      <c r="K18" s="44">
        <v>10</v>
      </c>
      <c r="L18" s="44">
        <v>6</v>
      </c>
      <c r="M18" s="44">
        <v>7</v>
      </c>
      <c r="N18" s="44">
        <v>10</v>
      </c>
      <c r="O18" s="44">
        <v>8</v>
      </c>
      <c r="P18" s="44">
        <v>6</v>
      </c>
      <c r="Q18" s="90">
        <v>7</v>
      </c>
      <c r="R18" s="44">
        <v>8</v>
      </c>
      <c r="S18" s="44">
        <v>9</v>
      </c>
      <c r="T18" s="44">
        <v>10</v>
      </c>
      <c r="U18" s="44">
        <v>10</v>
      </c>
      <c r="V18" s="44">
        <v>6</v>
      </c>
      <c r="W18" s="44">
        <v>8</v>
      </c>
      <c r="X18" s="44">
        <v>9</v>
      </c>
      <c r="Y18" s="44">
        <v>6</v>
      </c>
      <c r="Z18" s="44">
        <v>8</v>
      </c>
      <c r="AA18" s="44">
        <v>9</v>
      </c>
      <c r="AB18" s="44">
        <v>9</v>
      </c>
      <c r="AC18" s="44">
        <v>10</v>
      </c>
      <c r="AD18" s="44">
        <v>10</v>
      </c>
      <c r="AE18" s="44">
        <v>6</v>
      </c>
      <c r="AF18" s="44">
        <v>9</v>
      </c>
      <c r="AG18" s="44">
        <v>7</v>
      </c>
      <c r="AH18" s="90">
        <v>8</v>
      </c>
      <c r="AI18" s="44">
        <v>7</v>
      </c>
      <c r="AJ18" s="31">
        <v>9</v>
      </c>
      <c r="AK18" s="82">
        <f t="shared" si="4"/>
        <v>2.4489795918367346E-2</v>
      </c>
      <c r="AL18" s="82">
        <f t="shared" si="5"/>
        <v>3.2653061224489799E-2</v>
      </c>
      <c r="AM18" s="82">
        <f t="shared" si="6"/>
        <v>4.0816326530612242E-2</v>
      </c>
      <c r="AN18" s="82">
        <f t="shared" si="6"/>
        <v>3.6734693877551024E-2</v>
      </c>
      <c r="AO18" s="82">
        <f t="shared" si="6"/>
        <v>4.0816326530612242E-2</v>
      </c>
      <c r="AP18" s="82">
        <f t="shared" si="6"/>
        <v>2.4489795918367346E-2</v>
      </c>
      <c r="AQ18" s="82">
        <f t="shared" si="6"/>
        <v>2.8571428571428571E-2</v>
      </c>
      <c r="AR18" s="82">
        <f t="shared" si="6"/>
        <v>4.0816326530612242E-2</v>
      </c>
      <c r="AS18" s="82">
        <f t="shared" si="6"/>
        <v>3.2653061224489799E-2</v>
      </c>
      <c r="AT18" s="82">
        <f t="shared" si="6"/>
        <v>2.4489795918367346E-2</v>
      </c>
      <c r="AU18" s="82">
        <f t="shared" si="6"/>
        <v>2.8571428571428571E-2</v>
      </c>
      <c r="AV18" s="82">
        <f t="shared" si="6"/>
        <v>3.2653061224489799E-2</v>
      </c>
      <c r="AW18" s="82">
        <f t="shared" si="6"/>
        <v>3.6734693877551024E-2</v>
      </c>
      <c r="AX18" s="82">
        <f t="shared" si="6"/>
        <v>4.0816326530612242E-2</v>
      </c>
      <c r="AY18" s="82">
        <f t="shared" si="6"/>
        <v>4.0816326530612242E-2</v>
      </c>
      <c r="AZ18" s="82">
        <f t="shared" si="6"/>
        <v>2.4489795918367346E-2</v>
      </c>
      <c r="BA18" s="82">
        <f t="shared" si="6"/>
        <v>3.2653061224489799E-2</v>
      </c>
      <c r="BB18" s="82">
        <f t="shared" si="6"/>
        <v>3.6734693877551024E-2</v>
      </c>
      <c r="BC18" s="82">
        <f t="shared" si="7"/>
        <v>2.4489795918367346E-2</v>
      </c>
      <c r="BD18" s="82">
        <f t="shared" si="7"/>
        <v>3.2653061224489799E-2</v>
      </c>
      <c r="BE18" s="82">
        <f t="shared" si="7"/>
        <v>3.6734693877551024E-2</v>
      </c>
      <c r="BF18" s="82">
        <f t="shared" si="7"/>
        <v>3.6734693877551024E-2</v>
      </c>
      <c r="BG18" s="82">
        <f t="shared" si="7"/>
        <v>4.0816326530612242E-2</v>
      </c>
      <c r="BH18" s="82">
        <f t="shared" si="7"/>
        <v>4.0816326530612242E-2</v>
      </c>
      <c r="BI18" s="82">
        <f t="shared" si="7"/>
        <v>2.4489795918367346E-2</v>
      </c>
      <c r="BJ18" s="82">
        <f t="shared" si="7"/>
        <v>3.6734693877551024E-2</v>
      </c>
      <c r="BK18" s="82">
        <f t="shared" si="7"/>
        <v>2.8571428571428571E-2</v>
      </c>
      <c r="BL18" s="82">
        <f t="shared" si="7"/>
        <v>3.2653061224489799E-2</v>
      </c>
      <c r="BM18" s="82">
        <f t="shared" si="7"/>
        <v>2.8571428571428571E-2</v>
      </c>
      <c r="BN18" s="82">
        <f t="shared" si="7"/>
        <v>3.6734693877551024E-2</v>
      </c>
      <c r="BO18" s="30" cm="1">
        <f t="array" ref="BO18">-1/LN(30)*SUMPRODUCT(AK18:BN18,LN(AK18:BN18))</f>
        <v>0.99532791083454686</v>
      </c>
      <c r="BP18" s="70">
        <f t="shared" si="2"/>
        <v>4.6720891654531416E-3</v>
      </c>
      <c r="BQ18" s="70">
        <f t="shared" si="8"/>
        <v>3.6116619225617541E-2</v>
      </c>
      <c r="BR18" s="73">
        <f t="shared" si="9"/>
        <v>3.1230594039426813E-2</v>
      </c>
      <c r="BS18" s="19" cm="1">
        <f t="array" ref="BS18">-SUMPRODUCT(AK18:BN18,LOG(AK18:BN18,2))</f>
        <v>4.8839651652207117</v>
      </c>
      <c r="BT18" s="29">
        <f t="shared" si="10"/>
        <v>0.99532791083454675</v>
      </c>
      <c r="BU18" s="19">
        <f t="shared" si="11"/>
        <v>7.648308744349423E-4</v>
      </c>
      <c r="BV18" s="19">
        <f t="shared" si="11"/>
        <v>1.0197744992465898E-3</v>
      </c>
      <c r="BW18" s="19">
        <f t="shared" si="11"/>
        <v>1.2747181240582372E-3</v>
      </c>
      <c r="BX18" s="19">
        <f t="shared" si="11"/>
        <v>1.1472463116524137E-3</v>
      </c>
      <c r="BY18" s="19">
        <f t="shared" si="11"/>
        <v>1.2747181240582372E-3</v>
      </c>
      <c r="BZ18" s="19">
        <f t="shared" si="11"/>
        <v>7.648308744349423E-4</v>
      </c>
      <c r="CA18" s="19">
        <f t="shared" si="11"/>
        <v>8.923026868407661E-4</v>
      </c>
      <c r="CB18" s="19">
        <f t="shared" si="11"/>
        <v>1.2747181240582372E-3</v>
      </c>
      <c r="CC18" s="19">
        <f t="shared" si="11"/>
        <v>1.0197744992465898E-3</v>
      </c>
      <c r="CD18" s="19">
        <f t="shared" si="11"/>
        <v>7.648308744349423E-4</v>
      </c>
      <c r="CE18" s="19">
        <f t="shared" si="11"/>
        <v>8.923026868407661E-4</v>
      </c>
      <c r="CF18" s="19">
        <f t="shared" si="11"/>
        <v>1.0197744992465898E-3</v>
      </c>
      <c r="CG18" s="19">
        <f t="shared" si="11"/>
        <v>1.1472463116524137E-3</v>
      </c>
      <c r="CH18" s="19">
        <f t="shared" si="11"/>
        <v>1.2747181240582372E-3</v>
      </c>
      <c r="CI18" s="19">
        <f t="shared" si="11"/>
        <v>1.2747181240582372E-3</v>
      </c>
      <c r="CJ18" s="19">
        <f t="shared" si="11"/>
        <v>7.648308744349423E-4</v>
      </c>
      <c r="CK18" s="19">
        <f t="shared" si="14"/>
        <v>1.0197744992465898E-3</v>
      </c>
      <c r="CL18" s="19">
        <f t="shared" si="14"/>
        <v>1.1472463116524137E-3</v>
      </c>
      <c r="CM18" s="19">
        <f t="shared" si="14"/>
        <v>7.648308744349423E-4</v>
      </c>
      <c r="CN18" s="19">
        <f t="shared" si="14"/>
        <v>1.0197744992465898E-3</v>
      </c>
      <c r="CO18" s="19">
        <f t="shared" si="14"/>
        <v>1.1472463116524137E-3</v>
      </c>
      <c r="CP18" s="19">
        <f t="shared" si="14"/>
        <v>1.1472463116524137E-3</v>
      </c>
      <c r="CQ18" s="19">
        <f t="shared" si="14"/>
        <v>1.2747181240582372E-3</v>
      </c>
      <c r="CR18" s="19">
        <f t="shared" si="14"/>
        <v>1.2747181240582372E-3</v>
      </c>
      <c r="CS18" s="19">
        <f t="shared" si="13"/>
        <v>7.648308744349423E-4</v>
      </c>
      <c r="CT18" s="19">
        <f t="shared" si="13"/>
        <v>1.1472463116524137E-3</v>
      </c>
      <c r="CU18" s="19">
        <f t="shared" si="13"/>
        <v>8.923026868407661E-4</v>
      </c>
      <c r="CV18" s="19">
        <f t="shared" si="13"/>
        <v>1.0197744992465898E-3</v>
      </c>
      <c r="CW18" s="19">
        <f t="shared" si="13"/>
        <v>8.923026868407661E-4</v>
      </c>
      <c r="CX18" s="19">
        <f t="shared" si="13"/>
        <v>1.1472463116524137E-3</v>
      </c>
      <c r="CY18" s="33">
        <f t="shared" si="12"/>
        <v>0.15252913337771015</v>
      </c>
      <c r="CZ18" s="2"/>
      <c r="DB18" s="152" t="s">
        <v>105</v>
      </c>
      <c r="DC18" s="147">
        <v>9</v>
      </c>
      <c r="DD18" s="86">
        <v>7</v>
      </c>
      <c r="DE18" s="153">
        <f t="shared" si="0"/>
        <v>-0.22222222222222221</v>
      </c>
    </row>
    <row r="19" spans="1:109" s="28" customFormat="1" ht="31.5" customHeight="1" thickBot="1" x14ac:dyDescent="0.25">
      <c r="A19" s="2"/>
      <c r="B19" s="56"/>
      <c r="C19" s="34" t="s">
        <v>8</v>
      </c>
      <c r="D19" s="61" t="s">
        <v>40</v>
      </c>
      <c r="E19" s="66"/>
      <c r="F19" s="31">
        <v>1.9699999999999999E-2</v>
      </c>
      <c r="G19" s="45">
        <v>9</v>
      </c>
      <c r="H19" s="44">
        <v>10</v>
      </c>
      <c r="I19" s="44">
        <v>8</v>
      </c>
      <c r="J19" s="44">
        <v>6</v>
      </c>
      <c r="K19" s="44">
        <v>7</v>
      </c>
      <c r="L19" s="44">
        <v>7</v>
      </c>
      <c r="M19" s="44">
        <v>9</v>
      </c>
      <c r="N19" s="44">
        <v>9</v>
      </c>
      <c r="O19" s="44">
        <v>8</v>
      </c>
      <c r="P19" s="44">
        <v>9</v>
      </c>
      <c r="Q19" s="90">
        <v>9</v>
      </c>
      <c r="R19" s="44">
        <v>9</v>
      </c>
      <c r="S19" s="44">
        <v>6</v>
      </c>
      <c r="T19" s="44">
        <v>8</v>
      </c>
      <c r="U19" s="44">
        <v>9</v>
      </c>
      <c r="V19" s="44">
        <v>9</v>
      </c>
      <c r="W19" s="44">
        <v>7</v>
      </c>
      <c r="X19" s="44">
        <v>9</v>
      </c>
      <c r="Y19" s="44">
        <v>7</v>
      </c>
      <c r="Z19" s="44">
        <v>9</v>
      </c>
      <c r="AA19" s="44">
        <v>7</v>
      </c>
      <c r="AB19" s="44">
        <v>9</v>
      </c>
      <c r="AC19" s="44">
        <v>6</v>
      </c>
      <c r="AD19" s="44">
        <v>7</v>
      </c>
      <c r="AE19" s="44">
        <v>9</v>
      </c>
      <c r="AF19" s="44">
        <v>9</v>
      </c>
      <c r="AG19" s="44">
        <v>8</v>
      </c>
      <c r="AH19" s="90">
        <v>10</v>
      </c>
      <c r="AI19" s="44">
        <v>9</v>
      </c>
      <c r="AJ19" s="31">
        <v>7</v>
      </c>
      <c r="AK19" s="82">
        <f t="shared" si="4"/>
        <v>3.6734693877551024E-2</v>
      </c>
      <c r="AL19" s="82">
        <f t="shared" si="5"/>
        <v>4.0816326530612242E-2</v>
      </c>
      <c r="AM19" s="82">
        <f t="shared" si="6"/>
        <v>3.2653061224489799E-2</v>
      </c>
      <c r="AN19" s="82">
        <f t="shared" si="6"/>
        <v>2.4489795918367346E-2</v>
      </c>
      <c r="AO19" s="82">
        <f t="shared" si="6"/>
        <v>2.8571428571428571E-2</v>
      </c>
      <c r="AP19" s="82">
        <f t="shared" si="6"/>
        <v>2.8571428571428571E-2</v>
      </c>
      <c r="AQ19" s="82">
        <f t="shared" si="6"/>
        <v>3.6734693877551024E-2</v>
      </c>
      <c r="AR19" s="82">
        <f t="shared" si="6"/>
        <v>3.6734693877551024E-2</v>
      </c>
      <c r="AS19" s="82">
        <f t="shared" si="6"/>
        <v>3.2653061224489799E-2</v>
      </c>
      <c r="AT19" s="82">
        <f t="shared" si="6"/>
        <v>3.6734693877551024E-2</v>
      </c>
      <c r="AU19" s="82">
        <f t="shared" si="6"/>
        <v>3.6734693877551024E-2</v>
      </c>
      <c r="AV19" s="82">
        <f t="shared" si="6"/>
        <v>3.6734693877551024E-2</v>
      </c>
      <c r="AW19" s="82">
        <f t="shared" si="6"/>
        <v>2.4489795918367346E-2</v>
      </c>
      <c r="AX19" s="82">
        <f t="shared" si="6"/>
        <v>3.2653061224489799E-2</v>
      </c>
      <c r="AY19" s="82">
        <f t="shared" si="6"/>
        <v>3.6734693877551024E-2</v>
      </c>
      <c r="AZ19" s="82">
        <f t="shared" si="6"/>
        <v>3.6734693877551024E-2</v>
      </c>
      <c r="BA19" s="82">
        <f t="shared" si="6"/>
        <v>2.8571428571428571E-2</v>
      </c>
      <c r="BB19" s="82">
        <f t="shared" si="6"/>
        <v>3.6734693877551024E-2</v>
      </c>
      <c r="BC19" s="82">
        <f t="shared" si="7"/>
        <v>2.8571428571428571E-2</v>
      </c>
      <c r="BD19" s="82">
        <f t="shared" si="7"/>
        <v>3.6734693877551024E-2</v>
      </c>
      <c r="BE19" s="82">
        <f t="shared" si="7"/>
        <v>2.8571428571428571E-2</v>
      </c>
      <c r="BF19" s="82">
        <f t="shared" si="7"/>
        <v>3.6734693877551024E-2</v>
      </c>
      <c r="BG19" s="82">
        <f t="shared" si="7"/>
        <v>2.4489795918367346E-2</v>
      </c>
      <c r="BH19" s="82">
        <f t="shared" si="7"/>
        <v>2.8571428571428571E-2</v>
      </c>
      <c r="BI19" s="82">
        <f t="shared" si="7"/>
        <v>3.6734693877551024E-2</v>
      </c>
      <c r="BJ19" s="82">
        <f t="shared" si="7"/>
        <v>3.6734693877551024E-2</v>
      </c>
      <c r="BK19" s="82">
        <f t="shared" si="7"/>
        <v>3.2653061224489799E-2</v>
      </c>
      <c r="BL19" s="82">
        <f t="shared" si="7"/>
        <v>4.0816326530612242E-2</v>
      </c>
      <c r="BM19" s="82">
        <f t="shared" si="7"/>
        <v>3.6734693877551024E-2</v>
      </c>
      <c r="BN19" s="82">
        <f t="shared" si="7"/>
        <v>2.8571428571428571E-2</v>
      </c>
      <c r="BO19" s="30" cm="1">
        <f t="array" ref="BO19">-1/LN(30)*SUMPRODUCT(AK19:BN19,LN(AK19:BN19))</f>
        <v>0.99696326319446749</v>
      </c>
      <c r="BP19" s="70">
        <f t="shared" si="2"/>
        <v>3.0367368055325139E-3</v>
      </c>
      <c r="BQ19" s="70">
        <f t="shared" si="8"/>
        <v>2.3474865956073541E-2</v>
      </c>
      <c r="BR19" s="73">
        <f t="shared" si="9"/>
        <v>1.3885132041923653E-2</v>
      </c>
      <c r="BS19" s="19" cm="1">
        <f t="array" ref="BS19">-SUMPRODUCT(AK19:BN19,LOG(AK19:BN19,2))</f>
        <v>4.8919896603361144</v>
      </c>
      <c r="BT19" s="29">
        <f t="shared" si="10"/>
        <v>0.99696326319446782</v>
      </c>
      <c r="BU19" s="19">
        <f t="shared" si="11"/>
        <v>5.1006607500944038E-4</v>
      </c>
      <c r="BV19" s="19">
        <f t="shared" si="11"/>
        <v>5.6674008334382255E-4</v>
      </c>
      <c r="BW19" s="19">
        <f t="shared" si="11"/>
        <v>4.5339206667505811E-4</v>
      </c>
      <c r="BX19" s="19">
        <f t="shared" si="11"/>
        <v>3.4004405000629355E-4</v>
      </c>
      <c r="BY19" s="19">
        <f t="shared" si="11"/>
        <v>3.9671805834067577E-4</v>
      </c>
      <c r="BZ19" s="19">
        <f t="shared" si="11"/>
        <v>3.9671805834067577E-4</v>
      </c>
      <c r="CA19" s="19">
        <f t="shared" si="11"/>
        <v>5.1006607500944038E-4</v>
      </c>
      <c r="CB19" s="19">
        <f t="shared" si="11"/>
        <v>5.1006607500944038E-4</v>
      </c>
      <c r="CC19" s="19">
        <f t="shared" si="11"/>
        <v>4.5339206667505811E-4</v>
      </c>
      <c r="CD19" s="19">
        <f t="shared" si="11"/>
        <v>5.1006607500944038E-4</v>
      </c>
      <c r="CE19" s="19">
        <f t="shared" si="11"/>
        <v>5.1006607500944038E-4</v>
      </c>
      <c r="CF19" s="19">
        <f t="shared" si="11"/>
        <v>5.1006607500944038E-4</v>
      </c>
      <c r="CG19" s="19">
        <f t="shared" si="11"/>
        <v>3.4004405000629355E-4</v>
      </c>
      <c r="CH19" s="19">
        <f t="shared" si="11"/>
        <v>4.5339206667505811E-4</v>
      </c>
      <c r="CI19" s="19">
        <f t="shared" si="11"/>
        <v>5.1006607500944038E-4</v>
      </c>
      <c r="CJ19" s="19">
        <f t="shared" si="11"/>
        <v>5.1006607500944038E-4</v>
      </c>
      <c r="CK19" s="19">
        <f t="shared" si="14"/>
        <v>3.9671805834067577E-4</v>
      </c>
      <c r="CL19" s="19">
        <f t="shared" si="14"/>
        <v>5.1006607500944038E-4</v>
      </c>
      <c r="CM19" s="19">
        <f t="shared" si="14"/>
        <v>3.9671805834067577E-4</v>
      </c>
      <c r="CN19" s="19">
        <f t="shared" si="14"/>
        <v>5.1006607500944038E-4</v>
      </c>
      <c r="CO19" s="19">
        <f t="shared" si="14"/>
        <v>3.9671805834067577E-4</v>
      </c>
      <c r="CP19" s="19">
        <f t="shared" si="14"/>
        <v>5.1006607500944038E-4</v>
      </c>
      <c r="CQ19" s="19">
        <f t="shared" si="14"/>
        <v>3.4004405000629355E-4</v>
      </c>
      <c r="CR19" s="19">
        <f t="shared" si="14"/>
        <v>3.9671805834067577E-4</v>
      </c>
      <c r="CS19" s="19">
        <f t="shared" si="13"/>
        <v>5.1006607500944038E-4</v>
      </c>
      <c r="CT19" s="19">
        <f t="shared" si="13"/>
        <v>5.1006607500944038E-4</v>
      </c>
      <c r="CU19" s="19">
        <f t="shared" si="13"/>
        <v>4.5339206667505811E-4</v>
      </c>
      <c r="CV19" s="19">
        <f t="shared" si="13"/>
        <v>5.6674008334382255E-4</v>
      </c>
      <c r="CW19" s="19">
        <f t="shared" si="13"/>
        <v>5.1006607500944038E-4</v>
      </c>
      <c r="CX19" s="19">
        <f t="shared" si="13"/>
        <v>3.9671805834067577E-4</v>
      </c>
      <c r="CY19" s="33">
        <f t="shared" si="12"/>
        <v>6.7925922381492199E-2</v>
      </c>
      <c r="CZ19" s="2"/>
      <c r="DB19" s="152" t="s">
        <v>106</v>
      </c>
      <c r="DC19" s="147">
        <v>10</v>
      </c>
      <c r="DD19" s="86">
        <v>9.9999999106894588</v>
      </c>
      <c r="DE19" s="153">
        <f t="shared" si="0"/>
        <v>-8.9310541184772774E-9</v>
      </c>
    </row>
    <row r="20" spans="1:109" s="28" customFormat="1" ht="31.5" customHeight="1" thickBot="1" x14ac:dyDescent="0.25">
      <c r="A20" s="2"/>
      <c r="B20" s="56"/>
      <c r="C20" s="34" t="s">
        <v>71</v>
      </c>
      <c r="D20" s="61" t="s">
        <v>41</v>
      </c>
      <c r="E20" s="66"/>
      <c r="F20" s="31">
        <v>4.8500000000000001E-2</v>
      </c>
      <c r="G20" s="45">
        <v>6</v>
      </c>
      <c r="H20" s="44">
        <v>10</v>
      </c>
      <c r="I20" s="44">
        <v>9</v>
      </c>
      <c r="J20" s="44">
        <v>9</v>
      </c>
      <c r="K20" s="44">
        <v>8</v>
      </c>
      <c r="L20" s="44">
        <v>8</v>
      </c>
      <c r="M20" s="44">
        <v>7</v>
      </c>
      <c r="N20" s="44">
        <v>10</v>
      </c>
      <c r="O20" s="44">
        <v>10</v>
      </c>
      <c r="P20" s="44">
        <v>6</v>
      </c>
      <c r="Q20" s="90">
        <v>9</v>
      </c>
      <c r="R20" s="44">
        <v>9</v>
      </c>
      <c r="S20" s="44">
        <v>9</v>
      </c>
      <c r="T20" s="44">
        <v>7</v>
      </c>
      <c r="U20" s="44">
        <v>8</v>
      </c>
      <c r="V20" s="44">
        <v>7</v>
      </c>
      <c r="W20" s="44">
        <v>8</v>
      </c>
      <c r="X20" s="44">
        <v>9</v>
      </c>
      <c r="Y20" s="44">
        <v>7</v>
      </c>
      <c r="Z20" s="44">
        <v>9</v>
      </c>
      <c r="AA20" s="44">
        <v>9</v>
      </c>
      <c r="AB20" s="44">
        <v>6</v>
      </c>
      <c r="AC20" s="44">
        <v>9</v>
      </c>
      <c r="AD20" s="44">
        <v>9</v>
      </c>
      <c r="AE20" s="44">
        <v>8</v>
      </c>
      <c r="AF20" s="44">
        <v>9</v>
      </c>
      <c r="AG20" s="44">
        <v>10</v>
      </c>
      <c r="AH20" s="90">
        <v>10</v>
      </c>
      <c r="AI20" s="44">
        <v>8</v>
      </c>
      <c r="AJ20" s="31">
        <v>9</v>
      </c>
      <c r="AK20" s="82">
        <f t="shared" si="4"/>
        <v>2.3809523809523808E-2</v>
      </c>
      <c r="AL20" s="82">
        <f t="shared" si="5"/>
        <v>3.968253968253968E-2</v>
      </c>
      <c r="AM20" s="82">
        <f t="shared" si="6"/>
        <v>3.5714285714285712E-2</v>
      </c>
      <c r="AN20" s="82">
        <f t="shared" si="6"/>
        <v>3.5714285714285712E-2</v>
      </c>
      <c r="AO20" s="82">
        <f t="shared" si="6"/>
        <v>3.1746031746031744E-2</v>
      </c>
      <c r="AP20" s="82">
        <f t="shared" si="6"/>
        <v>3.1746031746031744E-2</v>
      </c>
      <c r="AQ20" s="82">
        <f t="shared" si="6"/>
        <v>2.7777777777777776E-2</v>
      </c>
      <c r="AR20" s="82">
        <f t="shared" si="6"/>
        <v>3.968253968253968E-2</v>
      </c>
      <c r="AS20" s="82">
        <f t="shared" si="6"/>
        <v>3.968253968253968E-2</v>
      </c>
      <c r="AT20" s="82">
        <f t="shared" si="6"/>
        <v>2.3809523809523808E-2</v>
      </c>
      <c r="AU20" s="82">
        <f t="shared" si="6"/>
        <v>3.5714285714285712E-2</v>
      </c>
      <c r="AV20" s="82">
        <f t="shared" si="6"/>
        <v>3.5714285714285712E-2</v>
      </c>
      <c r="AW20" s="82">
        <f t="shared" si="6"/>
        <v>3.5714285714285712E-2</v>
      </c>
      <c r="AX20" s="82">
        <f t="shared" si="6"/>
        <v>2.7777777777777776E-2</v>
      </c>
      <c r="AY20" s="82">
        <f t="shared" si="6"/>
        <v>3.1746031746031744E-2</v>
      </c>
      <c r="AZ20" s="82">
        <f t="shared" si="6"/>
        <v>2.7777777777777776E-2</v>
      </c>
      <c r="BA20" s="82">
        <f t="shared" si="6"/>
        <v>3.1746031746031744E-2</v>
      </c>
      <c r="BB20" s="82">
        <f t="shared" si="6"/>
        <v>3.5714285714285712E-2</v>
      </c>
      <c r="BC20" s="82">
        <f t="shared" si="7"/>
        <v>2.7777777777777776E-2</v>
      </c>
      <c r="BD20" s="82">
        <f t="shared" si="7"/>
        <v>3.5714285714285712E-2</v>
      </c>
      <c r="BE20" s="82">
        <f t="shared" si="7"/>
        <v>3.5714285714285712E-2</v>
      </c>
      <c r="BF20" s="82">
        <f t="shared" si="7"/>
        <v>2.3809523809523808E-2</v>
      </c>
      <c r="BG20" s="82">
        <f t="shared" si="7"/>
        <v>3.5714285714285712E-2</v>
      </c>
      <c r="BH20" s="82">
        <f t="shared" si="7"/>
        <v>3.5714285714285712E-2</v>
      </c>
      <c r="BI20" s="82">
        <f t="shared" si="7"/>
        <v>3.1746031746031744E-2</v>
      </c>
      <c r="BJ20" s="82">
        <f t="shared" si="7"/>
        <v>3.5714285714285712E-2</v>
      </c>
      <c r="BK20" s="82">
        <f t="shared" si="7"/>
        <v>3.968253968253968E-2</v>
      </c>
      <c r="BL20" s="82">
        <f t="shared" si="7"/>
        <v>3.968253968253968E-2</v>
      </c>
      <c r="BM20" s="82">
        <f t="shared" si="7"/>
        <v>3.1746031746031744E-2</v>
      </c>
      <c r="BN20" s="82">
        <f t="shared" si="7"/>
        <v>3.5714285714285712E-2</v>
      </c>
      <c r="BO20" s="30" cm="1">
        <f t="array" ref="BO20">-1/LN(30)*SUMPRODUCT(AK20:BN20,LN(AK20:BN20))</f>
        <v>0.99689013844759167</v>
      </c>
      <c r="BP20" s="70">
        <f t="shared" si="2"/>
        <v>3.1098615524083328E-3</v>
      </c>
      <c r="BQ20" s="70">
        <f t="shared" si="8"/>
        <v>2.4040141691479472E-2</v>
      </c>
      <c r="BR20" s="73">
        <f t="shared" si="9"/>
        <v>3.5007365465659482E-2</v>
      </c>
      <c r="BS20" s="19" cm="1">
        <f t="array" ref="BS20">-SUMPRODUCT(AK20:BN20,LOG(AK20:BN20,2))</f>
        <v>4.8916308452033608</v>
      </c>
      <c r="BT20" s="29">
        <f t="shared" si="10"/>
        <v>0.99689013844759145</v>
      </c>
      <c r="BU20" s="19">
        <f t="shared" si="11"/>
        <v>8.3350870156332095E-4</v>
      </c>
      <c r="BV20" s="19">
        <f t="shared" si="11"/>
        <v>1.3891811692722017E-3</v>
      </c>
      <c r="BW20" s="19">
        <f t="shared" si="11"/>
        <v>1.2502630523449814E-3</v>
      </c>
      <c r="BX20" s="19">
        <f t="shared" si="11"/>
        <v>1.2502630523449814E-3</v>
      </c>
      <c r="BY20" s="19">
        <f t="shared" si="11"/>
        <v>1.1113449354177613E-3</v>
      </c>
      <c r="BZ20" s="19">
        <f t="shared" si="11"/>
        <v>1.1113449354177613E-3</v>
      </c>
      <c r="CA20" s="19">
        <f t="shared" si="11"/>
        <v>9.7242681849054116E-4</v>
      </c>
      <c r="CB20" s="19">
        <f t="shared" si="11"/>
        <v>1.3891811692722017E-3</v>
      </c>
      <c r="CC20" s="19">
        <f t="shared" si="11"/>
        <v>1.3891811692722017E-3</v>
      </c>
      <c r="CD20" s="19">
        <f t="shared" si="11"/>
        <v>8.3350870156332095E-4</v>
      </c>
      <c r="CE20" s="19">
        <f t="shared" si="11"/>
        <v>1.2502630523449814E-3</v>
      </c>
      <c r="CF20" s="19">
        <f t="shared" si="11"/>
        <v>1.2502630523449814E-3</v>
      </c>
      <c r="CG20" s="19">
        <f t="shared" si="11"/>
        <v>1.2502630523449814E-3</v>
      </c>
      <c r="CH20" s="19">
        <f t="shared" si="11"/>
        <v>9.7242681849054116E-4</v>
      </c>
      <c r="CI20" s="19">
        <f t="shared" si="11"/>
        <v>1.1113449354177613E-3</v>
      </c>
      <c r="CJ20" s="19">
        <f t="shared" si="11"/>
        <v>9.7242681849054116E-4</v>
      </c>
      <c r="CK20" s="19">
        <f t="shared" si="14"/>
        <v>1.1113449354177613E-3</v>
      </c>
      <c r="CL20" s="19">
        <f t="shared" si="14"/>
        <v>1.2502630523449814E-3</v>
      </c>
      <c r="CM20" s="19">
        <f t="shared" si="14"/>
        <v>9.7242681849054116E-4</v>
      </c>
      <c r="CN20" s="19">
        <f t="shared" si="14"/>
        <v>1.2502630523449814E-3</v>
      </c>
      <c r="CO20" s="19">
        <f t="shared" si="14"/>
        <v>1.2502630523449814E-3</v>
      </c>
      <c r="CP20" s="19">
        <f t="shared" si="14"/>
        <v>8.3350870156332095E-4</v>
      </c>
      <c r="CQ20" s="19">
        <f t="shared" si="14"/>
        <v>1.2502630523449814E-3</v>
      </c>
      <c r="CR20" s="19">
        <f t="shared" si="14"/>
        <v>1.2502630523449814E-3</v>
      </c>
      <c r="CS20" s="19">
        <f t="shared" si="13"/>
        <v>1.1113449354177613E-3</v>
      </c>
      <c r="CT20" s="19">
        <f t="shared" si="13"/>
        <v>1.2502630523449814E-3</v>
      </c>
      <c r="CU20" s="19">
        <f t="shared" si="13"/>
        <v>1.3891811692722017E-3</v>
      </c>
      <c r="CV20" s="19">
        <f t="shared" si="13"/>
        <v>1.3891811692722017E-3</v>
      </c>
      <c r="CW20" s="19">
        <f t="shared" si="13"/>
        <v>1.1113449354177613E-3</v>
      </c>
      <c r="CX20" s="19">
        <f t="shared" si="13"/>
        <v>1.2502630523449814E-3</v>
      </c>
      <c r="CY20" s="33">
        <f t="shared" si="12"/>
        <v>0.17124310872112683</v>
      </c>
      <c r="CZ20" s="2"/>
      <c r="DB20" s="152" t="s">
        <v>107</v>
      </c>
      <c r="DC20" s="147">
        <v>9</v>
      </c>
      <c r="DD20" s="86">
        <v>8.6277174864045456</v>
      </c>
      <c r="DE20" s="153">
        <f t="shared" si="0"/>
        <v>-4.1364723732828262E-2</v>
      </c>
    </row>
    <row r="21" spans="1:109" s="28" customFormat="1" ht="31.5" customHeight="1" thickBot="1" x14ac:dyDescent="0.25">
      <c r="A21" s="2"/>
      <c r="B21" s="56"/>
      <c r="C21" s="34" t="s">
        <v>72</v>
      </c>
      <c r="D21" s="61" t="s">
        <v>42</v>
      </c>
      <c r="E21" s="66"/>
      <c r="F21" s="31">
        <v>1.3100000000000001E-2</v>
      </c>
      <c r="G21" s="45">
        <v>8</v>
      </c>
      <c r="H21" s="44">
        <v>8</v>
      </c>
      <c r="I21" s="44">
        <v>8</v>
      </c>
      <c r="J21" s="44">
        <v>10</v>
      </c>
      <c r="K21" s="44">
        <v>6</v>
      </c>
      <c r="L21" s="44">
        <v>8</v>
      </c>
      <c r="M21" s="44">
        <v>9</v>
      </c>
      <c r="N21" s="44">
        <v>7</v>
      </c>
      <c r="O21" s="44">
        <v>9</v>
      </c>
      <c r="P21" s="44">
        <v>8</v>
      </c>
      <c r="Q21" s="90">
        <v>8</v>
      </c>
      <c r="R21" s="44">
        <v>8</v>
      </c>
      <c r="S21" s="44">
        <v>9</v>
      </c>
      <c r="T21" s="44">
        <v>6</v>
      </c>
      <c r="U21" s="44">
        <v>7</v>
      </c>
      <c r="V21" s="44">
        <v>8</v>
      </c>
      <c r="W21" s="44">
        <v>6</v>
      </c>
      <c r="X21" s="44">
        <v>8</v>
      </c>
      <c r="Y21" s="44">
        <v>9</v>
      </c>
      <c r="Z21" s="44">
        <v>10</v>
      </c>
      <c r="AA21" s="44">
        <v>9</v>
      </c>
      <c r="AB21" s="44">
        <v>8</v>
      </c>
      <c r="AC21" s="44">
        <v>7</v>
      </c>
      <c r="AD21" s="44">
        <v>10</v>
      </c>
      <c r="AE21" s="44">
        <v>6</v>
      </c>
      <c r="AF21" s="44">
        <v>10</v>
      </c>
      <c r="AG21" s="44">
        <v>8</v>
      </c>
      <c r="AH21" s="90">
        <v>6</v>
      </c>
      <c r="AI21" s="44">
        <v>7</v>
      </c>
      <c r="AJ21" s="31">
        <v>9</v>
      </c>
      <c r="AK21" s="82">
        <f t="shared" si="4"/>
        <v>3.3333333333333333E-2</v>
      </c>
      <c r="AL21" s="82">
        <f t="shared" si="5"/>
        <v>3.3333333333333333E-2</v>
      </c>
      <c r="AM21" s="82">
        <f t="shared" si="6"/>
        <v>3.3333333333333333E-2</v>
      </c>
      <c r="AN21" s="82">
        <f t="shared" si="6"/>
        <v>4.1666666666666664E-2</v>
      </c>
      <c r="AO21" s="82">
        <f t="shared" si="6"/>
        <v>2.5000000000000001E-2</v>
      </c>
      <c r="AP21" s="82">
        <f t="shared" si="6"/>
        <v>3.3333333333333333E-2</v>
      </c>
      <c r="AQ21" s="82">
        <f t="shared" si="6"/>
        <v>3.7499999999999999E-2</v>
      </c>
      <c r="AR21" s="82">
        <f t="shared" si="6"/>
        <v>2.9166666666666667E-2</v>
      </c>
      <c r="AS21" s="82">
        <f t="shared" si="6"/>
        <v>3.7499999999999999E-2</v>
      </c>
      <c r="AT21" s="82">
        <f t="shared" si="6"/>
        <v>3.3333333333333333E-2</v>
      </c>
      <c r="AU21" s="82">
        <f t="shared" si="6"/>
        <v>3.3333333333333333E-2</v>
      </c>
      <c r="AV21" s="82">
        <f t="shared" si="6"/>
        <v>3.3333333333333333E-2</v>
      </c>
      <c r="AW21" s="82">
        <f t="shared" si="6"/>
        <v>3.7499999999999999E-2</v>
      </c>
      <c r="AX21" s="82">
        <f t="shared" si="6"/>
        <v>2.5000000000000001E-2</v>
      </c>
      <c r="AY21" s="82">
        <f t="shared" si="6"/>
        <v>2.9166666666666667E-2</v>
      </c>
      <c r="AZ21" s="82">
        <f t="shared" si="6"/>
        <v>3.3333333333333333E-2</v>
      </c>
      <c r="BA21" s="82">
        <f t="shared" si="6"/>
        <v>2.5000000000000001E-2</v>
      </c>
      <c r="BB21" s="82">
        <f t="shared" si="6"/>
        <v>3.3333333333333333E-2</v>
      </c>
      <c r="BC21" s="82">
        <f t="shared" si="7"/>
        <v>3.7499999999999999E-2</v>
      </c>
      <c r="BD21" s="82">
        <f t="shared" si="7"/>
        <v>4.1666666666666664E-2</v>
      </c>
      <c r="BE21" s="82">
        <f t="shared" si="7"/>
        <v>3.7499999999999999E-2</v>
      </c>
      <c r="BF21" s="82">
        <f t="shared" si="7"/>
        <v>3.3333333333333333E-2</v>
      </c>
      <c r="BG21" s="82">
        <f t="shared" si="7"/>
        <v>2.9166666666666667E-2</v>
      </c>
      <c r="BH21" s="82">
        <f t="shared" si="7"/>
        <v>4.1666666666666664E-2</v>
      </c>
      <c r="BI21" s="82">
        <f t="shared" si="7"/>
        <v>2.5000000000000001E-2</v>
      </c>
      <c r="BJ21" s="82">
        <f t="shared" si="7"/>
        <v>4.1666666666666664E-2</v>
      </c>
      <c r="BK21" s="82">
        <f t="shared" si="7"/>
        <v>3.3333333333333333E-2</v>
      </c>
      <c r="BL21" s="82">
        <f t="shared" si="7"/>
        <v>2.5000000000000001E-2</v>
      </c>
      <c r="BM21" s="82">
        <f t="shared" si="7"/>
        <v>2.9166666666666667E-2</v>
      </c>
      <c r="BN21" s="82">
        <f t="shared" si="7"/>
        <v>3.7499999999999999E-2</v>
      </c>
      <c r="BO21" s="30" cm="1">
        <f t="array" ref="BO21">-1/LN(30)*SUMPRODUCT(AK21:BN21,LN(AK21:BN21))</f>
        <v>0.9964268897052031</v>
      </c>
      <c r="BP21" s="70">
        <f t="shared" si="2"/>
        <v>3.5731102947968996E-3</v>
      </c>
      <c r="BQ21" s="70">
        <f t="shared" si="8"/>
        <v>2.7621190306584689E-2</v>
      </c>
      <c r="BR21" s="73">
        <f t="shared" si="9"/>
        <v>1.0864114962465843E-2</v>
      </c>
      <c r="BS21" s="19" cm="1">
        <f t="array" ref="BS21">-SUMPRODUCT(AK21:BN21,LOG(AK21:BN21,2))</f>
        <v>4.8893577343059063</v>
      </c>
      <c r="BT21" s="29">
        <f t="shared" si="10"/>
        <v>0.99642688970520277</v>
      </c>
      <c r="BU21" s="19">
        <f t="shared" si="11"/>
        <v>3.6213716541552807E-4</v>
      </c>
      <c r="BV21" s="19">
        <f t="shared" si="11"/>
        <v>3.6213716541552807E-4</v>
      </c>
      <c r="BW21" s="19">
        <f t="shared" si="11"/>
        <v>3.6213716541552807E-4</v>
      </c>
      <c r="BX21" s="19">
        <f t="shared" si="11"/>
        <v>4.5267145676941009E-4</v>
      </c>
      <c r="BY21" s="19">
        <f t="shared" si="11"/>
        <v>2.7160287406164605E-4</v>
      </c>
      <c r="BZ21" s="19">
        <f t="shared" si="11"/>
        <v>3.6213716541552807E-4</v>
      </c>
      <c r="CA21" s="19">
        <f t="shared" si="11"/>
        <v>4.074043110924691E-4</v>
      </c>
      <c r="CB21" s="19">
        <f t="shared" si="11"/>
        <v>3.1687001973858709E-4</v>
      </c>
      <c r="CC21" s="19">
        <f t="shared" si="11"/>
        <v>4.074043110924691E-4</v>
      </c>
      <c r="CD21" s="19">
        <f t="shared" si="11"/>
        <v>3.6213716541552807E-4</v>
      </c>
      <c r="CE21" s="19">
        <f t="shared" si="11"/>
        <v>3.6213716541552807E-4</v>
      </c>
      <c r="CF21" s="19">
        <f t="shared" si="11"/>
        <v>3.6213716541552807E-4</v>
      </c>
      <c r="CG21" s="19">
        <f t="shared" si="11"/>
        <v>4.074043110924691E-4</v>
      </c>
      <c r="CH21" s="19">
        <f t="shared" si="11"/>
        <v>2.7160287406164605E-4</v>
      </c>
      <c r="CI21" s="19">
        <f t="shared" si="11"/>
        <v>3.1687001973858709E-4</v>
      </c>
      <c r="CJ21" s="19">
        <f t="shared" si="11"/>
        <v>3.6213716541552807E-4</v>
      </c>
      <c r="CK21" s="19">
        <f t="shared" si="14"/>
        <v>2.7160287406164605E-4</v>
      </c>
      <c r="CL21" s="19">
        <f t="shared" si="14"/>
        <v>3.6213716541552807E-4</v>
      </c>
      <c r="CM21" s="19">
        <f t="shared" si="14"/>
        <v>4.074043110924691E-4</v>
      </c>
      <c r="CN21" s="19">
        <f t="shared" si="14"/>
        <v>4.5267145676941009E-4</v>
      </c>
      <c r="CO21" s="19">
        <f t="shared" si="14"/>
        <v>4.074043110924691E-4</v>
      </c>
      <c r="CP21" s="19">
        <f t="shared" si="14"/>
        <v>3.6213716541552807E-4</v>
      </c>
      <c r="CQ21" s="19">
        <f t="shared" si="14"/>
        <v>3.1687001973858709E-4</v>
      </c>
      <c r="CR21" s="19">
        <f t="shared" si="14"/>
        <v>4.5267145676941009E-4</v>
      </c>
      <c r="CS21" s="19">
        <f t="shared" si="13"/>
        <v>2.7160287406164605E-4</v>
      </c>
      <c r="CT21" s="19">
        <f t="shared" si="13"/>
        <v>4.5267145676941009E-4</v>
      </c>
      <c r="CU21" s="19">
        <f t="shared" si="13"/>
        <v>3.6213716541552807E-4</v>
      </c>
      <c r="CV21" s="19">
        <f t="shared" si="13"/>
        <v>2.7160287406164605E-4</v>
      </c>
      <c r="CW21" s="19">
        <f t="shared" si="13"/>
        <v>3.1687001973858709E-4</v>
      </c>
      <c r="CX21" s="19">
        <f t="shared" si="13"/>
        <v>4.074043110924691E-4</v>
      </c>
      <c r="CY21" s="33">
        <f t="shared" si="12"/>
        <v>5.311854451812089E-2</v>
      </c>
      <c r="CZ21" s="2"/>
      <c r="DB21" s="152" t="s">
        <v>108</v>
      </c>
      <c r="DC21" s="147">
        <v>6</v>
      </c>
      <c r="DD21" s="86">
        <v>2.856849865563579</v>
      </c>
      <c r="DE21" s="153">
        <f t="shared" si="0"/>
        <v>-0.52385835573940354</v>
      </c>
    </row>
    <row r="22" spans="1:109" s="28" customFormat="1" ht="31.5" customHeight="1" thickBot="1" x14ac:dyDescent="0.25">
      <c r="A22" s="2"/>
      <c r="B22" s="56"/>
      <c r="C22" s="34" t="s">
        <v>73</v>
      </c>
      <c r="D22" s="61" t="s">
        <v>43</v>
      </c>
      <c r="E22" s="66"/>
      <c r="F22" s="31">
        <v>1.44E-2</v>
      </c>
      <c r="G22" s="45">
        <v>7</v>
      </c>
      <c r="H22" s="44">
        <v>9</v>
      </c>
      <c r="I22" s="44">
        <v>9</v>
      </c>
      <c r="J22" s="44">
        <v>6</v>
      </c>
      <c r="K22" s="44">
        <v>8</v>
      </c>
      <c r="L22" s="44">
        <v>8</v>
      </c>
      <c r="M22" s="44">
        <v>6</v>
      </c>
      <c r="N22" s="44">
        <v>8</v>
      </c>
      <c r="O22" s="44">
        <v>9</v>
      </c>
      <c r="P22" s="44">
        <v>9</v>
      </c>
      <c r="Q22" s="90">
        <v>9</v>
      </c>
      <c r="R22" s="44">
        <v>6</v>
      </c>
      <c r="S22" s="44">
        <v>6</v>
      </c>
      <c r="T22" s="44">
        <v>6</v>
      </c>
      <c r="U22" s="44">
        <v>9</v>
      </c>
      <c r="V22" s="44">
        <v>7</v>
      </c>
      <c r="W22" s="44">
        <v>7</v>
      </c>
      <c r="X22" s="44">
        <v>8</v>
      </c>
      <c r="Y22" s="44">
        <v>9</v>
      </c>
      <c r="Z22" s="44">
        <v>8</v>
      </c>
      <c r="AA22" s="44">
        <v>7</v>
      </c>
      <c r="AB22" s="44">
        <v>7</v>
      </c>
      <c r="AC22" s="44">
        <v>7</v>
      </c>
      <c r="AD22" s="44">
        <v>10</v>
      </c>
      <c r="AE22" s="44">
        <v>10</v>
      </c>
      <c r="AF22" s="44">
        <v>6</v>
      </c>
      <c r="AG22" s="44">
        <v>9</v>
      </c>
      <c r="AH22" s="90">
        <v>7</v>
      </c>
      <c r="AI22" s="44">
        <v>7</v>
      </c>
      <c r="AJ22" s="31">
        <v>10</v>
      </c>
      <c r="AK22" s="82">
        <f t="shared" si="4"/>
        <v>2.9914529914529916E-2</v>
      </c>
      <c r="AL22" s="82">
        <f t="shared" si="5"/>
        <v>3.8461538461538464E-2</v>
      </c>
      <c r="AM22" s="82">
        <f t="shared" si="6"/>
        <v>3.8461538461538464E-2</v>
      </c>
      <c r="AN22" s="82">
        <f t="shared" si="6"/>
        <v>2.564102564102564E-2</v>
      </c>
      <c r="AO22" s="82">
        <f t="shared" si="6"/>
        <v>3.4188034188034191E-2</v>
      </c>
      <c r="AP22" s="82">
        <f t="shared" si="6"/>
        <v>3.4188034188034191E-2</v>
      </c>
      <c r="AQ22" s="82">
        <f t="shared" si="6"/>
        <v>2.564102564102564E-2</v>
      </c>
      <c r="AR22" s="82">
        <f t="shared" si="6"/>
        <v>3.4188034188034191E-2</v>
      </c>
      <c r="AS22" s="82">
        <f t="shared" si="6"/>
        <v>3.8461538461538464E-2</v>
      </c>
      <c r="AT22" s="82">
        <f t="shared" si="6"/>
        <v>3.8461538461538464E-2</v>
      </c>
      <c r="AU22" s="82">
        <f t="shared" si="6"/>
        <v>3.8461538461538464E-2</v>
      </c>
      <c r="AV22" s="82">
        <f t="shared" si="6"/>
        <v>2.564102564102564E-2</v>
      </c>
      <c r="AW22" s="82">
        <f t="shared" si="6"/>
        <v>2.564102564102564E-2</v>
      </c>
      <c r="AX22" s="82">
        <f t="shared" si="6"/>
        <v>2.564102564102564E-2</v>
      </c>
      <c r="AY22" s="82">
        <f t="shared" si="6"/>
        <v>3.8461538461538464E-2</v>
      </c>
      <c r="AZ22" s="82">
        <f t="shared" si="6"/>
        <v>2.9914529914529916E-2</v>
      </c>
      <c r="BA22" s="82">
        <f t="shared" si="6"/>
        <v>2.9914529914529916E-2</v>
      </c>
      <c r="BB22" s="82">
        <f t="shared" si="6"/>
        <v>3.4188034188034191E-2</v>
      </c>
      <c r="BC22" s="82">
        <f t="shared" si="7"/>
        <v>3.8461538461538464E-2</v>
      </c>
      <c r="BD22" s="82">
        <f t="shared" si="7"/>
        <v>3.4188034188034191E-2</v>
      </c>
      <c r="BE22" s="82">
        <f t="shared" si="7"/>
        <v>2.9914529914529916E-2</v>
      </c>
      <c r="BF22" s="82">
        <f t="shared" si="7"/>
        <v>2.9914529914529916E-2</v>
      </c>
      <c r="BG22" s="82">
        <f t="shared" si="7"/>
        <v>2.9914529914529916E-2</v>
      </c>
      <c r="BH22" s="82">
        <f t="shared" si="7"/>
        <v>4.2735042735042736E-2</v>
      </c>
      <c r="BI22" s="82">
        <f t="shared" si="7"/>
        <v>4.2735042735042736E-2</v>
      </c>
      <c r="BJ22" s="82">
        <f t="shared" si="7"/>
        <v>2.564102564102564E-2</v>
      </c>
      <c r="BK22" s="82">
        <f t="shared" si="7"/>
        <v>3.8461538461538464E-2</v>
      </c>
      <c r="BL22" s="82">
        <f t="shared" si="7"/>
        <v>2.9914529914529916E-2</v>
      </c>
      <c r="BM22" s="82">
        <f t="shared" si="7"/>
        <v>2.9914529914529916E-2</v>
      </c>
      <c r="BN22" s="82">
        <f t="shared" si="7"/>
        <v>4.2735042735042736E-2</v>
      </c>
      <c r="BO22" s="30" cm="1">
        <f t="array" ref="BO22">-1/LN(30)*SUMPRODUCT(AK22:BN22,LN(AK22:BN22))</f>
        <v>0.99589795093302769</v>
      </c>
      <c r="BP22" s="70">
        <f t="shared" si="2"/>
        <v>4.1020490669723131E-3</v>
      </c>
      <c r="BQ22" s="70">
        <f t="shared" si="8"/>
        <v>3.171004211394788E-2</v>
      </c>
      <c r="BR22" s="73">
        <f t="shared" si="9"/>
        <v>1.3710079645707769E-2</v>
      </c>
      <c r="BS22" s="19" cm="1">
        <f t="array" ref="BS22">-SUMPRODUCT(AK22:BN22,LOG(AK22:BN22,2))</f>
        <v>4.8867622896190674</v>
      </c>
      <c r="BT22" s="29">
        <f t="shared" si="10"/>
        <v>0.99589795093302769</v>
      </c>
      <c r="BU22" s="19">
        <f t="shared" si="11"/>
        <v>4.1013058769211273E-4</v>
      </c>
      <c r="BV22" s="19">
        <f t="shared" si="11"/>
        <v>5.2731075560414503E-4</v>
      </c>
      <c r="BW22" s="19">
        <f t="shared" si="11"/>
        <v>5.2731075560414503E-4</v>
      </c>
      <c r="BX22" s="19">
        <f t="shared" si="11"/>
        <v>3.5154050373609663E-4</v>
      </c>
      <c r="BY22" s="19">
        <f t="shared" si="11"/>
        <v>4.6872067164812888E-4</v>
      </c>
      <c r="BZ22" s="19">
        <f t="shared" si="11"/>
        <v>4.6872067164812888E-4</v>
      </c>
      <c r="CA22" s="19">
        <f t="shared" si="11"/>
        <v>3.5154050373609663E-4</v>
      </c>
      <c r="CB22" s="19">
        <f t="shared" si="11"/>
        <v>4.6872067164812888E-4</v>
      </c>
      <c r="CC22" s="19">
        <f t="shared" si="11"/>
        <v>5.2731075560414503E-4</v>
      </c>
      <c r="CD22" s="19">
        <f t="shared" si="11"/>
        <v>5.2731075560414503E-4</v>
      </c>
      <c r="CE22" s="19">
        <f t="shared" si="11"/>
        <v>5.2731075560414503E-4</v>
      </c>
      <c r="CF22" s="19">
        <f t="shared" si="11"/>
        <v>3.5154050373609663E-4</v>
      </c>
      <c r="CG22" s="19">
        <f t="shared" si="11"/>
        <v>3.5154050373609663E-4</v>
      </c>
      <c r="CH22" s="19">
        <f t="shared" si="11"/>
        <v>3.5154050373609663E-4</v>
      </c>
      <c r="CI22" s="19">
        <f t="shared" si="11"/>
        <v>5.2731075560414503E-4</v>
      </c>
      <c r="CJ22" s="19">
        <f t="shared" si="11"/>
        <v>4.1013058769211273E-4</v>
      </c>
      <c r="CK22" s="19">
        <f t="shared" si="14"/>
        <v>4.1013058769211273E-4</v>
      </c>
      <c r="CL22" s="19">
        <f t="shared" si="14"/>
        <v>4.6872067164812888E-4</v>
      </c>
      <c r="CM22" s="19">
        <f t="shared" si="14"/>
        <v>5.2731075560414503E-4</v>
      </c>
      <c r="CN22" s="19">
        <f t="shared" si="14"/>
        <v>4.6872067164812888E-4</v>
      </c>
      <c r="CO22" s="19">
        <f t="shared" si="14"/>
        <v>4.1013058769211273E-4</v>
      </c>
      <c r="CP22" s="19">
        <f t="shared" si="14"/>
        <v>4.1013058769211273E-4</v>
      </c>
      <c r="CQ22" s="19">
        <f t="shared" si="14"/>
        <v>4.1013058769211273E-4</v>
      </c>
      <c r="CR22" s="19">
        <f t="shared" si="14"/>
        <v>5.8590083956016107E-4</v>
      </c>
      <c r="CS22" s="19">
        <f t="shared" si="13"/>
        <v>5.8590083956016107E-4</v>
      </c>
      <c r="CT22" s="19">
        <f t="shared" si="13"/>
        <v>3.5154050373609663E-4</v>
      </c>
      <c r="CU22" s="19">
        <f t="shared" si="13"/>
        <v>5.2731075560414503E-4</v>
      </c>
      <c r="CV22" s="19">
        <f t="shared" si="13"/>
        <v>4.1013058769211273E-4</v>
      </c>
      <c r="CW22" s="19">
        <f t="shared" si="13"/>
        <v>4.1013058769211273E-4</v>
      </c>
      <c r="CX22" s="19">
        <f t="shared" si="13"/>
        <v>5.8590083956016107E-4</v>
      </c>
      <c r="CY22" s="33">
        <f t="shared" si="12"/>
        <v>6.6997900200318664E-2</v>
      </c>
      <c r="CZ22" s="2"/>
      <c r="DB22" s="152" t="s">
        <v>109</v>
      </c>
      <c r="DC22" s="147">
        <v>9</v>
      </c>
      <c r="DD22" s="86">
        <v>8.6277174864045456</v>
      </c>
      <c r="DE22" s="153">
        <f t="shared" si="0"/>
        <v>-4.1364723732828262E-2</v>
      </c>
    </row>
    <row r="23" spans="1:109" s="28" customFormat="1" ht="31.5" customHeight="1" thickBot="1" x14ac:dyDescent="0.25">
      <c r="A23" s="2"/>
      <c r="B23" s="56"/>
      <c r="C23" s="34" t="s">
        <v>74</v>
      </c>
      <c r="D23" s="61" t="s">
        <v>44</v>
      </c>
      <c r="E23" s="66"/>
      <c r="F23" s="31">
        <v>0.03</v>
      </c>
      <c r="G23" s="45">
        <v>10</v>
      </c>
      <c r="H23" s="44">
        <v>8</v>
      </c>
      <c r="I23" s="44">
        <v>7</v>
      </c>
      <c r="J23" s="44">
        <v>7</v>
      </c>
      <c r="K23" s="44">
        <v>8</v>
      </c>
      <c r="L23" s="44">
        <v>9</v>
      </c>
      <c r="M23" s="44">
        <v>8</v>
      </c>
      <c r="N23" s="44">
        <v>10</v>
      </c>
      <c r="O23" s="44">
        <v>9</v>
      </c>
      <c r="P23" s="44">
        <v>6</v>
      </c>
      <c r="Q23" s="90">
        <v>6</v>
      </c>
      <c r="R23" s="44">
        <v>7</v>
      </c>
      <c r="S23" s="44">
        <v>8</v>
      </c>
      <c r="T23" s="44">
        <v>7</v>
      </c>
      <c r="U23" s="44">
        <v>8</v>
      </c>
      <c r="V23" s="44">
        <v>9</v>
      </c>
      <c r="W23" s="44">
        <v>6</v>
      </c>
      <c r="X23" s="44">
        <v>9</v>
      </c>
      <c r="Y23" s="44">
        <v>9</v>
      </c>
      <c r="Z23" s="44">
        <v>7</v>
      </c>
      <c r="AA23" s="44">
        <v>9</v>
      </c>
      <c r="AB23" s="44">
        <v>8</v>
      </c>
      <c r="AC23" s="44">
        <v>10</v>
      </c>
      <c r="AD23" s="44">
        <v>9</v>
      </c>
      <c r="AE23" s="44">
        <v>9</v>
      </c>
      <c r="AF23" s="44">
        <v>7</v>
      </c>
      <c r="AG23" s="44">
        <v>7</v>
      </c>
      <c r="AH23" s="90">
        <v>10</v>
      </c>
      <c r="AI23" s="44">
        <v>6</v>
      </c>
      <c r="AJ23" s="31">
        <v>8</v>
      </c>
      <c r="AK23" s="82">
        <f t="shared" si="4"/>
        <v>4.1493775933609957E-2</v>
      </c>
      <c r="AL23" s="82">
        <f t="shared" si="5"/>
        <v>3.3195020746887967E-2</v>
      </c>
      <c r="AM23" s="82">
        <f t="shared" si="6"/>
        <v>2.9045643153526972E-2</v>
      </c>
      <c r="AN23" s="82">
        <f t="shared" si="6"/>
        <v>2.9045643153526972E-2</v>
      </c>
      <c r="AO23" s="82">
        <f t="shared" si="6"/>
        <v>3.3195020746887967E-2</v>
      </c>
      <c r="AP23" s="82">
        <f t="shared" si="6"/>
        <v>3.7344398340248962E-2</v>
      </c>
      <c r="AQ23" s="82">
        <f t="shared" si="6"/>
        <v>3.3195020746887967E-2</v>
      </c>
      <c r="AR23" s="82">
        <f t="shared" si="6"/>
        <v>4.1493775933609957E-2</v>
      </c>
      <c r="AS23" s="82">
        <f t="shared" si="6"/>
        <v>3.7344398340248962E-2</v>
      </c>
      <c r="AT23" s="82">
        <f t="shared" si="6"/>
        <v>2.4896265560165973E-2</v>
      </c>
      <c r="AU23" s="82">
        <f t="shared" si="6"/>
        <v>2.4896265560165973E-2</v>
      </c>
      <c r="AV23" s="82">
        <f t="shared" si="6"/>
        <v>2.9045643153526972E-2</v>
      </c>
      <c r="AW23" s="82">
        <f t="shared" si="6"/>
        <v>3.3195020746887967E-2</v>
      </c>
      <c r="AX23" s="82">
        <f t="shared" si="6"/>
        <v>2.9045643153526972E-2</v>
      </c>
      <c r="AY23" s="82">
        <f t="shared" si="6"/>
        <v>3.3195020746887967E-2</v>
      </c>
      <c r="AZ23" s="82">
        <f t="shared" si="6"/>
        <v>3.7344398340248962E-2</v>
      </c>
      <c r="BA23" s="82">
        <f t="shared" si="6"/>
        <v>2.4896265560165973E-2</v>
      </c>
      <c r="BB23" s="82">
        <f t="shared" ref="BB23:BE40" si="15">X23/SUM($G23:$AJ23)</f>
        <v>3.7344398340248962E-2</v>
      </c>
      <c r="BC23" s="82">
        <f t="shared" si="7"/>
        <v>3.7344398340248962E-2</v>
      </c>
      <c r="BD23" s="82">
        <f t="shared" si="7"/>
        <v>2.9045643153526972E-2</v>
      </c>
      <c r="BE23" s="82">
        <f t="shared" si="7"/>
        <v>3.7344398340248962E-2</v>
      </c>
      <c r="BF23" s="82">
        <f t="shared" si="7"/>
        <v>3.3195020746887967E-2</v>
      </c>
      <c r="BG23" s="82">
        <f t="shared" si="7"/>
        <v>4.1493775933609957E-2</v>
      </c>
      <c r="BH23" s="82">
        <f t="shared" si="7"/>
        <v>3.7344398340248962E-2</v>
      </c>
      <c r="BI23" s="82">
        <f t="shared" si="7"/>
        <v>3.7344398340248962E-2</v>
      </c>
      <c r="BJ23" s="82">
        <f t="shared" si="7"/>
        <v>2.9045643153526972E-2</v>
      </c>
      <c r="BK23" s="82">
        <f t="shared" si="7"/>
        <v>2.9045643153526972E-2</v>
      </c>
      <c r="BL23" s="82">
        <f t="shared" si="7"/>
        <v>4.1493775933609957E-2</v>
      </c>
      <c r="BM23" s="82">
        <f t="shared" si="7"/>
        <v>2.4896265560165973E-2</v>
      </c>
      <c r="BN23" s="82">
        <f t="shared" si="7"/>
        <v>3.3195020746887967E-2</v>
      </c>
      <c r="BO23" s="30" cm="1">
        <f t="array" ref="BO23">-1/LN(30)*SUMPRODUCT(AK23:BN23,LN(AK23:BN23))</f>
        <v>0.99639298105592367</v>
      </c>
      <c r="BP23" s="70">
        <f t="shared" si="2"/>
        <v>3.6070189440763345E-3</v>
      </c>
      <c r="BQ23" s="70">
        <f t="shared" si="8"/>
        <v>2.7883314108402495E-2</v>
      </c>
      <c r="BR23" s="73">
        <f t="shared" si="9"/>
        <v>2.5115759323102026E-2</v>
      </c>
      <c r="BS23" s="19" cm="1">
        <f t="array" ref="BS23">-SUMPRODUCT(AK23:BN23,LOG(AK23:BN23,2))</f>
        <v>4.8891913482736493</v>
      </c>
      <c r="BT23" s="29">
        <f t="shared" si="10"/>
        <v>0.99639298105592378</v>
      </c>
      <c r="BU23" s="19">
        <f t="shared" si="11"/>
        <v>1.0421476897552707E-3</v>
      </c>
      <c r="BV23" s="19">
        <f t="shared" si="11"/>
        <v>8.3371815180421666E-4</v>
      </c>
      <c r="BW23" s="19">
        <f t="shared" si="11"/>
        <v>7.2950338282868959E-4</v>
      </c>
      <c r="BX23" s="19">
        <f t="shared" si="11"/>
        <v>7.2950338282868959E-4</v>
      </c>
      <c r="BY23" s="19">
        <f t="shared" si="11"/>
        <v>8.3371815180421666E-4</v>
      </c>
      <c r="BZ23" s="19">
        <f t="shared" si="11"/>
        <v>9.3793292077974373E-4</v>
      </c>
      <c r="CA23" s="19">
        <f t="shared" si="11"/>
        <v>8.3371815180421666E-4</v>
      </c>
      <c r="CB23" s="19">
        <f t="shared" si="11"/>
        <v>1.0421476897552707E-3</v>
      </c>
      <c r="CC23" s="19">
        <f t="shared" si="11"/>
        <v>9.3793292077974373E-4</v>
      </c>
      <c r="CD23" s="19">
        <f t="shared" si="11"/>
        <v>6.2528861385316241E-4</v>
      </c>
      <c r="CE23" s="19">
        <f t="shared" si="11"/>
        <v>6.2528861385316241E-4</v>
      </c>
      <c r="CF23" s="19">
        <f t="shared" si="11"/>
        <v>7.2950338282868959E-4</v>
      </c>
      <c r="CG23" s="19">
        <f t="shared" si="11"/>
        <v>8.3371815180421666E-4</v>
      </c>
      <c r="CH23" s="19">
        <f t="shared" si="11"/>
        <v>7.2950338282868959E-4</v>
      </c>
      <c r="CI23" s="19">
        <f t="shared" si="11"/>
        <v>8.3371815180421666E-4</v>
      </c>
      <c r="CJ23" s="19">
        <f t="shared" si="11"/>
        <v>9.3793292077974373E-4</v>
      </c>
      <c r="CK23" s="19">
        <f t="shared" si="14"/>
        <v>6.2528861385316241E-4</v>
      </c>
      <c r="CL23" s="19">
        <f t="shared" si="14"/>
        <v>9.3793292077974373E-4</v>
      </c>
      <c r="CM23" s="19">
        <f t="shared" si="14"/>
        <v>9.3793292077974373E-4</v>
      </c>
      <c r="CN23" s="19">
        <f t="shared" si="14"/>
        <v>7.2950338282868959E-4</v>
      </c>
      <c r="CO23" s="19">
        <f t="shared" si="14"/>
        <v>9.3793292077974373E-4</v>
      </c>
      <c r="CP23" s="19">
        <f t="shared" si="14"/>
        <v>8.3371815180421666E-4</v>
      </c>
      <c r="CQ23" s="19">
        <f t="shared" si="14"/>
        <v>1.0421476897552707E-3</v>
      </c>
      <c r="CR23" s="19">
        <f t="shared" si="14"/>
        <v>9.3793292077974373E-4</v>
      </c>
      <c r="CS23" s="19">
        <f t="shared" si="13"/>
        <v>9.3793292077974373E-4</v>
      </c>
      <c r="CT23" s="19">
        <f t="shared" si="13"/>
        <v>7.2950338282868959E-4</v>
      </c>
      <c r="CU23" s="19">
        <f t="shared" si="13"/>
        <v>7.2950338282868959E-4</v>
      </c>
      <c r="CV23" s="19">
        <f t="shared" si="13"/>
        <v>1.0421476897552707E-3</v>
      </c>
      <c r="CW23" s="19">
        <f t="shared" si="13"/>
        <v>6.2528861385316241E-4</v>
      </c>
      <c r="CX23" s="19">
        <f t="shared" si="13"/>
        <v>8.3371815180421666E-4</v>
      </c>
      <c r="CY23" s="33">
        <f t="shared" si="12"/>
        <v>0.12279575318783367</v>
      </c>
      <c r="CZ23" s="2"/>
      <c r="DB23" s="152" t="s">
        <v>110</v>
      </c>
      <c r="DC23" s="147">
        <v>8</v>
      </c>
      <c r="DD23" s="86">
        <v>6.3281651279677149</v>
      </c>
      <c r="DE23" s="153">
        <f t="shared" si="0"/>
        <v>-0.20897935900403564</v>
      </c>
    </row>
    <row r="24" spans="1:109" s="28" customFormat="1" ht="31.5" customHeight="1" thickBot="1" x14ac:dyDescent="0.25">
      <c r="A24" s="2"/>
      <c r="B24" s="56"/>
      <c r="C24" s="34" t="s">
        <v>75</v>
      </c>
      <c r="D24" s="61" t="s">
        <v>45</v>
      </c>
      <c r="E24" s="66"/>
      <c r="F24" s="31">
        <v>6.1000000000000004E-3</v>
      </c>
      <c r="G24" s="45">
        <v>7</v>
      </c>
      <c r="H24" s="44">
        <v>9</v>
      </c>
      <c r="I24" s="44">
        <v>9</v>
      </c>
      <c r="J24" s="44">
        <v>7</v>
      </c>
      <c r="K24" s="44">
        <v>8</v>
      </c>
      <c r="L24" s="44">
        <v>10</v>
      </c>
      <c r="M24" s="44">
        <v>9</v>
      </c>
      <c r="N24" s="44">
        <v>10</v>
      </c>
      <c r="O24" s="44">
        <v>9</v>
      </c>
      <c r="P24" s="44">
        <v>6</v>
      </c>
      <c r="Q24" s="90">
        <v>8</v>
      </c>
      <c r="R24" s="44">
        <v>6</v>
      </c>
      <c r="S24" s="44">
        <v>7</v>
      </c>
      <c r="T24" s="44">
        <v>7</v>
      </c>
      <c r="U24" s="44">
        <v>9</v>
      </c>
      <c r="V24" s="44">
        <v>9</v>
      </c>
      <c r="W24" s="44">
        <v>9</v>
      </c>
      <c r="X24" s="44">
        <v>7</v>
      </c>
      <c r="Y24" s="44">
        <v>7</v>
      </c>
      <c r="Z24" s="44">
        <v>6</v>
      </c>
      <c r="AA24" s="44">
        <v>6</v>
      </c>
      <c r="AB24" s="44">
        <v>7</v>
      </c>
      <c r="AC24" s="44">
        <v>7</v>
      </c>
      <c r="AD24" s="44">
        <v>6</v>
      </c>
      <c r="AE24" s="44">
        <v>8</v>
      </c>
      <c r="AF24" s="44">
        <v>8</v>
      </c>
      <c r="AG24" s="44">
        <v>9</v>
      </c>
      <c r="AH24" s="90">
        <v>8</v>
      </c>
      <c r="AI24" s="44">
        <v>9</v>
      </c>
      <c r="AJ24" s="31">
        <v>8</v>
      </c>
      <c r="AK24" s="82">
        <f t="shared" si="4"/>
        <v>2.9787234042553193E-2</v>
      </c>
      <c r="AL24" s="82">
        <f t="shared" si="5"/>
        <v>3.8297872340425532E-2</v>
      </c>
      <c r="AM24" s="82">
        <f t="shared" ref="AM24:BA40" si="16">I24/SUM($G24:$AJ24)</f>
        <v>3.8297872340425532E-2</v>
      </c>
      <c r="AN24" s="82">
        <f t="shared" si="16"/>
        <v>2.9787234042553193E-2</v>
      </c>
      <c r="AO24" s="82">
        <f t="shared" si="16"/>
        <v>3.4042553191489362E-2</v>
      </c>
      <c r="AP24" s="82">
        <f t="shared" si="16"/>
        <v>4.2553191489361701E-2</v>
      </c>
      <c r="AQ24" s="82">
        <f t="shared" si="16"/>
        <v>3.8297872340425532E-2</v>
      </c>
      <c r="AR24" s="82">
        <f t="shared" si="16"/>
        <v>4.2553191489361701E-2</v>
      </c>
      <c r="AS24" s="82">
        <f t="shared" si="16"/>
        <v>3.8297872340425532E-2</v>
      </c>
      <c r="AT24" s="82">
        <f t="shared" si="16"/>
        <v>2.553191489361702E-2</v>
      </c>
      <c r="AU24" s="82">
        <f t="shared" si="16"/>
        <v>3.4042553191489362E-2</v>
      </c>
      <c r="AV24" s="82">
        <f t="shared" si="16"/>
        <v>2.553191489361702E-2</v>
      </c>
      <c r="AW24" s="82">
        <f t="shared" si="16"/>
        <v>2.9787234042553193E-2</v>
      </c>
      <c r="AX24" s="82">
        <f t="shared" si="16"/>
        <v>2.9787234042553193E-2</v>
      </c>
      <c r="AY24" s="82">
        <f t="shared" si="16"/>
        <v>3.8297872340425532E-2</v>
      </c>
      <c r="AZ24" s="82">
        <f t="shared" si="16"/>
        <v>3.8297872340425532E-2</v>
      </c>
      <c r="BA24" s="82">
        <f t="shared" si="16"/>
        <v>3.8297872340425532E-2</v>
      </c>
      <c r="BB24" s="82">
        <f t="shared" si="15"/>
        <v>2.9787234042553193E-2</v>
      </c>
      <c r="BC24" s="82">
        <f t="shared" si="7"/>
        <v>2.9787234042553193E-2</v>
      </c>
      <c r="BD24" s="82">
        <f t="shared" si="7"/>
        <v>2.553191489361702E-2</v>
      </c>
      <c r="BE24" s="82">
        <f t="shared" si="7"/>
        <v>2.553191489361702E-2</v>
      </c>
      <c r="BF24" s="82">
        <f t="shared" si="7"/>
        <v>2.9787234042553193E-2</v>
      </c>
      <c r="BG24" s="82">
        <f t="shared" si="7"/>
        <v>2.9787234042553193E-2</v>
      </c>
      <c r="BH24" s="82">
        <f t="shared" si="7"/>
        <v>2.553191489361702E-2</v>
      </c>
      <c r="BI24" s="82">
        <f t="shared" si="7"/>
        <v>3.4042553191489362E-2</v>
      </c>
      <c r="BJ24" s="82">
        <f t="shared" si="7"/>
        <v>3.4042553191489362E-2</v>
      </c>
      <c r="BK24" s="82">
        <f t="shared" si="7"/>
        <v>3.8297872340425532E-2</v>
      </c>
      <c r="BL24" s="82">
        <f t="shared" si="7"/>
        <v>3.4042553191489362E-2</v>
      </c>
      <c r="BM24" s="82">
        <f t="shared" si="7"/>
        <v>3.8297872340425532E-2</v>
      </c>
      <c r="BN24" s="82">
        <f t="shared" si="7"/>
        <v>3.4042553191489362E-2</v>
      </c>
      <c r="BO24" s="30" cm="1">
        <f t="array" ref="BO24">-1/LN(30)*SUMPRODUCT(AK24:BN24,LN(AK24:BN24))</f>
        <v>0.99644352042989726</v>
      </c>
      <c r="BP24" s="70">
        <f t="shared" si="2"/>
        <v>3.5564795701027441E-3</v>
      </c>
      <c r="BQ24" s="70">
        <f t="shared" si="8"/>
        <v>2.7492629928142803E-2</v>
      </c>
      <c r="BR24" s="73">
        <f t="shared" si="9"/>
        <v>5.0353166651021545E-3</v>
      </c>
      <c r="BS24" s="19" cm="1">
        <f t="array" ref="BS24">-SUMPRODUCT(AK24:BN24,LOG(AK24:BN24,2))</f>
        <v>4.88943933945251</v>
      </c>
      <c r="BT24" s="29">
        <f t="shared" si="10"/>
        <v>0.9964435204298977</v>
      </c>
      <c r="BU24" s="19">
        <f t="shared" si="11"/>
        <v>1.4998815598176631E-4</v>
      </c>
      <c r="BV24" s="19">
        <f t="shared" si="11"/>
        <v>1.9284191483369954E-4</v>
      </c>
      <c r="BW24" s="19">
        <f t="shared" si="11"/>
        <v>1.9284191483369954E-4</v>
      </c>
      <c r="BX24" s="19">
        <f t="shared" si="11"/>
        <v>1.4998815598176631E-4</v>
      </c>
      <c r="BY24" s="19">
        <f t="shared" si="11"/>
        <v>1.7141503540773291E-4</v>
      </c>
      <c r="BZ24" s="19">
        <f t="shared" si="11"/>
        <v>2.1426879425966614E-4</v>
      </c>
      <c r="CA24" s="19">
        <f t="shared" si="11"/>
        <v>1.9284191483369954E-4</v>
      </c>
      <c r="CB24" s="19">
        <f t="shared" si="11"/>
        <v>2.1426879425966614E-4</v>
      </c>
      <c r="CC24" s="19">
        <f t="shared" si="11"/>
        <v>1.9284191483369954E-4</v>
      </c>
      <c r="CD24" s="19">
        <f t="shared" si="11"/>
        <v>1.2856127655579968E-4</v>
      </c>
      <c r="CE24" s="19">
        <f t="shared" si="11"/>
        <v>1.7141503540773291E-4</v>
      </c>
      <c r="CF24" s="19">
        <f t="shared" si="11"/>
        <v>1.2856127655579968E-4</v>
      </c>
      <c r="CG24" s="19">
        <f t="shared" si="11"/>
        <v>1.4998815598176631E-4</v>
      </c>
      <c r="CH24" s="19">
        <f t="shared" si="11"/>
        <v>1.4998815598176631E-4</v>
      </c>
      <c r="CI24" s="19">
        <f t="shared" si="11"/>
        <v>1.9284191483369954E-4</v>
      </c>
      <c r="CJ24" s="19">
        <f t="shared" si="11"/>
        <v>1.9284191483369954E-4</v>
      </c>
      <c r="CK24" s="19">
        <f t="shared" si="14"/>
        <v>1.9284191483369954E-4</v>
      </c>
      <c r="CL24" s="19">
        <f t="shared" si="14"/>
        <v>1.4998815598176631E-4</v>
      </c>
      <c r="CM24" s="19">
        <f t="shared" si="14"/>
        <v>1.4998815598176631E-4</v>
      </c>
      <c r="CN24" s="19">
        <f t="shared" si="14"/>
        <v>1.2856127655579968E-4</v>
      </c>
      <c r="CO24" s="19">
        <f t="shared" si="14"/>
        <v>1.2856127655579968E-4</v>
      </c>
      <c r="CP24" s="19">
        <f t="shared" si="14"/>
        <v>1.4998815598176631E-4</v>
      </c>
      <c r="CQ24" s="19">
        <f t="shared" si="14"/>
        <v>1.4998815598176631E-4</v>
      </c>
      <c r="CR24" s="19">
        <f t="shared" si="14"/>
        <v>1.2856127655579968E-4</v>
      </c>
      <c r="CS24" s="19">
        <f t="shared" si="13"/>
        <v>1.7141503540773291E-4</v>
      </c>
      <c r="CT24" s="19">
        <f t="shared" si="13"/>
        <v>1.7141503540773291E-4</v>
      </c>
      <c r="CU24" s="19">
        <f t="shared" si="13"/>
        <v>1.9284191483369954E-4</v>
      </c>
      <c r="CV24" s="19">
        <f t="shared" si="13"/>
        <v>1.7141503540773291E-4</v>
      </c>
      <c r="CW24" s="19">
        <f t="shared" si="13"/>
        <v>1.9284191483369954E-4</v>
      </c>
      <c r="CX24" s="19">
        <f t="shared" si="13"/>
        <v>1.7141503540773291E-4</v>
      </c>
      <c r="CY24" s="33">
        <f t="shared" si="12"/>
        <v>2.4619875388951294E-2</v>
      </c>
      <c r="CZ24" s="2"/>
      <c r="DB24" s="152" t="s">
        <v>111</v>
      </c>
      <c r="DC24" s="147">
        <v>7</v>
      </c>
      <c r="DD24" s="86">
        <v>4.3755867290880692</v>
      </c>
      <c r="DE24" s="153">
        <f t="shared" si="0"/>
        <v>-0.37491618155884726</v>
      </c>
    </row>
    <row r="25" spans="1:109" s="28" customFormat="1" ht="31.5" customHeight="1" thickBot="1" x14ac:dyDescent="0.25">
      <c r="A25" s="2"/>
      <c r="B25" s="56"/>
      <c r="C25" s="34" t="s">
        <v>76</v>
      </c>
      <c r="D25" s="61" t="s">
        <v>46</v>
      </c>
      <c r="E25" s="66"/>
      <c r="F25" s="31">
        <v>2.3699999999999999E-2</v>
      </c>
      <c r="G25" s="45">
        <v>10</v>
      </c>
      <c r="H25" s="44">
        <v>9</v>
      </c>
      <c r="I25" s="44">
        <v>7</v>
      </c>
      <c r="J25" s="44">
        <v>7</v>
      </c>
      <c r="K25" s="44">
        <v>7</v>
      </c>
      <c r="L25" s="44">
        <v>8</v>
      </c>
      <c r="M25" s="44">
        <v>8</v>
      </c>
      <c r="N25" s="44">
        <v>9</v>
      </c>
      <c r="O25" s="44">
        <v>8</v>
      </c>
      <c r="P25" s="44">
        <v>8</v>
      </c>
      <c r="Q25" s="90">
        <v>6</v>
      </c>
      <c r="R25" s="44">
        <v>9</v>
      </c>
      <c r="S25" s="44">
        <v>8</v>
      </c>
      <c r="T25" s="44">
        <v>8</v>
      </c>
      <c r="U25" s="44">
        <v>7</v>
      </c>
      <c r="V25" s="44">
        <v>8</v>
      </c>
      <c r="W25" s="44">
        <v>6</v>
      </c>
      <c r="X25" s="44">
        <v>7</v>
      </c>
      <c r="Y25" s="44">
        <v>9</v>
      </c>
      <c r="Z25" s="44">
        <v>8</v>
      </c>
      <c r="AA25" s="44">
        <v>8</v>
      </c>
      <c r="AB25" s="44">
        <v>9</v>
      </c>
      <c r="AC25" s="44">
        <v>9</v>
      </c>
      <c r="AD25" s="44">
        <v>10</v>
      </c>
      <c r="AE25" s="44">
        <v>7</v>
      </c>
      <c r="AF25" s="44">
        <v>7</v>
      </c>
      <c r="AG25" s="44">
        <v>9</v>
      </c>
      <c r="AH25" s="90">
        <v>10</v>
      </c>
      <c r="AI25" s="44">
        <v>9</v>
      </c>
      <c r="AJ25" s="31">
        <v>10</v>
      </c>
      <c r="AK25" s="82">
        <f t="shared" si="4"/>
        <v>4.0816326530612242E-2</v>
      </c>
      <c r="AL25" s="82">
        <f t="shared" si="5"/>
        <v>3.6734693877551024E-2</v>
      </c>
      <c r="AM25" s="82">
        <f t="shared" si="16"/>
        <v>2.8571428571428571E-2</v>
      </c>
      <c r="AN25" s="82">
        <f t="shared" si="16"/>
        <v>2.8571428571428571E-2</v>
      </c>
      <c r="AO25" s="82">
        <f t="shared" si="16"/>
        <v>2.8571428571428571E-2</v>
      </c>
      <c r="AP25" s="82">
        <f t="shared" si="16"/>
        <v>3.2653061224489799E-2</v>
      </c>
      <c r="AQ25" s="82">
        <f t="shared" si="16"/>
        <v>3.2653061224489799E-2</v>
      </c>
      <c r="AR25" s="82">
        <f t="shared" si="16"/>
        <v>3.6734693877551024E-2</v>
      </c>
      <c r="AS25" s="82">
        <f t="shared" si="16"/>
        <v>3.2653061224489799E-2</v>
      </c>
      <c r="AT25" s="82">
        <f t="shared" si="16"/>
        <v>3.2653061224489799E-2</v>
      </c>
      <c r="AU25" s="82">
        <f t="shared" si="16"/>
        <v>2.4489795918367346E-2</v>
      </c>
      <c r="AV25" s="82">
        <f t="shared" si="16"/>
        <v>3.6734693877551024E-2</v>
      </c>
      <c r="AW25" s="82">
        <f t="shared" si="16"/>
        <v>3.2653061224489799E-2</v>
      </c>
      <c r="AX25" s="82">
        <f t="shared" si="16"/>
        <v>3.2653061224489799E-2</v>
      </c>
      <c r="AY25" s="82">
        <f t="shared" si="16"/>
        <v>2.8571428571428571E-2</v>
      </c>
      <c r="AZ25" s="82">
        <f t="shared" si="16"/>
        <v>3.2653061224489799E-2</v>
      </c>
      <c r="BA25" s="82">
        <f t="shared" si="16"/>
        <v>2.4489795918367346E-2</v>
      </c>
      <c r="BB25" s="82">
        <f t="shared" si="15"/>
        <v>2.8571428571428571E-2</v>
      </c>
      <c r="BC25" s="82">
        <f t="shared" si="7"/>
        <v>3.6734693877551024E-2</v>
      </c>
      <c r="BD25" s="82">
        <f t="shared" si="7"/>
        <v>3.2653061224489799E-2</v>
      </c>
      <c r="BE25" s="82">
        <f t="shared" si="7"/>
        <v>3.2653061224489799E-2</v>
      </c>
      <c r="BF25" s="82">
        <f t="shared" si="7"/>
        <v>3.6734693877551024E-2</v>
      </c>
      <c r="BG25" s="82">
        <f t="shared" si="7"/>
        <v>3.6734693877551024E-2</v>
      </c>
      <c r="BH25" s="82">
        <f t="shared" si="7"/>
        <v>4.0816326530612242E-2</v>
      </c>
      <c r="BI25" s="82">
        <f t="shared" si="7"/>
        <v>2.8571428571428571E-2</v>
      </c>
      <c r="BJ25" s="82">
        <f t="shared" si="7"/>
        <v>2.8571428571428571E-2</v>
      </c>
      <c r="BK25" s="82">
        <f t="shared" si="7"/>
        <v>3.6734693877551024E-2</v>
      </c>
      <c r="BL25" s="82">
        <f t="shared" si="7"/>
        <v>4.0816326530612242E-2</v>
      </c>
      <c r="BM25" s="82">
        <f t="shared" si="7"/>
        <v>3.6734693877551024E-2</v>
      </c>
      <c r="BN25" s="82">
        <f t="shared" si="7"/>
        <v>4.0816326530612242E-2</v>
      </c>
      <c r="BO25" s="30" cm="1">
        <f t="array" ref="BO25">-1/LN(30)*SUMPRODUCT(AK25:BN25,LN(AK25:BN25))</f>
        <v>0.99716885761412899</v>
      </c>
      <c r="BP25" s="70">
        <f t="shared" si="2"/>
        <v>2.8311423858710105E-3</v>
      </c>
      <c r="BQ25" s="70">
        <f t="shared" si="8"/>
        <v>2.1885560806520352E-2</v>
      </c>
      <c r="BR25" s="73">
        <f t="shared" si="9"/>
        <v>1.5573516685543869E-2</v>
      </c>
      <c r="BS25" s="19" cm="1">
        <f t="array" ref="BS25">-SUMPRODUCT(AK25:BN25,LOG(AK25:BN25,2))</f>
        <v>4.8929984896604584</v>
      </c>
      <c r="BT25" s="29">
        <f t="shared" si="10"/>
        <v>0.99716885761412877</v>
      </c>
      <c r="BU25" s="19">
        <f t="shared" si="11"/>
        <v>6.3565374226709666E-4</v>
      </c>
      <c r="BV25" s="19">
        <f t="shared" si="11"/>
        <v>5.7208836804038712E-4</v>
      </c>
      <c r="BW25" s="19">
        <f t="shared" si="11"/>
        <v>4.4495761958696767E-4</v>
      </c>
      <c r="BX25" s="19">
        <f t="shared" si="11"/>
        <v>4.4495761958696767E-4</v>
      </c>
      <c r="BY25" s="19">
        <f t="shared" si="11"/>
        <v>4.4495761958696767E-4</v>
      </c>
      <c r="BZ25" s="19">
        <f t="shared" si="11"/>
        <v>5.0852299381367737E-4</v>
      </c>
      <c r="CA25" s="19">
        <f t="shared" si="11"/>
        <v>5.0852299381367737E-4</v>
      </c>
      <c r="CB25" s="19">
        <f t="shared" si="11"/>
        <v>5.7208836804038712E-4</v>
      </c>
      <c r="CC25" s="19">
        <f t="shared" si="11"/>
        <v>5.0852299381367737E-4</v>
      </c>
      <c r="CD25" s="19">
        <f t="shared" si="11"/>
        <v>5.0852299381367737E-4</v>
      </c>
      <c r="CE25" s="19">
        <f t="shared" si="11"/>
        <v>3.8139224536025797E-4</v>
      </c>
      <c r="CF25" s="19">
        <f t="shared" si="11"/>
        <v>5.7208836804038712E-4</v>
      </c>
      <c r="CG25" s="19">
        <f t="shared" si="11"/>
        <v>5.0852299381367737E-4</v>
      </c>
      <c r="CH25" s="19">
        <f t="shared" si="11"/>
        <v>5.0852299381367737E-4</v>
      </c>
      <c r="CI25" s="19">
        <f t="shared" si="11"/>
        <v>4.4495761958696767E-4</v>
      </c>
      <c r="CJ25" s="19">
        <f t="shared" si="11"/>
        <v>5.0852299381367737E-4</v>
      </c>
      <c r="CK25" s="19">
        <f t="shared" si="14"/>
        <v>3.8139224536025797E-4</v>
      </c>
      <c r="CL25" s="19">
        <f t="shared" si="14"/>
        <v>4.4495761958696767E-4</v>
      </c>
      <c r="CM25" s="19">
        <f t="shared" si="14"/>
        <v>5.7208836804038712E-4</v>
      </c>
      <c r="CN25" s="19">
        <f t="shared" si="14"/>
        <v>5.0852299381367737E-4</v>
      </c>
      <c r="CO25" s="19">
        <f t="shared" si="14"/>
        <v>5.0852299381367737E-4</v>
      </c>
      <c r="CP25" s="19">
        <f t="shared" si="14"/>
        <v>5.7208836804038712E-4</v>
      </c>
      <c r="CQ25" s="19">
        <f t="shared" si="14"/>
        <v>5.7208836804038712E-4</v>
      </c>
      <c r="CR25" s="19">
        <f t="shared" si="14"/>
        <v>6.3565374226709666E-4</v>
      </c>
      <c r="CS25" s="19">
        <f t="shared" si="13"/>
        <v>4.4495761958696767E-4</v>
      </c>
      <c r="CT25" s="19">
        <f t="shared" si="13"/>
        <v>4.4495761958696767E-4</v>
      </c>
      <c r="CU25" s="19">
        <f t="shared" si="13"/>
        <v>5.7208836804038712E-4</v>
      </c>
      <c r="CV25" s="19">
        <f t="shared" si="13"/>
        <v>6.3565374226709666E-4</v>
      </c>
      <c r="CW25" s="19">
        <f t="shared" si="13"/>
        <v>5.7208836804038712E-4</v>
      </c>
      <c r="CX25" s="19">
        <f t="shared" si="13"/>
        <v>6.3565374226709666E-4</v>
      </c>
      <c r="CY25" s="33">
        <f t="shared" si="12"/>
        <v>7.62011936210681E-2</v>
      </c>
      <c r="CZ25" s="2"/>
      <c r="DB25" s="152" t="s">
        <v>112</v>
      </c>
      <c r="DC25" s="147">
        <v>6</v>
      </c>
      <c r="DD25" s="86">
        <v>2.856849865563579</v>
      </c>
      <c r="DE25" s="153">
        <f t="shared" si="0"/>
        <v>-0.52385835573940354</v>
      </c>
    </row>
    <row r="26" spans="1:109" s="28" customFormat="1" ht="31.5" customHeight="1" thickBot="1" x14ac:dyDescent="0.25">
      <c r="A26" s="2"/>
      <c r="B26" s="56"/>
      <c r="C26" s="34" t="s">
        <v>77</v>
      </c>
      <c r="D26" s="61" t="s">
        <v>47</v>
      </c>
      <c r="E26" s="66"/>
      <c r="F26" s="31">
        <v>1.9099999999999999E-2</v>
      </c>
      <c r="G26" s="45">
        <v>9</v>
      </c>
      <c r="H26" s="44">
        <v>8</v>
      </c>
      <c r="I26" s="44">
        <v>6</v>
      </c>
      <c r="J26" s="44">
        <v>7</v>
      </c>
      <c r="K26" s="44">
        <v>10</v>
      </c>
      <c r="L26" s="44">
        <v>10</v>
      </c>
      <c r="M26" s="44">
        <v>8</v>
      </c>
      <c r="N26" s="44">
        <v>8</v>
      </c>
      <c r="O26" s="44">
        <v>6</v>
      </c>
      <c r="P26" s="44">
        <v>7</v>
      </c>
      <c r="Q26" s="90">
        <v>8</v>
      </c>
      <c r="R26" s="44">
        <v>7</v>
      </c>
      <c r="S26" s="44">
        <v>9</v>
      </c>
      <c r="T26" s="44">
        <v>8</v>
      </c>
      <c r="U26" s="44">
        <v>8</v>
      </c>
      <c r="V26" s="44">
        <v>7</v>
      </c>
      <c r="W26" s="44">
        <v>9</v>
      </c>
      <c r="X26" s="44">
        <v>9</v>
      </c>
      <c r="Y26" s="44">
        <v>9</v>
      </c>
      <c r="Z26" s="44">
        <v>10</v>
      </c>
      <c r="AA26" s="44">
        <v>9</v>
      </c>
      <c r="AB26" s="44">
        <v>7</v>
      </c>
      <c r="AC26" s="44">
        <v>8</v>
      </c>
      <c r="AD26" s="44">
        <v>8</v>
      </c>
      <c r="AE26" s="44">
        <v>9</v>
      </c>
      <c r="AF26" s="44">
        <v>9</v>
      </c>
      <c r="AG26" s="44">
        <v>10</v>
      </c>
      <c r="AH26" s="90">
        <v>10</v>
      </c>
      <c r="AI26" s="44">
        <v>7</v>
      </c>
      <c r="AJ26" s="31">
        <v>8</v>
      </c>
      <c r="AK26" s="82">
        <f t="shared" si="4"/>
        <v>3.6290322580645164E-2</v>
      </c>
      <c r="AL26" s="82">
        <f t="shared" si="5"/>
        <v>3.2258064516129031E-2</v>
      </c>
      <c r="AM26" s="82">
        <f t="shared" si="16"/>
        <v>2.4193548387096774E-2</v>
      </c>
      <c r="AN26" s="82">
        <f t="shared" si="16"/>
        <v>2.8225806451612902E-2</v>
      </c>
      <c r="AO26" s="82">
        <f t="shared" si="16"/>
        <v>4.0322580645161289E-2</v>
      </c>
      <c r="AP26" s="82">
        <f t="shared" si="16"/>
        <v>4.0322580645161289E-2</v>
      </c>
      <c r="AQ26" s="82">
        <f t="shared" si="16"/>
        <v>3.2258064516129031E-2</v>
      </c>
      <c r="AR26" s="82">
        <f t="shared" si="16"/>
        <v>3.2258064516129031E-2</v>
      </c>
      <c r="AS26" s="82">
        <f t="shared" si="16"/>
        <v>2.4193548387096774E-2</v>
      </c>
      <c r="AT26" s="82">
        <f t="shared" si="16"/>
        <v>2.8225806451612902E-2</v>
      </c>
      <c r="AU26" s="82">
        <f t="shared" si="16"/>
        <v>3.2258064516129031E-2</v>
      </c>
      <c r="AV26" s="82">
        <f t="shared" si="16"/>
        <v>2.8225806451612902E-2</v>
      </c>
      <c r="AW26" s="82">
        <f t="shared" si="16"/>
        <v>3.6290322580645164E-2</v>
      </c>
      <c r="AX26" s="82">
        <f t="shared" si="16"/>
        <v>3.2258064516129031E-2</v>
      </c>
      <c r="AY26" s="82">
        <f t="shared" si="16"/>
        <v>3.2258064516129031E-2</v>
      </c>
      <c r="AZ26" s="82">
        <f t="shared" si="16"/>
        <v>2.8225806451612902E-2</v>
      </c>
      <c r="BA26" s="82">
        <f t="shared" si="16"/>
        <v>3.6290322580645164E-2</v>
      </c>
      <c r="BB26" s="82">
        <f t="shared" si="15"/>
        <v>3.6290322580645164E-2</v>
      </c>
      <c r="BC26" s="82">
        <f t="shared" si="7"/>
        <v>3.6290322580645164E-2</v>
      </c>
      <c r="BD26" s="82">
        <f t="shared" si="7"/>
        <v>4.0322580645161289E-2</v>
      </c>
      <c r="BE26" s="82">
        <f t="shared" si="7"/>
        <v>3.6290322580645164E-2</v>
      </c>
      <c r="BF26" s="82">
        <f t="shared" si="7"/>
        <v>2.8225806451612902E-2</v>
      </c>
      <c r="BG26" s="82">
        <f t="shared" si="7"/>
        <v>3.2258064516129031E-2</v>
      </c>
      <c r="BH26" s="82">
        <f t="shared" si="7"/>
        <v>3.2258064516129031E-2</v>
      </c>
      <c r="BI26" s="82">
        <f t="shared" si="7"/>
        <v>3.6290322580645164E-2</v>
      </c>
      <c r="BJ26" s="82">
        <f t="shared" si="7"/>
        <v>3.6290322580645164E-2</v>
      </c>
      <c r="BK26" s="82">
        <f t="shared" si="7"/>
        <v>4.0322580645161289E-2</v>
      </c>
      <c r="BL26" s="82">
        <f t="shared" si="7"/>
        <v>4.0322580645161289E-2</v>
      </c>
      <c r="BM26" s="82">
        <f t="shared" si="7"/>
        <v>2.8225806451612902E-2</v>
      </c>
      <c r="BN26" s="82">
        <f t="shared" si="7"/>
        <v>3.2258064516129031E-2</v>
      </c>
      <c r="BO26" s="30" cm="1">
        <f t="array" ref="BO26">-1/LN(30)*SUMPRODUCT(AK26:BN26,LN(AK26:BN26))</f>
        <v>0.9971011433872683</v>
      </c>
      <c r="BP26" s="70">
        <f t="shared" si="2"/>
        <v>2.8988566127317039E-3</v>
      </c>
      <c r="BQ26" s="70">
        <f t="shared" si="8"/>
        <v>2.240901163570579E-2</v>
      </c>
      <c r="BR26" s="73">
        <f t="shared" si="9"/>
        <v>1.2850994454732929E-2</v>
      </c>
      <c r="BS26" s="19" cm="1">
        <f t="array" ref="BS26">-SUMPRODUCT(AK26:BN26,LOG(AK26:BN26,2))</f>
        <v>4.89266622335749</v>
      </c>
      <c r="BT26" s="29">
        <f t="shared" si="10"/>
        <v>0.99710114338726874</v>
      </c>
      <c r="BU26" s="19">
        <f t="shared" si="11"/>
        <v>4.663667342443402E-4</v>
      </c>
      <c r="BV26" s="19">
        <f t="shared" si="11"/>
        <v>4.1454820821719125E-4</v>
      </c>
      <c r="BW26" s="19">
        <f t="shared" si="11"/>
        <v>3.1091115616289347E-4</v>
      </c>
      <c r="BX26" s="19">
        <f t="shared" si="11"/>
        <v>3.6272968219004236E-4</v>
      </c>
      <c r="BY26" s="19">
        <f t="shared" si="11"/>
        <v>5.1818526027148904E-4</v>
      </c>
      <c r="BZ26" s="19">
        <f t="shared" si="11"/>
        <v>5.1818526027148904E-4</v>
      </c>
      <c r="CA26" s="19">
        <f t="shared" si="11"/>
        <v>4.1454820821719125E-4</v>
      </c>
      <c r="CB26" s="19">
        <f t="shared" si="11"/>
        <v>4.1454820821719125E-4</v>
      </c>
      <c r="CC26" s="19">
        <f t="shared" si="11"/>
        <v>3.1091115616289347E-4</v>
      </c>
      <c r="CD26" s="19">
        <f t="shared" si="11"/>
        <v>3.6272968219004236E-4</v>
      </c>
      <c r="CE26" s="19">
        <f t="shared" si="11"/>
        <v>4.1454820821719125E-4</v>
      </c>
      <c r="CF26" s="19">
        <f t="shared" si="11"/>
        <v>3.6272968219004236E-4</v>
      </c>
      <c r="CG26" s="19">
        <f t="shared" si="11"/>
        <v>4.663667342443402E-4</v>
      </c>
      <c r="CH26" s="19">
        <f t="shared" si="11"/>
        <v>4.1454820821719125E-4</v>
      </c>
      <c r="CI26" s="19">
        <f t="shared" si="11"/>
        <v>4.1454820821719125E-4</v>
      </c>
      <c r="CJ26" s="19">
        <f t="shared" si="11"/>
        <v>3.6272968219004236E-4</v>
      </c>
      <c r="CK26" s="19">
        <f t="shared" si="14"/>
        <v>4.663667342443402E-4</v>
      </c>
      <c r="CL26" s="19">
        <f t="shared" si="14"/>
        <v>4.663667342443402E-4</v>
      </c>
      <c r="CM26" s="19">
        <f t="shared" si="14"/>
        <v>4.663667342443402E-4</v>
      </c>
      <c r="CN26" s="19">
        <f t="shared" si="14"/>
        <v>5.1818526027148904E-4</v>
      </c>
      <c r="CO26" s="19">
        <f t="shared" si="14"/>
        <v>4.663667342443402E-4</v>
      </c>
      <c r="CP26" s="19">
        <f t="shared" si="14"/>
        <v>3.6272968219004236E-4</v>
      </c>
      <c r="CQ26" s="19">
        <f t="shared" si="14"/>
        <v>4.1454820821719125E-4</v>
      </c>
      <c r="CR26" s="19">
        <f t="shared" si="14"/>
        <v>4.1454820821719125E-4</v>
      </c>
      <c r="CS26" s="19">
        <f t="shared" si="13"/>
        <v>4.663667342443402E-4</v>
      </c>
      <c r="CT26" s="19">
        <f t="shared" si="13"/>
        <v>4.663667342443402E-4</v>
      </c>
      <c r="CU26" s="19">
        <f t="shared" si="13"/>
        <v>5.1818526027148904E-4</v>
      </c>
      <c r="CV26" s="19">
        <f t="shared" si="13"/>
        <v>5.1818526027148904E-4</v>
      </c>
      <c r="CW26" s="19">
        <f t="shared" si="13"/>
        <v>3.6272968219004236E-4</v>
      </c>
      <c r="CX26" s="19">
        <f t="shared" si="13"/>
        <v>4.1454820821719125E-4</v>
      </c>
      <c r="CY26" s="33">
        <f t="shared" si="12"/>
        <v>6.2875626505226212E-2</v>
      </c>
      <c r="CZ26" s="2"/>
      <c r="DB26" s="152" t="s">
        <v>113</v>
      </c>
      <c r="DC26" s="147">
        <v>9</v>
      </c>
      <c r="DD26" s="86">
        <v>8.6277173787369357</v>
      </c>
      <c r="DE26" s="153">
        <f t="shared" si="0"/>
        <v>-4.1364735695896035E-2</v>
      </c>
    </row>
    <row r="27" spans="1:109" s="28" customFormat="1" ht="31.5" customHeight="1" thickBot="1" x14ac:dyDescent="0.25">
      <c r="A27" s="2"/>
      <c r="B27" s="56"/>
      <c r="C27" s="34" t="s">
        <v>78</v>
      </c>
      <c r="D27" s="61" t="s">
        <v>48</v>
      </c>
      <c r="E27" s="66"/>
      <c r="F27" s="31">
        <v>3.2899999999999999E-2</v>
      </c>
      <c r="G27" s="45">
        <v>6</v>
      </c>
      <c r="H27" s="44">
        <v>9</v>
      </c>
      <c r="I27" s="44">
        <v>8</v>
      </c>
      <c r="J27" s="44">
        <v>9</v>
      </c>
      <c r="K27" s="44">
        <v>10</v>
      </c>
      <c r="L27" s="44">
        <v>6</v>
      </c>
      <c r="M27" s="44">
        <v>8</v>
      </c>
      <c r="N27" s="44">
        <v>8</v>
      </c>
      <c r="O27" s="44">
        <v>7</v>
      </c>
      <c r="P27" s="44">
        <v>9</v>
      </c>
      <c r="Q27" s="90">
        <v>8</v>
      </c>
      <c r="R27" s="44">
        <v>6</v>
      </c>
      <c r="S27" s="44">
        <v>7</v>
      </c>
      <c r="T27" s="44">
        <v>9</v>
      </c>
      <c r="U27" s="44">
        <v>8</v>
      </c>
      <c r="V27" s="44">
        <v>8</v>
      </c>
      <c r="W27" s="44">
        <v>9</v>
      </c>
      <c r="X27" s="44">
        <v>6</v>
      </c>
      <c r="Y27" s="44">
        <v>9</v>
      </c>
      <c r="Z27" s="44">
        <v>6</v>
      </c>
      <c r="AA27" s="44">
        <v>7</v>
      </c>
      <c r="AB27" s="44">
        <v>6</v>
      </c>
      <c r="AC27" s="44">
        <v>9</v>
      </c>
      <c r="AD27" s="44">
        <v>8</v>
      </c>
      <c r="AE27" s="44">
        <v>8</v>
      </c>
      <c r="AF27" s="44">
        <v>9</v>
      </c>
      <c r="AG27" s="44">
        <v>7</v>
      </c>
      <c r="AH27" s="90">
        <v>8</v>
      </c>
      <c r="AI27" s="44">
        <v>7</v>
      </c>
      <c r="AJ27" s="31">
        <v>7</v>
      </c>
      <c r="AK27" s="82">
        <f t="shared" si="4"/>
        <v>2.5862068965517241E-2</v>
      </c>
      <c r="AL27" s="82">
        <f t="shared" si="5"/>
        <v>3.8793103448275863E-2</v>
      </c>
      <c r="AM27" s="82">
        <f t="shared" si="16"/>
        <v>3.4482758620689655E-2</v>
      </c>
      <c r="AN27" s="82">
        <f t="shared" si="16"/>
        <v>3.8793103448275863E-2</v>
      </c>
      <c r="AO27" s="82">
        <f t="shared" si="16"/>
        <v>4.3103448275862072E-2</v>
      </c>
      <c r="AP27" s="82">
        <f t="shared" si="16"/>
        <v>2.5862068965517241E-2</v>
      </c>
      <c r="AQ27" s="82">
        <f t="shared" si="16"/>
        <v>3.4482758620689655E-2</v>
      </c>
      <c r="AR27" s="82">
        <f t="shared" si="16"/>
        <v>3.4482758620689655E-2</v>
      </c>
      <c r="AS27" s="82">
        <f t="shared" si="16"/>
        <v>3.017241379310345E-2</v>
      </c>
      <c r="AT27" s="82">
        <f t="shared" si="16"/>
        <v>3.8793103448275863E-2</v>
      </c>
      <c r="AU27" s="82">
        <f t="shared" si="16"/>
        <v>3.4482758620689655E-2</v>
      </c>
      <c r="AV27" s="82">
        <f t="shared" si="16"/>
        <v>2.5862068965517241E-2</v>
      </c>
      <c r="AW27" s="82">
        <f t="shared" si="16"/>
        <v>3.017241379310345E-2</v>
      </c>
      <c r="AX27" s="82">
        <f t="shared" si="16"/>
        <v>3.8793103448275863E-2</v>
      </c>
      <c r="AY27" s="82">
        <f t="shared" si="16"/>
        <v>3.4482758620689655E-2</v>
      </c>
      <c r="AZ27" s="82">
        <f t="shared" si="16"/>
        <v>3.4482758620689655E-2</v>
      </c>
      <c r="BA27" s="82">
        <f t="shared" si="16"/>
        <v>3.8793103448275863E-2</v>
      </c>
      <c r="BB27" s="82">
        <f t="shared" si="15"/>
        <v>2.5862068965517241E-2</v>
      </c>
      <c r="BC27" s="82">
        <f t="shared" si="7"/>
        <v>3.8793103448275863E-2</v>
      </c>
      <c r="BD27" s="82">
        <f t="shared" si="7"/>
        <v>2.5862068965517241E-2</v>
      </c>
      <c r="BE27" s="82">
        <f t="shared" si="7"/>
        <v>3.017241379310345E-2</v>
      </c>
      <c r="BF27" s="82">
        <f t="shared" si="7"/>
        <v>2.5862068965517241E-2</v>
      </c>
      <c r="BG27" s="82">
        <f t="shared" si="7"/>
        <v>3.8793103448275863E-2</v>
      </c>
      <c r="BH27" s="82">
        <f t="shared" si="7"/>
        <v>3.4482758620689655E-2</v>
      </c>
      <c r="BI27" s="82">
        <f t="shared" si="7"/>
        <v>3.4482758620689655E-2</v>
      </c>
      <c r="BJ27" s="82">
        <f t="shared" si="7"/>
        <v>3.8793103448275863E-2</v>
      </c>
      <c r="BK27" s="82">
        <f t="shared" si="7"/>
        <v>3.017241379310345E-2</v>
      </c>
      <c r="BL27" s="82">
        <f t="shared" si="7"/>
        <v>3.4482758620689655E-2</v>
      </c>
      <c r="BM27" s="82">
        <f t="shared" si="7"/>
        <v>3.017241379310345E-2</v>
      </c>
      <c r="BN27" s="82">
        <f t="shared" si="7"/>
        <v>3.017241379310345E-2</v>
      </c>
      <c r="BO27" s="30" cm="1">
        <f t="array" ref="BO27">-1/LN(30)*SUMPRODUCT(AK27:BN27,LN(AK27:BN27))</f>
        <v>0.99668967876761672</v>
      </c>
      <c r="BP27" s="70">
        <f t="shared" si="2"/>
        <v>3.3103212323832842E-3</v>
      </c>
      <c r="BQ27" s="70">
        <f t="shared" si="8"/>
        <v>2.5589753797617919E-2</v>
      </c>
      <c r="BR27" s="73">
        <f t="shared" si="9"/>
        <v>2.5277997833100321E-2</v>
      </c>
      <c r="BS27" s="19" cm="1">
        <f t="array" ref="BS27">-SUMPRODUCT(AK27:BN27,LOG(AK27:BN27,2))</f>
        <v>4.8906472114848949</v>
      </c>
      <c r="BT27" s="29">
        <f t="shared" si="10"/>
        <v>0.99668967876761694</v>
      </c>
      <c r="BU27" s="19">
        <f t="shared" si="11"/>
        <v>6.5374132326983592E-4</v>
      </c>
      <c r="BV27" s="19">
        <f t="shared" si="11"/>
        <v>9.8061198490475383E-4</v>
      </c>
      <c r="BW27" s="19">
        <f t="shared" si="11"/>
        <v>8.7165509769311449E-4</v>
      </c>
      <c r="BX27" s="19">
        <f t="shared" si="11"/>
        <v>9.8061198490475383E-4</v>
      </c>
      <c r="BY27" s="19">
        <f t="shared" si="11"/>
        <v>1.0895688721163932E-3</v>
      </c>
      <c r="BZ27" s="19">
        <f t="shared" si="11"/>
        <v>6.5374132326983592E-4</v>
      </c>
      <c r="CA27" s="19">
        <f t="shared" si="11"/>
        <v>8.7165509769311449E-4</v>
      </c>
      <c r="CB27" s="19">
        <f t="shared" si="11"/>
        <v>8.7165509769311449E-4</v>
      </c>
      <c r="CC27" s="19">
        <f t="shared" si="11"/>
        <v>7.6269821048147526E-4</v>
      </c>
      <c r="CD27" s="19">
        <f t="shared" si="11"/>
        <v>9.8061198490475383E-4</v>
      </c>
      <c r="CE27" s="19">
        <f t="shared" si="11"/>
        <v>8.7165509769311449E-4</v>
      </c>
      <c r="CF27" s="19">
        <f t="shared" si="11"/>
        <v>6.5374132326983592E-4</v>
      </c>
      <c r="CG27" s="19">
        <f t="shared" si="11"/>
        <v>7.6269821048147526E-4</v>
      </c>
      <c r="CH27" s="19">
        <f t="shared" si="11"/>
        <v>9.8061198490475383E-4</v>
      </c>
      <c r="CI27" s="19">
        <f t="shared" si="11"/>
        <v>8.7165509769311449E-4</v>
      </c>
      <c r="CJ27" s="19">
        <f t="shared" si="11"/>
        <v>8.7165509769311449E-4</v>
      </c>
      <c r="CK27" s="19">
        <f t="shared" si="14"/>
        <v>9.8061198490475383E-4</v>
      </c>
      <c r="CL27" s="19">
        <f t="shared" si="14"/>
        <v>6.5374132326983592E-4</v>
      </c>
      <c r="CM27" s="19">
        <f t="shared" si="14"/>
        <v>9.8061198490475383E-4</v>
      </c>
      <c r="CN27" s="19">
        <f t="shared" si="14"/>
        <v>6.5374132326983592E-4</v>
      </c>
      <c r="CO27" s="19">
        <f t="shared" si="14"/>
        <v>7.6269821048147526E-4</v>
      </c>
      <c r="CP27" s="19">
        <f t="shared" si="14"/>
        <v>6.5374132326983592E-4</v>
      </c>
      <c r="CQ27" s="19">
        <f t="shared" si="14"/>
        <v>9.8061198490475383E-4</v>
      </c>
      <c r="CR27" s="19">
        <f t="shared" si="14"/>
        <v>8.7165509769311449E-4</v>
      </c>
      <c r="CS27" s="19">
        <f t="shared" si="13"/>
        <v>8.7165509769311449E-4</v>
      </c>
      <c r="CT27" s="19">
        <f t="shared" si="13"/>
        <v>9.8061198490475383E-4</v>
      </c>
      <c r="CU27" s="19">
        <f t="shared" si="13"/>
        <v>7.6269821048147526E-4</v>
      </c>
      <c r="CV27" s="19">
        <f t="shared" si="13"/>
        <v>8.7165509769311449E-4</v>
      </c>
      <c r="CW27" s="19">
        <f t="shared" si="13"/>
        <v>7.6269821048147526E-4</v>
      </c>
      <c r="CX27" s="19">
        <f t="shared" si="13"/>
        <v>7.6269821048147526E-4</v>
      </c>
      <c r="CY27" s="33">
        <f t="shared" si="12"/>
        <v>0.1236257696143733</v>
      </c>
      <c r="CZ27" s="2"/>
      <c r="DB27" s="152" t="s">
        <v>114</v>
      </c>
      <c r="DC27" s="147">
        <v>9</v>
      </c>
      <c r="DD27" s="86">
        <v>8.6277173787369357</v>
      </c>
      <c r="DE27" s="153">
        <f t="shared" si="0"/>
        <v>-4.1364735695896035E-2</v>
      </c>
    </row>
    <row r="28" spans="1:109" s="28" customFormat="1" ht="31.5" customHeight="1" thickBot="1" x14ac:dyDescent="0.25">
      <c r="A28" s="2"/>
      <c r="B28" s="56"/>
      <c r="C28" s="34" t="s">
        <v>79</v>
      </c>
      <c r="D28" s="61" t="s">
        <v>49</v>
      </c>
      <c r="E28" s="66"/>
      <c r="F28" s="31">
        <v>4.7199999999999999E-2</v>
      </c>
      <c r="G28" s="45">
        <v>10</v>
      </c>
      <c r="H28" s="44">
        <v>9</v>
      </c>
      <c r="I28" s="44">
        <v>8</v>
      </c>
      <c r="J28" s="44">
        <v>8</v>
      </c>
      <c r="K28" s="44">
        <v>6</v>
      </c>
      <c r="L28" s="44">
        <v>8</v>
      </c>
      <c r="M28" s="44">
        <v>8</v>
      </c>
      <c r="N28" s="44">
        <v>8</v>
      </c>
      <c r="O28" s="44">
        <v>6</v>
      </c>
      <c r="P28" s="44">
        <v>9</v>
      </c>
      <c r="Q28" s="90">
        <v>9</v>
      </c>
      <c r="R28" s="44">
        <v>8</v>
      </c>
      <c r="S28" s="44">
        <v>6</v>
      </c>
      <c r="T28" s="44">
        <v>10</v>
      </c>
      <c r="U28" s="44">
        <v>7</v>
      </c>
      <c r="V28" s="44">
        <v>7</v>
      </c>
      <c r="W28" s="44">
        <v>9</v>
      </c>
      <c r="X28" s="44">
        <v>7</v>
      </c>
      <c r="Y28" s="44">
        <v>7</v>
      </c>
      <c r="Z28" s="44">
        <v>9</v>
      </c>
      <c r="AA28" s="44">
        <v>8</v>
      </c>
      <c r="AB28" s="44">
        <v>6</v>
      </c>
      <c r="AC28" s="44">
        <v>9</v>
      </c>
      <c r="AD28" s="44">
        <v>9</v>
      </c>
      <c r="AE28" s="44">
        <v>9</v>
      </c>
      <c r="AF28" s="44">
        <v>7</v>
      </c>
      <c r="AG28" s="44">
        <v>6</v>
      </c>
      <c r="AH28" s="90">
        <v>7</v>
      </c>
      <c r="AI28" s="44">
        <v>6</v>
      </c>
      <c r="AJ28" s="31">
        <v>7</v>
      </c>
      <c r="AK28" s="82">
        <f t="shared" si="4"/>
        <v>4.2918454935622317E-2</v>
      </c>
      <c r="AL28" s="82">
        <f t="shared" si="5"/>
        <v>3.8626609442060089E-2</v>
      </c>
      <c r="AM28" s="82">
        <f t="shared" si="16"/>
        <v>3.4334763948497854E-2</v>
      </c>
      <c r="AN28" s="82">
        <f t="shared" si="16"/>
        <v>3.4334763948497854E-2</v>
      </c>
      <c r="AO28" s="82">
        <f t="shared" si="16"/>
        <v>2.575107296137339E-2</v>
      </c>
      <c r="AP28" s="82">
        <f t="shared" si="16"/>
        <v>3.4334763948497854E-2</v>
      </c>
      <c r="AQ28" s="82">
        <f t="shared" si="16"/>
        <v>3.4334763948497854E-2</v>
      </c>
      <c r="AR28" s="82">
        <f t="shared" si="16"/>
        <v>3.4334763948497854E-2</v>
      </c>
      <c r="AS28" s="82">
        <f t="shared" si="16"/>
        <v>2.575107296137339E-2</v>
      </c>
      <c r="AT28" s="82">
        <f t="shared" si="16"/>
        <v>3.8626609442060089E-2</v>
      </c>
      <c r="AU28" s="82">
        <f t="shared" si="16"/>
        <v>3.8626609442060089E-2</v>
      </c>
      <c r="AV28" s="82">
        <f t="shared" si="16"/>
        <v>3.4334763948497854E-2</v>
      </c>
      <c r="AW28" s="82">
        <f t="shared" si="16"/>
        <v>2.575107296137339E-2</v>
      </c>
      <c r="AX28" s="82">
        <f t="shared" si="16"/>
        <v>4.2918454935622317E-2</v>
      </c>
      <c r="AY28" s="82">
        <f t="shared" si="16"/>
        <v>3.0042918454935622E-2</v>
      </c>
      <c r="AZ28" s="82">
        <f t="shared" si="16"/>
        <v>3.0042918454935622E-2</v>
      </c>
      <c r="BA28" s="82">
        <f t="shared" si="16"/>
        <v>3.8626609442060089E-2</v>
      </c>
      <c r="BB28" s="82">
        <f t="shared" si="15"/>
        <v>3.0042918454935622E-2</v>
      </c>
      <c r="BC28" s="82">
        <f t="shared" si="7"/>
        <v>3.0042918454935622E-2</v>
      </c>
      <c r="BD28" s="82">
        <f t="shared" si="7"/>
        <v>3.8626609442060089E-2</v>
      </c>
      <c r="BE28" s="82">
        <f t="shared" si="7"/>
        <v>3.4334763948497854E-2</v>
      </c>
      <c r="BF28" s="82">
        <f t="shared" si="7"/>
        <v>2.575107296137339E-2</v>
      </c>
      <c r="BG28" s="82">
        <f t="shared" si="7"/>
        <v>3.8626609442060089E-2</v>
      </c>
      <c r="BH28" s="82">
        <f t="shared" si="7"/>
        <v>3.8626609442060089E-2</v>
      </c>
      <c r="BI28" s="82">
        <f t="shared" si="7"/>
        <v>3.8626609442060089E-2</v>
      </c>
      <c r="BJ28" s="82">
        <f t="shared" si="7"/>
        <v>3.0042918454935622E-2</v>
      </c>
      <c r="BK28" s="82">
        <f t="shared" si="7"/>
        <v>2.575107296137339E-2</v>
      </c>
      <c r="BL28" s="82">
        <f t="shared" si="7"/>
        <v>3.0042918454935622E-2</v>
      </c>
      <c r="BM28" s="82">
        <f t="shared" si="7"/>
        <v>2.575107296137339E-2</v>
      </c>
      <c r="BN28" s="82">
        <f t="shared" si="7"/>
        <v>3.0042918454935622E-2</v>
      </c>
      <c r="BO28" s="30" cm="1">
        <f t="array" ref="BO28">-1/LN(30)*SUMPRODUCT(AK28:BN28,LN(AK28:BN28))</f>
        <v>0.99628940799449661</v>
      </c>
      <c r="BP28" s="70">
        <f t="shared" si="2"/>
        <v>3.7105920055033881E-3</v>
      </c>
      <c r="BQ28" s="70">
        <f t="shared" si="8"/>
        <v>2.8683964243518139E-2</v>
      </c>
      <c r="BR28" s="73">
        <f t="shared" si="9"/>
        <v>4.0650120555723271E-2</v>
      </c>
      <c r="BS28" s="19" cm="1">
        <f t="array" ref="BS28">-SUMPRODUCT(AK28:BN28,LOG(AK28:BN28,2))</f>
        <v>4.888683126592575</v>
      </c>
      <c r="BT28" s="29">
        <f t="shared" si="10"/>
        <v>0.99628940799449683</v>
      </c>
      <c r="BU28" s="19">
        <f t="shared" si="11"/>
        <v>1.7446403671984236E-3</v>
      </c>
      <c r="BV28" s="19">
        <f t="shared" si="11"/>
        <v>1.5701763304785815E-3</v>
      </c>
      <c r="BW28" s="19">
        <f t="shared" si="11"/>
        <v>1.3957122937587388E-3</v>
      </c>
      <c r="BX28" s="19">
        <f t="shared" si="11"/>
        <v>1.3957122937587388E-3</v>
      </c>
      <c r="BY28" s="19">
        <f t="shared" si="11"/>
        <v>1.0467842203190543E-3</v>
      </c>
      <c r="BZ28" s="19">
        <f t="shared" si="11"/>
        <v>1.3957122937587388E-3</v>
      </c>
      <c r="CA28" s="19">
        <f t="shared" si="11"/>
        <v>1.3957122937587388E-3</v>
      </c>
      <c r="CB28" s="19">
        <f t="shared" si="11"/>
        <v>1.3957122937587388E-3</v>
      </c>
      <c r="CC28" s="19">
        <f t="shared" si="11"/>
        <v>1.0467842203190543E-3</v>
      </c>
      <c r="CD28" s="19">
        <f t="shared" si="11"/>
        <v>1.5701763304785815E-3</v>
      </c>
      <c r="CE28" s="19">
        <f t="shared" si="11"/>
        <v>1.5701763304785815E-3</v>
      </c>
      <c r="CF28" s="19">
        <f t="shared" si="11"/>
        <v>1.3957122937587388E-3</v>
      </c>
      <c r="CG28" s="19">
        <f t="shared" si="11"/>
        <v>1.0467842203190543E-3</v>
      </c>
      <c r="CH28" s="19">
        <f t="shared" si="11"/>
        <v>1.7446403671984236E-3</v>
      </c>
      <c r="CI28" s="19">
        <f t="shared" si="11"/>
        <v>1.2212482570388965E-3</v>
      </c>
      <c r="CJ28" s="19">
        <f t="shared" si="11"/>
        <v>1.2212482570388965E-3</v>
      </c>
      <c r="CK28" s="19">
        <f t="shared" si="14"/>
        <v>1.5701763304785815E-3</v>
      </c>
      <c r="CL28" s="19">
        <f t="shared" si="14"/>
        <v>1.2212482570388965E-3</v>
      </c>
      <c r="CM28" s="19">
        <f t="shared" si="14"/>
        <v>1.2212482570388965E-3</v>
      </c>
      <c r="CN28" s="19">
        <f t="shared" si="14"/>
        <v>1.5701763304785815E-3</v>
      </c>
      <c r="CO28" s="19">
        <f t="shared" si="14"/>
        <v>1.3957122937587388E-3</v>
      </c>
      <c r="CP28" s="19">
        <f t="shared" si="14"/>
        <v>1.0467842203190543E-3</v>
      </c>
      <c r="CQ28" s="19">
        <f t="shared" si="14"/>
        <v>1.5701763304785815E-3</v>
      </c>
      <c r="CR28" s="19">
        <f t="shared" si="14"/>
        <v>1.5701763304785815E-3</v>
      </c>
      <c r="CS28" s="19">
        <f t="shared" si="13"/>
        <v>1.5701763304785815E-3</v>
      </c>
      <c r="CT28" s="19">
        <f t="shared" si="13"/>
        <v>1.2212482570388965E-3</v>
      </c>
      <c r="CU28" s="19">
        <f t="shared" si="13"/>
        <v>1.0467842203190543E-3</v>
      </c>
      <c r="CV28" s="19">
        <f t="shared" si="13"/>
        <v>1.2212482570388965E-3</v>
      </c>
      <c r="CW28" s="19">
        <f t="shared" si="13"/>
        <v>1.0467842203190543E-3</v>
      </c>
      <c r="CX28" s="19">
        <f t="shared" si="13"/>
        <v>1.2212482570388965E-3</v>
      </c>
      <c r="CY28" s="33">
        <f t="shared" si="12"/>
        <v>0.19872555845471834</v>
      </c>
      <c r="CZ28" s="2"/>
      <c r="DB28" s="152" t="s">
        <v>115</v>
      </c>
      <c r="DC28" s="147">
        <v>9</v>
      </c>
      <c r="DD28" s="86">
        <v>7</v>
      </c>
      <c r="DE28" s="153">
        <f t="shared" si="0"/>
        <v>-0.22222222222222221</v>
      </c>
    </row>
    <row r="29" spans="1:109" s="28" customFormat="1" ht="31.5" customHeight="1" thickBot="1" x14ac:dyDescent="0.25">
      <c r="A29" s="2"/>
      <c r="B29" s="56"/>
      <c r="C29" s="34" t="s">
        <v>80</v>
      </c>
      <c r="D29" s="61" t="s">
        <v>50</v>
      </c>
      <c r="E29" s="66"/>
      <c r="F29" s="31">
        <v>6.8900000000000003E-2</v>
      </c>
      <c r="G29" s="85">
        <v>6.328165075822124</v>
      </c>
      <c r="H29" s="86">
        <v>6.328165075822124</v>
      </c>
      <c r="I29" s="86">
        <v>7</v>
      </c>
      <c r="J29" s="86">
        <v>8</v>
      </c>
      <c r="K29" s="86">
        <v>6.328165075822124</v>
      </c>
      <c r="L29" s="86">
        <v>6.328165075822124</v>
      </c>
      <c r="M29" s="86">
        <v>2.856849865563579</v>
      </c>
      <c r="N29" s="86">
        <v>7</v>
      </c>
      <c r="O29" s="86">
        <v>9</v>
      </c>
      <c r="P29" s="86">
        <v>6.328165075822124</v>
      </c>
      <c r="Q29" s="86">
        <v>6.328165075822124</v>
      </c>
      <c r="R29" s="86">
        <v>4.3755867437714642</v>
      </c>
      <c r="S29" s="86">
        <v>9</v>
      </c>
      <c r="T29" s="86">
        <v>7</v>
      </c>
      <c r="U29" s="86">
        <v>9.9999999106894588</v>
      </c>
      <c r="V29" s="86">
        <v>8.6277174864045456</v>
      </c>
      <c r="W29" s="86">
        <v>2.856849865563579</v>
      </c>
      <c r="X29" s="86">
        <v>8.6277174864045456</v>
      </c>
      <c r="Y29" s="86">
        <v>6.3281651279677149</v>
      </c>
      <c r="Z29" s="86">
        <v>4.3755867290880692</v>
      </c>
      <c r="AA29" s="86">
        <v>2.856849865563579</v>
      </c>
      <c r="AB29" s="86">
        <v>8.6277173787369357</v>
      </c>
      <c r="AC29" s="86">
        <v>8.6277173787369357</v>
      </c>
      <c r="AD29" s="86">
        <v>7</v>
      </c>
      <c r="AE29" s="86">
        <v>4.3755867290880692</v>
      </c>
      <c r="AF29" s="86">
        <v>4.3755867290880692</v>
      </c>
      <c r="AG29" s="86">
        <v>4.3755867290880692</v>
      </c>
      <c r="AH29" s="86">
        <v>6.3281651279677149</v>
      </c>
      <c r="AI29" s="86">
        <v>10</v>
      </c>
      <c r="AJ29" s="87">
        <v>2.856849865563579</v>
      </c>
      <c r="AK29" s="82">
        <f t="shared" si="4"/>
        <v>3.2883573989528854E-2</v>
      </c>
      <c r="AL29" s="82">
        <f t="shared" si="5"/>
        <v>3.2883573989528854E-2</v>
      </c>
      <c r="AM29" s="82">
        <f t="shared" si="16"/>
        <v>3.6374686053333952E-2</v>
      </c>
      <c r="AN29" s="82">
        <f t="shared" si="16"/>
        <v>4.1571069775238799E-2</v>
      </c>
      <c r="AO29" s="82">
        <f t="shared" si="16"/>
        <v>3.2883573989528854E-2</v>
      </c>
      <c r="AP29" s="82">
        <f t="shared" si="16"/>
        <v>3.2883573989528854E-2</v>
      </c>
      <c r="AQ29" s="82">
        <f t="shared" si="16"/>
        <v>1.484528813734064E-2</v>
      </c>
      <c r="AR29" s="82">
        <f t="shared" si="16"/>
        <v>3.6374686053333952E-2</v>
      </c>
      <c r="AS29" s="82">
        <f t="shared" si="16"/>
        <v>4.6767453497143646E-2</v>
      </c>
      <c r="AT29" s="82">
        <f t="shared" si="16"/>
        <v>3.2883573989528854E-2</v>
      </c>
      <c r="AU29" s="82">
        <f t="shared" si="16"/>
        <v>3.2883573989528854E-2</v>
      </c>
      <c r="AV29" s="82">
        <f t="shared" si="16"/>
        <v>2.2737227729116682E-2</v>
      </c>
      <c r="AW29" s="82">
        <f t="shared" si="16"/>
        <v>4.6767453497143646E-2</v>
      </c>
      <c r="AX29" s="82">
        <f t="shared" si="16"/>
        <v>3.6374686053333952E-2</v>
      </c>
      <c r="AY29" s="82">
        <f t="shared" si="16"/>
        <v>5.1963836754956652E-2</v>
      </c>
      <c r="AZ29" s="82">
        <f t="shared" si="16"/>
        <v>4.4832930703546409E-2</v>
      </c>
      <c r="BA29" s="82">
        <f t="shared" si="16"/>
        <v>1.484528813734064E-2</v>
      </c>
      <c r="BB29" s="82">
        <f t="shared" si="15"/>
        <v>4.4832930703546409E-2</v>
      </c>
      <c r="BC29" s="82">
        <f t="shared" si="7"/>
        <v>3.2883574260497352E-2</v>
      </c>
      <c r="BD29" s="82">
        <f t="shared" si="7"/>
        <v>2.273722765281613E-2</v>
      </c>
      <c r="BE29" s="82">
        <f t="shared" si="7"/>
        <v>1.484528813734064E-2</v>
      </c>
      <c r="BF29" s="82">
        <f t="shared" ref="BF29:BN40" si="17">AB29/SUM($G29:$AJ29)</f>
        <v>4.4832930144064191E-2</v>
      </c>
      <c r="BG29" s="82">
        <f t="shared" si="17"/>
        <v>4.4832930144064191E-2</v>
      </c>
      <c r="BH29" s="82">
        <f t="shared" si="17"/>
        <v>3.6374686053333952E-2</v>
      </c>
      <c r="BI29" s="82">
        <f t="shared" si="17"/>
        <v>2.273722765281613E-2</v>
      </c>
      <c r="BJ29" s="82">
        <f t="shared" si="17"/>
        <v>2.273722765281613E-2</v>
      </c>
      <c r="BK29" s="82">
        <f t="shared" si="17"/>
        <v>2.273722765281613E-2</v>
      </c>
      <c r="BL29" s="82">
        <f t="shared" si="17"/>
        <v>3.2883574260497352E-2</v>
      </c>
      <c r="BM29" s="82">
        <f t="shared" si="17"/>
        <v>5.19638372190485E-2</v>
      </c>
      <c r="BN29" s="82">
        <f t="shared" si="17"/>
        <v>1.484528813734064E-2</v>
      </c>
      <c r="BO29" s="30" cm="1">
        <f t="array" ref="BO29">-1/LN(30)*SUMPRODUCT(AK29:BN29,LN(AK29:BN29))</f>
        <v>0.98301889109561746</v>
      </c>
      <c r="BP29" s="70">
        <f t="shared" si="2"/>
        <v>1.6981108904382536E-2</v>
      </c>
      <c r="BQ29" s="70">
        <f t="shared" si="8"/>
        <v>0.13126895112859946</v>
      </c>
      <c r="BR29" s="73">
        <f t="shared" si="9"/>
        <v>0.27155756380004969</v>
      </c>
      <c r="BS29" s="19" cm="1">
        <f t="array" ref="BS29">-SUMPRODUCT(AK29:BN29,LOG(AK29:BN29,2))</f>
        <v>4.8235661520226003</v>
      </c>
      <c r="BT29" s="29">
        <f t="shared" si="10"/>
        <v>0.98301889109561758</v>
      </c>
      <c r="BU29" s="19">
        <f t="shared" si="11"/>
        <v>8.9297832416351357E-3</v>
      </c>
      <c r="BV29" s="19">
        <f t="shared" si="11"/>
        <v>8.9297832416351357E-3</v>
      </c>
      <c r="BW29" s="19">
        <f t="shared" si="11"/>
        <v>9.8778211286350125E-3</v>
      </c>
      <c r="BX29" s="19">
        <f t="shared" si="11"/>
        <v>1.1288938432725727E-2</v>
      </c>
      <c r="BY29" s="19">
        <f t="shared" si="11"/>
        <v>8.9297832416351357E-3</v>
      </c>
      <c r="BZ29" s="19">
        <f t="shared" si="11"/>
        <v>8.9297832416351357E-3</v>
      </c>
      <c r="CA29" s="19">
        <f t="shared" si="11"/>
        <v>4.031350280486002E-3</v>
      </c>
      <c r="CB29" s="19">
        <f t="shared" si="11"/>
        <v>9.8778211286350125E-3</v>
      </c>
      <c r="CC29" s="19">
        <f t="shared" si="11"/>
        <v>1.2700055736816443E-2</v>
      </c>
      <c r="CD29" s="19">
        <f t="shared" si="11"/>
        <v>8.9297832416351357E-3</v>
      </c>
      <c r="CE29" s="19">
        <f t="shared" si="11"/>
        <v>8.9297832416351357E-3</v>
      </c>
      <c r="CF29" s="19">
        <f t="shared" si="11"/>
        <v>6.1744661696858626E-3</v>
      </c>
      <c r="CG29" s="19">
        <f t="shared" si="11"/>
        <v>1.2700055736816443E-2</v>
      </c>
      <c r="CH29" s="19">
        <f t="shared" si="11"/>
        <v>9.8778211286350125E-3</v>
      </c>
      <c r="CI29" s="19">
        <f t="shared" si="11"/>
        <v>1.4111172914879509E-2</v>
      </c>
      <c r="CJ29" s="19">
        <f t="shared" si="11"/>
        <v>1.217472143987151E-2</v>
      </c>
      <c r="CK29" s="19">
        <f t="shared" si="14"/>
        <v>4.031350280486002E-3</v>
      </c>
      <c r="CL29" s="19">
        <f t="shared" si="14"/>
        <v>1.217472143987151E-2</v>
      </c>
      <c r="CM29" s="19">
        <f t="shared" si="14"/>
        <v>8.9297833152186812E-3</v>
      </c>
      <c r="CN29" s="19">
        <f t="shared" si="14"/>
        <v>6.17446614896587E-3</v>
      </c>
      <c r="CO29" s="19">
        <f t="shared" si="14"/>
        <v>4.031350280486002E-3</v>
      </c>
      <c r="CP29" s="19">
        <f t="shared" si="14"/>
        <v>1.2174721287939883E-2</v>
      </c>
      <c r="CQ29" s="19">
        <f t="shared" si="14"/>
        <v>1.2174721287939883E-2</v>
      </c>
      <c r="CR29" s="19">
        <f t="shared" si="14"/>
        <v>9.8778211286350125E-3</v>
      </c>
      <c r="CS29" s="19">
        <f t="shared" si="13"/>
        <v>6.17446614896587E-3</v>
      </c>
      <c r="CT29" s="19">
        <f t="shared" si="13"/>
        <v>6.17446614896587E-3</v>
      </c>
      <c r="CU29" s="19">
        <f t="shared" si="13"/>
        <v>6.17446614896587E-3</v>
      </c>
      <c r="CV29" s="19">
        <f t="shared" si="13"/>
        <v>8.9297833152186812E-3</v>
      </c>
      <c r="CW29" s="19">
        <f t="shared" si="13"/>
        <v>1.4111173040907161E-2</v>
      </c>
      <c r="CX29" s="19">
        <f t="shared" si="13"/>
        <v>4.031350280486002E-3</v>
      </c>
      <c r="CY29" s="33">
        <f t="shared" si="12"/>
        <v>1.3098758730716376</v>
      </c>
      <c r="CZ29" s="2"/>
      <c r="DB29" s="152" t="s">
        <v>116</v>
      </c>
      <c r="DC29" s="147">
        <v>7</v>
      </c>
      <c r="DD29" s="86">
        <v>4.3755867290880692</v>
      </c>
      <c r="DE29" s="153">
        <f t="shared" si="0"/>
        <v>-0.37491618155884726</v>
      </c>
    </row>
    <row r="30" spans="1:109" s="28" customFormat="1" ht="31.5" customHeight="1" thickBot="1" x14ac:dyDescent="0.25">
      <c r="A30" s="2"/>
      <c r="B30" s="56"/>
      <c r="C30" s="34" t="s">
        <v>81</v>
      </c>
      <c r="D30" s="61" t="s">
        <v>51</v>
      </c>
      <c r="E30" s="66"/>
      <c r="F30" s="31">
        <v>5.4800000000000001E-2</v>
      </c>
      <c r="G30" s="48">
        <v>9</v>
      </c>
      <c r="H30" s="44">
        <v>8</v>
      </c>
      <c r="I30" s="44">
        <v>8</v>
      </c>
      <c r="J30" s="44">
        <v>8</v>
      </c>
      <c r="K30" s="44">
        <v>8</v>
      </c>
      <c r="L30" s="44">
        <v>7</v>
      </c>
      <c r="M30" s="44">
        <v>9</v>
      </c>
      <c r="N30" s="44">
        <v>10</v>
      </c>
      <c r="O30" s="44">
        <v>9</v>
      </c>
      <c r="P30" s="44">
        <v>8</v>
      </c>
      <c r="Q30" s="90">
        <v>8</v>
      </c>
      <c r="R30" s="44">
        <v>10</v>
      </c>
      <c r="S30" s="44">
        <v>6</v>
      </c>
      <c r="T30" s="44">
        <v>9</v>
      </c>
      <c r="U30" s="44">
        <v>8</v>
      </c>
      <c r="V30" s="44">
        <v>10</v>
      </c>
      <c r="W30" s="44">
        <v>9</v>
      </c>
      <c r="X30" s="44">
        <v>7</v>
      </c>
      <c r="Y30" s="44">
        <v>8</v>
      </c>
      <c r="Z30" s="44">
        <v>9</v>
      </c>
      <c r="AA30" s="44">
        <v>9</v>
      </c>
      <c r="AB30" s="44">
        <v>7</v>
      </c>
      <c r="AC30" s="44">
        <v>9</v>
      </c>
      <c r="AD30" s="44">
        <v>10</v>
      </c>
      <c r="AE30" s="44">
        <v>9</v>
      </c>
      <c r="AF30" s="44">
        <v>8</v>
      </c>
      <c r="AG30" s="44">
        <v>10</v>
      </c>
      <c r="AH30" s="90">
        <v>9</v>
      </c>
      <c r="AI30" s="44">
        <v>8</v>
      </c>
      <c r="AJ30" s="31">
        <v>6</v>
      </c>
      <c r="AK30" s="82">
        <f t="shared" si="4"/>
        <v>3.5573122529644272E-2</v>
      </c>
      <c r="AL30" s="82">
        <f t="shared" si="5"/>
        <v>3.1620553359683792E-2</v>
      </c>
      <c r="AM30" s="82">
        <f t="shared" si="16"/>
        <v>3.1620553359683792E-2</v>
      </c>
      <c r="AN30" s="82">
        <f t="shared" si="16"/>
        <v>3.1620553359683792E-2</v>
      </c>
      <c r="AO30" s="82">
        <f t="shared" si="16"/>
        <v>3.1620553359683792E-2</v>
      </c>
      <c r="AP30" s="82">
        <f t="shared" si="16"/>
        <v>2.766798418972332E-2</v>
      </c>
      <c r="AQ30" s="82">
        <f t="shared" si="16"/>
        <v>3.5573122529644272E-2</v>
      </c>
      <c r="AR30" s="82">
        <f t="shared" si="16"/>
        <v>3.9525691699604744E-2</v>
      </c>
      <c r="AS30" s="82">
        <f t="shared" si="16"/>
        <v>3.5573122529644272E-2</v>
      </c>
      <c r="AT30" s="82">
        <f t="shared" si="16"/>
        <v>3.1620553359683792E-2</v>
      </c>
      <c r="AU30" s="82">
        <f t="shared" si="16"/>
        <v>3.1620553359683792E-2</v>
      </c>
      <c r="AV30" s="82">
        <f t="shared" si="16"/>
        <v>3.9525691699604744E-2</v>
      </c>
      <c r="AW30" s="82">
        <f t="shared" si="16"/>
        <v>2.3715415019762844E-2</v>
      </c>
      <c r="AX30" s="82">
        <f t="shared" si="16"/>
        <v>3.5573122529644272E-2</v>
      </c>
      <c r="AY30" s="82">
        <f t="shared" si="16"/>
        <v>3.1620553359683792E-2</v>
      </c>
      <c r="AZ30" s="82">
        <f t="shared" si="16"/>
        <v>3.9525691699604744E-2</v>
      </c>
      <c r="BA30" s="82">
        <f t="shared" si="16"/>
        <v>3.5573122529644272E-2</v>
      </c>
      <c r="BB30" s="82">
        <f t="shared" si="15"/>
        <v>2.766798418972332E-2</v>
      </c>
      <c r="BC30" s="82">
        <f t="shared" si="15"/>
        <v>3.1620553359683792E-2</v>
      </c>
      <c r="BD30" s="82">
        <f t="shared" si="15"/>
        <v>3.5573122529644272E-2</v>
      </c>
      <c r="BE30" s="82">
        <f t="shared" si="15"/>
        <v>3.5573122529644272E-2</v>
      </c>
      <c r="BF30" s="82">
        <f t="shared" si="17"/>
        <v>2.766798418972332E-2</v>
      </c>
      <c r="BG30" s="82">
        <f t="shared" si="17"/>
        <v>3.5573122529644272E-2</v>
      </c>
      <c r="BH30" s="82">
        <f t="shared" si="17"/>
        <v>3.9525691699604744E-2</v>
      </c>
      <c r="BI30" s="82">
        <f t="shared" si="17"/>
        <v>3.5573122529644272E-2</v>
      </c>
      <c r="BJ30" s="82">
        <f t="shared" si="17"/>
        <v>3.1620553359683792E-2</v>
      </c>
      <c r="BK30" s="82">
        <f t="shared" si="17"/>
        <v>3.9525691699604744E-2</v>
      </c>
      <c r="BL30" s="82">
        <f t="shared" si="17"/>
        <v>3.5573122529644272E-2</v>
      </c>
      <c r="BM30" s="82">
        <f t="shared" si="17"/>
        <v>3.1620553359683792E-2</v>
      </c>
      <c r="BN30" s="82">
        <f t="shared" si="17"/>
        <v>2.3715415019762844E-2</v>
      </c>
      <c r="BO30" s="30" cm="1">
        <f t="array" ref="BO30">-1/LN(30)*SUMPRODUCT(AK30:BN30,LN(AK30:BN30))</f>
        <v>0.99749516994814635</v>
      </c>
      <c r="BP30" s="70">
        <f t="shared" si="2"/>
        <v>2.5048300518536459E-3</v>
      </c>
      <c r="BQ30" s="70">
        <f t="shared" si="8"/>
        <v>1.9363070781400156E-2</v>
      </c>
      <c r="BR30" s="73">
        <f t="shared" si="9"/>
        <v>3.1859243433655864E-2</v>
      </c>
      <c r="BS30" s="19" cm="1">
        <f t="array" ref="BS30">-SUMPRODUCT(AK30:BN30,LOG(AK30:BN30,2))</f>
        <v>4.8945996685834805</v>
      </c>
      <c r="BT30" s="29">
        <f t="shared" si="10"/>
        <v>0.99749516994814635</v>
      </c>
      <c r="BU30" s="19">
        <f t="shared" si="11"/>
        <v>1.1333327703672046E-3</v>
      </c>
      <c r="BV30" s="19">
        <f t="shared" si="11"/>
        <v>1.0074069069930707E-3</v>
      </c>
      <c r="BW30" s="19">
        <f t="shared" si="11"/>
        <v>1.0074069069930707E-3</v>
      </c>
      <c r="BX30" s="19">
        <f t="shared" si="11"/>
        <v>1.0074069069930707E-3</v>
      </c>
      <c r="BY30" s="19">
        <f t="shared" si="11"/>
        <v>1.0074069069930707E-3</v>
      </c>
      <c r="BZ30" s="19">
        <f t="shared" si="11"/>
        <v>8.8148104361893695E-4</v>
      </c>
      <c r="CA30" s="19">
        <f t="shared" si="11"/>
        <v>1.1333327703672046E-3</v>
      </c>
      <c r="CB30" s="19">
        <f t="shared" si="11"/>
        <v>1.2592586337413386E-3</v>
      </c>
      <c r="CC30" s="19">
        <f t="shared" si="11"/>
        <v>1.1333327703672046E-3</v>
      </c>
      <c r="CD30" s="19">
        <f t="shared" si="11"/>
        <v>1.0074069069930707E-3</v>
      </c>
      <c r="CE30" s="19">
        <f t="shared" si="11"/>
        <v>1.0074069069930707E-3</v>
      </c>
      <c r="CF30" s="19">
        <f t="shared" si="11"/>
        <v>1.2592586337413386E-3</v>
      </c>
      <c r="CG30" s="19">
        <f t="shared" si="11"/>
        <v>7.5555518024480301E-4</v>
      </c>
      <c r="CH30" s="19">
        <f t="shared" si="11"/>
        <v>1.1333327703672046E-3</v>
      </c>
      <c r="CI30" s="19">
        <f t="shared" si="11"/>
        <v>1.0074069069930707E-3</v>
      </c>
      <c r="CJ30" s="19">
        <f t="shared" si="11"/>
        <v>1.2592586337413386E-3</v>
      </c>
      <c r="CK30" s="19">
        <f t="shared" si="14"/>
        <v>1.1333327703672046E-3</v>
      </c>
      <c r="CL30" s="19">
        <f t="shared" si="14"/>
        <v>8.8148104361893695E-4</v>
      </c>
      <c r="CM30" s="19">
        <f t="shared" si="14"/>
        <v>1.0074069069930707E-3</v>
      </c>
      <c r="CN30" s="19">
        <f t="shared" si="14"/>
        <v>1.1333327703672046E-3</v>
      </c>
      <c r="CO30" s="19">
        <f t="shared" si="14"/>
        <v>1.1333327703672046E-3</v>
      </c>
      <c r="CP30" s="19">
        <f t="shared" si="14"/>
        <v>8.8148104361893695E-4</v>
      </c>
      <c r="CQ30" s="19">
        <f t="shared" si="14"/>
        <v>1.1333327703672046E-3</v>
      </c>
      <c r="CR30" s="19">
        <f t="shared" si="14"/>
        <v>1.2592586337413386E-3</v>
      </c>
      <c r="CS30" s="19">
        <f t="shared" si="13"/>
        <v>1.1333327703672046E-3</v>
      </c>
      <c r="CT30" s="19">
        <f t="shared" si="13"/>
        <v>1.0074069069930707E-3</v>
      </c>
      <c r="CU30" s="19">
        <f t="shared" si="13"/>
        <v>1.2592586337413386E-3</v>
      </c>
      <c r="CV30" s="19">
        <f t="shared" si="13"/>
        <v>1.1333327703672046E-3</v>
      </c>
      <c r="CW30" s="19">
        <f t="shared" si="13"/>
        <v>1.0074069069930707E-3</v>
      </c>
      <c r="CX30" s="19">
        <f t="shared" si="13"/>
        <v>7.5555518024480301E-4</v>
      </c>
      <c r="CY30" s="33">
        <f t="shared" si="12"/>
        <v>0.15593824235169243</v>
      </c>
      <c r="CZ30" s="2"/>
      <c r="DB30" s="152" t="s">
        <v>117</v>
      </c>
      <c r="DC30" s="147">
        <v>7</v>
      </c>
      <c r="DD30" s="86">
        <v>4.3755867290880692</v>
      </c>
      <c r="DE30" s="153">
        <f t="shared" si="0"/>
        <v>-0.37491618155884726</v>
      </c>
    </row>
    <row r="31" spans="1:109" s="28" customFormat="1" ht="31.5" customHeight="1" thickBot="1" x14ac:dyDescent="0.25">
      <c r="A31" s="2"/>
      <c r="B31" s="56"/>
      <c r="C31" s="34" t="s">
        <v>82</v>
      </c>
      <c r="D31" s="61" t="s">
        <v>52</v>
      </c>
      <c r="E31" s="66"/>
      <c r="F31" s="31">
        <v>0.04</v>
      </c>
      <c r="G31" s="45">
        <v>8</v>
      </c>
      <c r="H31" s="44">
        <v>8</v>
      </c>
      <c r="I31" s="44">
        <v>9</v>
      </c>
      <c r="J31" s="44">
        <v>10</v>
      </c>
      <c r="K31" s="44">
        <v>6</v>
      </c>
      <c r="L31" s="44">
        <v>9</v>
      </c>
      <c r="M31" s="44">
        <v>8</v>
      </c>
      <c r="N31" s="44">
        <v>10</v>
      </c>
      <c r="O31" s="44">
        <v>7</v>
      </c>
      <c r="P31" s="44">
        <v>9</v>
      </c>
      <c r="Q31" s="90">
        <v>8</v>
      </c>
      <c r="R31" s="44">
        <v>9</v>
      </c>
      <c r="S31" s="44">
        <v>7</v>
      </c>
      <c r="T31" s="44">
        <v>9</v>
      </c>
      <c r="U31" s="44">
        <v>6</v>
      </c>
      <c r="V31" s="44">
        <v>8</v>
      </c>
      <c r="W31" s="44">
        <v>10</v>
      </c>
      <c r="X31" s="44">
        <v>10</v>
      </c>
      <c r="Y31" s="44">
        <v>7</v>
      </c>
      <c r="Z31" s="44">
        <v>10</v>
      </c>
      <c r="AA31" s="44">
        <v>7</v>
      </c>
      <c r="AB31" s="44">
        <v>9</v>
      </c>
      <c r="AC31" s="44">
        <v>7</v>
      </c>
      <c r="AD31" s="44">
        <v>9</v>
      </c>
      <c r="AE31" s="44">
        <v>10</v>
      </c>
      <c r="AF31" s="44">
        <v>8</v>
      </c>
      <c r="AG31" s="44">
        <v>6</v>
      </c>
      <c r="AH31" s="90">
        <v>9</v>
      </c>
      <c r="AI31" s="44">
        <v>7</v>
      </c>
      <c r="AJ31" s="31">
        <v>7</v>
      </c>
      <c r="AK31" s="82">
        <f t="shared" si="4"/>
        <v>3.2388663967611336E-2</v>
      </c>
      <c r="AL31" s="82">
        <f t="shared" si="5"/>
        <v>3.2388663967611336E-2</v>
      </c>
      <c r="AM31" s="82">
        <f t="shared" si="16"/>
        <v>3.643724696356275E-2</v>
      </c>
      <c r="AN31" s="82">
        <f t="shared" si="16"/>
        <v>4.048582995951417E-2</v>
      </c>
      <c r="AO31" s="82">
        <f t="shared" si="16"/>
        <v>2.4291497975708502E-2</v>
      </c>
      <c r="AP31" s="82">
        <f t="shared" si="16"/>
        <v>3.643724696356275E-2</v>
      </c>
      <c r="AQ31" s="82">
        <f t="shared" si="16"/>
        <v>3.2388663967611336E-2</v>
      </c>
      <c r="AR31" s="82">
        <f t="shared" si="16"/>
        <v>4.048582995951417E-2</v>
      </c>
      <c r="AS31" s="82">
        <f t="shared" si="16"/>
        <v>2.8340080971659919E-2</v>
      </c>
      <c r="AT31" s="82">
        <f t="shared" si="16"/>
        <v>3.643724696356275E-2</v>
      </c>
      <c r="AU31" s="82">
        <f t="shared" si="16"/>
        <v>3.2388663967611336E-2</v>
      </c>
      <c r="AV31" s="82">
        <f t="shared" si="16"/>
        <v>3.643724696356275E-2</v>
      </c>
      <c r="AW31" s="82">
        <f t="shared" si="16"/>
        <v>2.8340080971659919E-2</v>
      </c>
      <c r="AX31" s="82">
        <f t="shared" si="16"/>
        <v>3.643724696356275E-2</v>
      </c>
      <c r="AY31" s="82">
        <f t="shared" si="16"/>
        <v>2.4291497975708502E-2</v>
      </c>
      <c r="AZ31" s="82">
        <f t="shared" si="16"/>
        <v>3.2388663967611336E-2</v>
      </c>
      <c r="BA31" s="82">
        <f t="shared" si="16"/>
        <v>4.048582995951417E-2</v>
      </c>
      <c r="BB31" s="82">
        <f t="shared" si="15"/>
        <v>4.048582995951417E-2</v>
      </c>
      <c r="BC31" s="82">
        <f t="shared" si="15"/>
        <v>2.8340080971659919E-2</v>
      </c>
      <c r="BD31" s="82">
        <f t="shared" si="15"/>
        <v>4.048582995951417E-2</v>
      </c>
      <c r="BE31" s="82">
        <f t="shared" si="15"/>
        <v>2.8340080971659919E-2</v>
      </c>
      <c r="BF31" s="82">
        <f t="shared" si="17"/>
        <v>3.643724696356275E-2</v>
      </c>
      <c r="BG31" s="82">
        <f t="shared" si="17"/>
        <v>2.8340080971659919E-2</v>
      </c>
      <c r="BH31" s="82">
        <f t="shared" si="17"/>
        <v>3.643724696356275E-2</v>
      </c>
      <c r="BI31" s="82">
        <f t="shared" si="17"/>
        <v>4.048582995951417E-2</v>
      </c>
      <c r="BJ31" s="82">
        <f t="shared" si="17"/>
        <v>3.2388663967611336E-2</v>
      </c>
      <c r="BK31" s="82">
        <f t="shared" si="17"/>
        <v>2.4291497975708502E-2</v>
      </c>
      <c r="BL31" s="82">
        <f t="shared" si="17"/>
        <v>3.643724696356275E-2</v>
      </c>
      <c r="BM31" s="82">
        <f t="shared" si="17"/>
        <v>2.8340080971659919E-2</v>
      </c>
      <c r="BN31" s="82">
        <f t="shared" si="17"/>
        <v>2.8340080971659919E-2</v>
      </c>
      <c r="BO31" s="30" cm="1">
        <f t="array" ref="BO31">-1/LN(30)*SUMPRODUCT(AK31:BN31,LN(AK31:BN31))</f>
        <v>0.99637354312305548</v>
      </c>
      <c r="BP31" s="70">
        <f t="shared" si="2"/>
        <v>3.6264568769445171E-3</v>
      </c>
      <c r="BQ31" s="70">
        <f t="shared" si="8"/>
        <v>2.8033575029175223E-2</v>
      </c>
      <c r="BR31" s="73">
        <f t="shared" si="9"/>
        <v>3.3668141487132409E-2</v>
      </c>
      <c r="BS31" s="19" cm="1">
        <f t="array" ref="BS31">-SUMPRODUCT(AK31:BN31,LOG(AK31:BN31,2))</f>
        <v>4.8890959684636597</v>
      </c>
      <c r="BT31" s="29">
        <f t="shared" si="10"/>
        <v>0.99637354312305548</v>
      </c>
      <c r="BU31" s="19">
        <f t="shared" si="11"/>
        <v>1.0904661210407258E-3</v>
      </c>
      <c r="BV31" s="19">
        <f t="shared" si="11"/>
        <v>1.0904661210407258E-3</v>
      </c>
      <c r="BW31" s="19">
        <f t="shared" si="11"/>
        <v>1.2267743861708164E-3</v>
      </c>
      <c r="BX31" s="19">
        <f t="shared" si="11"/>
        <v>1.3630826513009074E-3</v>
      </c>
      <c r="BY31" s="19">
        <f t="shared" si="11"/>
        <v>8.1784959078054433E-4</v>
      </c>
      <c r="BZ31" s="19">
        <f t="shared" si="11"/>
        <v>1.2267743861708164E-3</v>
      </c>
      <c r="CA31" s="19">
        <f t="shared" si="11"/>
        <v>1.0904661210407258E-3</v>
      </c>
      <c r="CB31" s="19">
        <f t="shared" ref="CB31:CJ40" si="18">AR31*$BR31</f>
        <v>1.3630826513009074E-3</v>
      </c>
      <c r="CC31" s="19">
        <f t="shared" si="18"/>
        <v>9.5415785591063508E-4</v>
      </c>
      <c r="CD31" s="19">
        <f t="shared" si="18"/>
        <v>1.2267743861708164E-3</v>
      </c>
      <c r="CE31" s="19">
        <f t="shared" si="18"/>
        <v>1.0904661210407258E-3</v>
      </c>
      <c r="CF31" s="19">
        <f t="shared" si="18"/>
        <v>1.2267743861708164E-3</v>
      </c>
      <c r="CG31" s="19">
        <f t="shared" si="18"/>
        <v>9.5415785591063508E-4</v>
      </c>
      <c r="CH31" s="19">
        <f t="shared" si="18"/>
        <v>1.2267743861708164E-3</v>
      </c>
      <c r="CI31" s="19">
        <f t="shared" si="18"/>
        <v>8.1784959078054433E-4</v>
      </c>
      <c r="CJ31" s="19">
        <f t="shared" si="18"/>
        <v>1.0904661210407258E-3</v>
      </c>
      <c r="CK31" s="19">
        <f t="shared" si="14"/>
        <v>1.3630826513009074E-3</v>
      </c>
      <c r="CL31" s="19">
        <f t="shared" si="14"/>
        <v>1.3630826513009074E-3</v>
      </c>
      <c r="CM31" s="19">
        <f t="shared" si="14"/>
        <v>9.5415785591063508E-4</v>
      </c>
      <c r="CN31" s="19">
        <f t="shared" si="14"/>
        <v>1.3630826513009074E-3</v>
      </c>
      <c r="CO31" s="19">
        <f t="shared" si="14"/>
        <v>9.5415785591063508E-4</v>
      </c>
      <c r="CP31" s="19">
        <f t="shared" si="14"/>
        <v>1.2267743861708164E-3</v>
      </c>
      <c r="CQ31" s="19">
        <f t="shared" si="14"/>
        <v>9.5415785591063508E-4</v>
      </c>
      <c r="CR31" s="19">
        <f t="shared" si="14"/>
        <v>1.2267743861708164E-3</v>
      </c>
      <c r="CS31" s="19">
        <f t="shared" si="13"/>
        <v>1.3630826513009074E-3</v>
      </c>
      <c r="CT31" s="19">
        <f t="shared" si="13"/>
        <v>1.0904661210407258E-3</v>
      </c>
      <c r="CU31" s="19">
        <f t="shared" si="13"/>
        <v>8.1784959078054433E-4</v>
      </c>
      <c r="CV31" s="19">
        <f t="shared" si="13"/>
        <v>1.2267743861708164E-3</v>
      </c>
      <c r="CW31" s="19">
        <f t="shared" si="13"/>
        <v>9.5415785591063508E-4</v>
      </c>
      <c r="CX31" s="19">
        <f t="shared" si="13"/>
        <v>9.5415785591063508E-4</v>
      </c>
      <c r="CY31" s="33">
        <f t="shared" si="12"/>
        <v>0.16460677481040314</v>
      </c>
      <c r="CZ31" s="2"/>
      <c r="DB31" s="152" t="s">
        <v>118</v>
      </c>
      <c r="DC31" s="147">
        <v>7</v>
      </c>
      <c r="DD31" s="86">
        <v>4.3755867290880692</v>
      </c>
      <c r="DE31" s="153">
        <f t="shared" si="0"/>
        <v>-0.37491618155884726</v>
      </c>
    </row>
    <row r="32" spans="1:109" s="28" customFormat="1" ht="31.5" customHeight="1" thickBot="1" x14ac:dyDescent="0.25">
      <c r="A32" s="2"/>
      <c r="B32" s="56"/>
      <c r="C32" s="34" t="s">
        <v>83</v>
      </c>
      <c r="D32" s="61" t="s">
        <v>53</v>
      </c>
      <c r="E32" s="66"/>
      <c r="F32" s="31">
        <v>4.5999999999999999E-3</v>
      </c>
      <c r="G32" s="45">
        <v>8</v>
      </c>
      <c r="H32" s="44">
        <v>7</v>
      </c>
      <c r="I32" s="44">
        <v>10</v>
      </c>
      <c r="J32" s="44">
        <v>6</v>
      </c>
      <c r="K32" s="44">
        <v>6</v>
      </c>
      <c r="L32" s="44">
        <v>8</v>
      </c>
      <c r="M32" s="44">
        <v>8</v>
      </c>
      <c r="N32" s="44">
        <v>8</v>
      </c>
      <c r="O32" s="44">
        <v>9</v>
      </c>
      <c r="P32" s="44">
        <v>10</v>
      </c>
      <c r="Q32" s="90">
        <v>9</v>
      </c>
      <c r="R32" s="44">
        <v>10</v>
      </c>
      <c r="S32" s="44">
        <v>7</v>
      </c>
      <c r="T32" s="44">
        <v>7</v>
      </c>
      <c r="U32" s="44">
        <v>6</v>
      </c>
      <c r="V32" s="44">
        <v>9</v>
      </c>
      <c r="W32" s="44">
        <v>9</v>
      </c>
      <c r="X32" s="44">
        <v>10</v>
      </c>
      <c r="Y32" s="44">
        <v>7</v>
      </c>
      <c r="Z32" s="44">
        <v>10</v>
      </c>
      <c r="AA32" s="44">
        <v>6</v>
      </c>
      <c r="AB32" s="44">
        <v>8</v>
      </c>
      <c r="AC32" s="44">
        <v>7</v>
      </c>
      <c r="AD32" s="44">
        <v>8</v>
      </c>
      <c r="AE32" s="44">
        <v>9</v>
      </c>
      <c r="AF32" s="44">
        <v>8</v>
      </c>
      <c r="AG32" s="44">
        <v>9</v>
      </c>
      <c r="AH32" s="90">
        <v>7</v>
      </c>
      <c r="AI32" s="44">
        <v>7</v>
      </c>
      <c r="AJ32" s="31">
        <v>9</v>
      </c>
      <c r="AK32" s="82">
        <f t="shared" si="4"/>
        <v>3.3057851239669422E-2</v>
      </c>
      <c r="AL32" s="82">
        <f t="shared" si="5"/>
        <v>2.8925619834710745E-2</v>
      </c>
      <c r="AM32" s="82">
        <f t="shared" si="16"/>
        <v>4.1322314049586778E-2</v>
      </c>
      <c r="AN32" s="82">
        <f t="shared" si="16"/>
        <v>2.4793388429752067E-2</v>
      </c>
      <c r="AO32" s="82">
        <f t="shared" si="16"/>
        <v>2.4793388429752067E-2</v>
      </c>
      <c r="AP32" s="82">
        <f t="shared" si="16"/>
        <v>3.3057851239669422E-2</v>
      </c>
      <c r="AQ32" s="82">
        <f t="shared" si="16"/>
        <v>3.3057851239669422E-2</v>
      </c>
      <c r="AR32" s="82">
        <f t="shared" si="16"/>
        <v>3.3057851239669422E-2</v>
      </c>
      <c r="AS32" s="82">
        <f t="shared" si="16"/>
        <v>3.71900826446281E-2</v>
      </c>
      <c r="AT32" s="82">
        <f t="shared" si="16"/>
        <v>4.1322314049586778E-2</v>
      </c>
      <c r="AU32" s="82">
        <f t="shared" si="16"/>
        <v>3.71900826446281E-2</v>
      </c>
      <c r="AV32" s="82">
        <f t="shared" si="16"/>
        <v>4.1322314049586778E-2</v>
      </c>
      <c r="AW32" s="82">
        <f t="shared" si="16"/>
        <v>2.8925619834710745E-2</v>
      </c>
      <c r="AX32" s="82">
        <f t="shared" si="16"/>
        <v>2.8925619834710745E-2</v>
      </c>
      <c r="AY32" s="82">
        <f t="shared" si="16"/>
        <v>2.4793388429752067E-2</v>
      </c>
      <c r="AZ32" s="82">
        <f t="shared" si="16"/>
        <v>3.71900826446281E-2</v>
      </c>
      <c r="BA32" s="82">
        <f t="shared" si="16"/>
        <v>3.71900826446281E-2</v>
      </c>
      <c r="BB32" s="82">
        <f t="shared" si="15"/>
        <v>4.1322314049586778E-2</v>
      </c>
      <c r="BC32" s="82">
        <f t="shared" si="15"/>
        <v>2.8925619834710745E-2</v>
      </c>
      <c r="BD32" s="82">
        <f t="shared" si="15"/>
        <v>4.1322314049586778E-2</v>
      </c>
      <c r="BE32" s="82">
        <f t="shared" si="15"/>
        <v>2.4793388429752067E-2</v>
      </c>
      <c r="BF32" s="82">
        <f t="shared" si="17"/>
        <v>3.3057851239669422E-2</v>
      </c>
      <c r="BG32" s="82">
        <f t="shared" si="17"/>
        <v>2.8925619834710745E-2</v>
      </c>
      <c r="BH32" s="82">
        <f t="shared" si="17"/>
        <v>3.3057851239669422E-2</v>
      </c>
      <c r="BI32" s="82">
        <f t="shared" si="17"/>
        <v>3.71900826446281E-2</v>
      </c>
      <c r="BJ32" s="82">
        <f t="shared" si="17"/>
        <v>3.3057851239669422E-2</v>
      </c>
      <c r="BK32" s="82">
        <f t="shared" si="17"/>
        <v>3.71900826446281E-2</v>
      </c>
      <c r="BL32" s="82">
        <f t="shared" si="17"/>
        <v>2.8925619834710745E-2</v>
      </c>
      <c r="BM32" s="82">
        <f t="shared" si="17"/>
        <v>2.8925619834710745E-2</v>
      </c>
      <c r="BN32" s="82">
        <f t="shared" si="17"/>
        <v>3.71900826446281E-2</v>
      </c>
      <c r="BO32" s="30" cm="1">
        <f t="array" ref="BO32">-1/LN(30)*SUMPRODUCT(AK32:BN32,LN(AK32:BN32))</f>
        <v>0.99620722953796459</v>
      </c>
      <c r="BP32" s="70">
        <f t="shared" si="2"/>
        <v>3.7927704620354108E-3</v>
      </c>
      <c r="BQ32" s="70">
        <f t="shared" si="8"/>
        <v>2.9319227809346975E-2</v>
      </c>
      <c r="BR32" s="73">
        <f t="shared" si="9"/>
        <v>4.0494032442309723E-3</v>
      </c>
      <c r="BS32" s="19" cm="1">
        <f t="array" ref="BS32">-SUMPRODUCT(AK32:BN32,LOG(AK32:BN32,2))</f>
        <v>4.888279885897056</v>
      </c>
      <c r="BT32" s="29">
        <f t="shared" si="10"/>
        <v>0.9962072295379647</v>
      </c>
      <c r="BU32" s="19">
        <f t="shared" ref="BU32:CA40" si="19">AK32*$BR32</f>
        <v>1.3386457005722222E-4</v>
      </c>
      <c r="BV32" s="19">
        <f t="shared" si="19"/>
        <v>1.1713149880006945E-4</v>
      </c>
      <c r="BW32" s="19">
        <f t="shared" si="19"/>
        <v>1.6733071257152778E-4</v>
      </c>
      <c r="BX32" s="19">
        <f t="shared" si="19"/>
        <v>1.0039842754291668E-4</v>
      </c>
      <c r="BY32" s="19">
        <f t="shared" si="19"/>
        <v>1.0039842754291668E-4</v>
      </c>
      <c r="BZ32" s="19">
        <f t="shared" si="19"/>
        <v>1.3386457005722222E-4</v>
      </c>
      <c r="CA32" s="19">
        <f t="shared" si="19"/>
        <v>1.3386457005722222E-4</v>
      </c>
      <c r="CB32" s="19">
        <f t="shared" si="18"/>
        <v>1.3386457005722222E-4</v>
      </c>
      <c r="CC32" s="19">
        <f t="shared" si="18"/>
        <v>1.5059764131437501E-4</v>
      </c>
      <c r="CD32" s="19">
        <f t="shared" si="18"/>
        <v>1.6733071257152778E-4</v>
      </c>
      <c r="CE32" s="19">
        <f t="shared" si="18"/>
        <v>1.5059764131437501E-4</v>
      </c>
      <c r="CF32" s="19">
        <f t="shared" si="18"/>
        <v>1.6733071257152778E-4</v>
      </c>
      <c r="CG32" s="19">
        <f t="shared" si="18"/>
        <v>1.1713149880006945E-4</v>
      </c>
      <c r="CH32" s="19">
        <f t="shared" si="18"/>
        <v>1.1713149880006945E-4</v>
      </c>
      <c r="CI32" s="19">
        <f t="shared" si="18"/>
        <v>1.0039842754291668E-4</v>
      </c>
      <c r="CJ32" s="19">
        <f t="shared" si="18"/>
        <v>1.5059764131437501E-4</v>
      </c>
      <c r="CK32" s="19">
        <f t="shared" si="14"/>
        <v>1.5059764131437501E-4</v>
      </c>
      <c r="CL32" s="19">
        <f t="shared" si="14"/>
        <v>1.6733071257152778E-4</v>
      </c>
      <c r="CM32" s="19">
        <f t="shared" si="14"/>
        <v>1.1713149880006945E-4</v>
      </c>
      <c r="CN32" s="19">
        <f t="shared" si="14"/>
        <v>1.6733071257152778E-4</v>
      </c>
      <c r="CO32" s="19">
        <f t="shared" si="14"/>
        <v>1.0039842754291668E-4</v>
      </c>
      <c r="CP32" s="19">
        <f t="shared" si="14"/>
        <v>1.3386457005722222E-4</v>
      </c>
      <c r="CQ32" s="19">
        <f t="shared" si="14"/>
        <v>1.1713149880006945E-4</v>
      </c>
      <c r="CR32" s="19">
        <f t="shared" si="14"/>
        <v>1.3386457005722222E-4</v>
      </c>
      <c r="CS32" s="19">
        <f t="shared" si="13"/>
        <v>1.5059764131437501E-4</v>
      </c>
      <c r="CT32" s="19">
        <f t="shared" si="13"/>
        <v>1.3386457005722222E-4</v>
      </c>
      <c r="CU32" s="19">
        <f t="shared" si="13"/>
        <v>1.5059764131437501E-4</v>
      </c>
      <c r="CV32" s="19">
        <f t="shared" si="13"/>
        <v>1.1713149880006945E-4</v>
      </c>
      <c r="CW32" s="19">
        <f t="shared" si="13"/>
        <v>1.1713149880006945E-4</v>
      </c>
      <c r="CX32" s="19">
        <f t="shared" si="13"/>
        <v>1.5059764131437501E-4</v>
      </c>
      <c r="CY32" s="33">
        <f t="shared" si="12"/>
        <v>1.9794616428660546E-2</v>
      </c>
      <c r="CZ32" s="2"/>
      <c r="DB32" s="152" t="s">
        <v>119</v>
      </c>
      <c r="DC32" s="147">
        <v>8</v>
      </c>
      <c r="DD32" s="86">
        <v>6.3281651279677149</v>
      </c>
      <c r="DE32" s="153">
        <f t="shared" si="0"/>
        <v>-0.20897935900403564</v>
      </c>
    </row>
    <row r="33" spans="1:109" s="28" customFormat="1" ht="31.5" customHeight="1" thickBot="1" x14ac:dyDescent="0.25">
      <c r="A33" s="2"/>
      <c r="B33" s="56"/>
      <c r="C33" s="34" t="s">
        <v>84</v>
      </c>
      <c r="D33" s="61" t="s">
        <v>54</v>
      </c>
      <c r="E33" s="66"/>
      <c r="F33" s="31">
        <v>1.83E-2</v>
      </c>
      <c r="G33" s="45">
        <v>7</v>
      </c>
      <c r="H33" s="44">
        <v>9</v>
      </c>
      <c r="I33" s="44">
        <v>9</v>
      </c>
      <c r="J33" s="44">
        <v>8</v>
      </c>
      <c r="K33" s="44">
        <v>7</v>
      </c>
      <c r="L33" s="44">
        <v>8</v>
      </c>
      <c r="M33" s="44">
        <v>8</v>
      </c>
      <c r="N33" s="44">
        <v>6</v>
      </c>
      <c r="O33" s="44">
        <v>7</v>
      </c>
      <c r="P33" s="44">
        <v>7</v>
      </c>
      <c r="Q33" s="90">
        <v>10</v>
      </c>
      <c r="R33" s="44">
        <v>6</v>
      </c>
      <c r="S33" s="44">
        <v>8</v>
      </c>
      <c r="T33" s="44">
        <v>8</v>
      </c>
      <c r="U33" s="44">
        <v>9</v>
      </c>
      <c r="V33" s="44">
        <v>7</v>
      </c>
      <c r="W33" s="44">
        <v>9</v>
      </c>
      <c r="X33" s="44">
        <v>7</v>
      </c>
      <c r="Y33" s="44">
        <v>10</v>
      </c>
      <c r="Z33" s="44">
        <v>10</v>
      </c>
      <c r="AA33" s="44">
        <v>8</v>
      </c>
      <c r="AB33" s="44">
        <v>8</v>
      </c>
      <c r="AC33" s="44">
        <v>9</v>
      </c>
      <c r="AD33" s="44">
        <v>8</v>
      </c>
      <c r="AE33" s="44">
        <v>8</v>
      </c>
      <c r="AF33" s="44">
        <v>6</v>
      </c>
      <c r="AG33" s="44">
        <v>8</v>
      </c>
      <c r="AH33" s="90">
        <v>10</v>
      </c>
      <c r="AI33" s="44">
        <v>9</v>
      </c>
      <c r="AJ33" s="31">
        <v>9</v>
      </c>
      <c r="AK33" s="82">
        <f t="shared" si="4"/>
        <v>2.8806584362139918E-2</v>
      </c>
      <c r="AL33" s="82">
        <f t="shared" si="5"/>
        <v>3.7037037037037035E-2</v>
      </c>
      <c r="AM33" s="82">
        <f t="shared" si="16"/>
        <v>3.7037037037037035E-2</v>
      </c>
      <c r="AN33" s="82">
        <f t="shared" si="16"/>
        <v>3.292181069958848E-2</v>
      </c>
      <c r="AO33" s="82">
        <f t="shared" si="16"/>
        <v>2.8806584362139918E-2</v>
      </c>
      <c r="AP33" s="82">
        <f t="shared" si="16"/>
        <v>3.292181069958848E-2</v>
      </c>
      <c r="AQ33" s="82">
        <f t="shared" si="16"/>
        <v>3.292181069958848E-2</v>
      </c>
      <c r="AR33" s="82">
        <f t="shared" si="16"/>
        <v>2.4691358024691357E-2</v>
      </c>
      <c r="AS33" s="82">
        <f t="shared" si="16"/>
        <v>2.8806584362139918E-2</v>
      </c>
      <c r="AT33" s="82">
        <f t="shared" si="16"/>
        <v>2.8806584362139918E-2</v>
      </c>
      <c r="AU33" s="82">
        <f t="shared" si="16"/>
        <v>4.1152263374485597E-2</v>
      </c>
      <c r="AV33" s="82">
        <f t="shared" si="16"/>
        <v>2.4691358024691357E-2</v>
      </c>
      <c r="AW33" s="82">
        <f t="shared" si="16"/>
        <v>3.292181069958848E-2</v>
      </c>
      <c r="AX33" s="82">
        <f t="shared" si="16"/>
        <v>3.292181069958848E-2</v>
      </c>
      <c r="AY33" s="82">
        <f t="shared" si="16"/>
        <v>3.7037037037037035E-2</v>
      </c>
      <c r="AZ33" s="82">
        <f t="shared" si="16"/>
        <v>2.8806584362139918E-2</v>
      </c>
      <c r="BA33" s="82">
        <f t="shared" si="16"/>
        <v>3.7037037037037035E-2</v>
      </c>
      <c r="BB33" s="82">
        <f t="shared" si="15"/>
        <v>2.8806584362139918E-2</v>
      </c>
      <c r="BC33" s="82">
        <f t="shared" si="15"/>
        <v>4.1152263374485597E-2</v>
      </c>
      <c r="BD33" s="82">
        <f t="shared" si="15"/>
        <v>4.1152263374485597E-2</v>
      </c>
      <c r="BE33" s="82">
        <f t="shared" si="15"/>
        <v>3.292181069958848E-2</v>
      </c>
      <c r="BF33" s="82">
        <f t="shared" si="17"/>
        <v>3.292181069958848E-2</v>
      </c>
      <c r="BG33" s="82">
        <f t="shared" si="17"/>
        <v>3.7037037037037035E-2</v>
      </c>
      <c r="BH33" s="82">
        <f t="shared" si="17"/>
        <v>3.292181069958848E-2</v>
      </c>
      <c r="BI33" s="82">
        <f t="shared" si="17"/>
        <v>3.292181069958848E-2</v>
      </c>
      <c r="BJ33" s="82">
        <f t="shared" si="17"/>
        <v>2.4691358024691357E-2</v>
      </c>
      <c r="BK33" s="82">
        <f t="shared" si="17"/>
        <v>3.292181069958848E-2</v>
      </c>
      <c r="BL33" s="82">
        <f t="shared" si="17"/>
        <v>4.1152263374485597E-2</v>
      </c>
      <c r="BM33" s="82">
        <f t="shared" si="17"/>
        <v>3.7037037037037035E-2</v>
      </c>
      <c r="BN33" s="82">
        <f t="shared" si="17"/>
        <v>3.7037037037037035E-2</v>
      </c>
      <c r="BO33" s="30" cm="1">
        <f t="array" ref="BO33">-1/LN(30)*SUMPRODUCT(AK33:BN33,LN(AK33:BN33))</f>
        <v>0.99692579198519071</v>
      </c>
      <c r="BP33" s="70">
        <f t="shared" si="2"/>
        <v>3.0742080148092876E-3</v>
      </c>
      <c r="BQ33" s="70">
        <f t="shared" si="8"/>
        <v>2.376452939130496E-2</v>
      </c>
      <c r="BR33" s="73">
        <f t="shared" si="9"/>
        <v>1.3057528275225792E-2</v>
      </c>
      <c r="BS33" s="19" cm="1">
        <f t="array" ref="BS33">-SUMPRODUCT(AK33:BN33,LOG(AK33:BN33,2))</f>
        <v>4.8918057932117058</v>
      </c>
      <c r="BT33" s="29">
        <f t="shared" si="10"/>
        <v>0.99692579198519049</v>
      </c>
      <c r="BU33" s="19">
        <f t="shared" si="19"/>
        <v>3.7614278982131912E-4</v>
      </c>
      <c r="BV33" s="19">
        <f t="shared" si="19"/>
        <v>4.83612158341696E-4</v>
      </c>
      <c r="BW33" s="19">
        <f t="shared" si="19"/>
        <v>4.83612158341696E-4</v>
      </c>
      <c r="BX33" s="19">
        <f t="shared" si="19"/>
        <v>4.2987747408150762E-4</v>
      </c>
      <c r="BY33" s="19">
        <f t="shared" si="19"/>
        <v>3.7614278982131912E-4</v>
      </c>
      <c r="BZ33" s="19">
        <f t="shared" si="19"/>
        <v>4.2987747408150762E-4</v>
      </c>
      <c r="CA33" s="19">
        <f t="shared" si="19"/>
        <v>4.2987747408150762E-4</v>
      </c>
      <c r="CB33" s="19">
        <f t="shared" si="18"/>
        <v>3.2240810556113063E-4</v>
      </c>
      <c r="CC33" s="19">
        <f t="shared" si="18"/>
        <v>3.7614278982131912E-4</v>
      </c>
      <c r="CD33" s="19">
        <f t="shared" si="18"/>
        <v>3.7614278982131912E-4</v>
      </c>
      <c r="CE33" s="19">
        <f t="shared" si="18"/>
        <v>5.3734684260188449E-4</v>
      </c>
      <c r="CF33" s="19">
        <f t="shared" si="18"/>
        <v>3.2240810556113063E-4</v>
      </c>
      <c r="CG33" s="19">
        <f t="shared" si="18"/>
        <v>4.2987747408150762E-4</v>
      </c>
      <c r="CH33" s="19">
        <f t="shared" si="18"/>
        <v>4.2987747408150762E-4</v>
      </c>
      <c r="CI33" s="19">
        <f t="shared" si="18"/>
        <v>4.83612158341696E-4</v>
      </c>
      <c r="CJ33" s="19">
        <f t="shared" si="18"/>
        <v>3.7614278982131912E-4</v>
      </c>
      <c r="CK33" s="19">
        <f t="shared" si="14"/>
        <v>4.83612158341696E-4</v>
      </c>
      <c r="CL33" s="19">
        <f t="shared" si="14"/>
        <v>3.7614278982131912E-4</v>
      </c>
      <c r="CM33" s="19">
        <f t="shared" si="14"/>
        <v>5.3734684260188449E-4</v>
      </c>
      <c r="CN33" s="19">
        <f t="shared" si="14"/>
        <v>5.3734684260188449E-4</v>
      </c>
      <c r="CO33" s="19">
        <f t="shared" si="14"/>
        <v>4.2987747408150762E-4</v>
      </c>
      <c r="CP33" s="19">
        <f t="shared" si="14"/>
        <v>4.2987747408150762E-4</v>
      </c>
      <c r="CQ33" s="19">
        <f t="shared" si="14"/>
        <v>4.83612158341696E-4</v>
      </c>
      <c r="CR33" s="19">
        <f t="shared" si="14"/>
        <v>4.2987747408150762E-4</v>
      </c>
      <c r="CS33" s="19">
        <f t="shared" si="13"/>
        <v>4.2987747408150762E-4</v>
      </c>
      <c r="CT33" s="19">
        <f t="shared" si="13"/>
        <v>3.2240810556113063E-4</v>
      </c>
      <c r="CU33" s="19">
        <f t="shared" si="13"/>
        <v>4.2987747408150762E-4</v>
      </c>
      <c r="CV33" s="19">
        <f t="shared" si="13"/>
        <v>5.3734684260188449E-4</v>
      </c>
      <c r="CW33" s="19">
        <f t="shared" si="13"/>
        <v>4.83612158341696E-4</v>
      </c>
      <c r="CX33" s="19">
        <f t="shared" si="13"/>
        <v>4.83612158341696E-4</v>
      </c>
      <c r="CY33" s="33">
        <f t="shared" si="12"/>
        <v>6.387489246177519E-2</v>
      </c>
      <c r="CZ33" s="2"/>
      <c r="DB33" s="152" t="s">
        <v>120</v>
      </c>
      <c r="DC33" s="147">
        <v>6</v>
      </c>
      <c r="DD33" s="86">
        <v>10</v>
      </c>
      <c r="DE33" s="153">
        <f t="shared" si="0"/>
        <v>0.66666666666666663</v>
      </c>
    </row>
    <row r="34" spans="1:109" s="28" customFormat="1" ht="31.5" customHeight="1" thickBot="1" x14ac:dyDescent="0.25">
      <c r="A34" s="2"/>
      <c r="B34" s="56"/>
      <c r="C34" s="34" t="s">
        <v>85</v>
      </c>
      <c r="D34" s="61" t="s">
        <v>55</v>
      </c>
      <c r="E34" s="66"/>
      <c r="F34" s="31">
        <v>3.6799999999999999E-2</v>
      </c>
      <c r="G34" s="45">
        <v>6</v>
      </c>
      <c r="H34" s="44">
        <v>9</v>
      </c>
      <c r="I34" s="44">
        <v>10</v>
      </c>
      <c r="J34" s="44">
        <v>10</v>
      </c>
      <c r="K34" s="44">
        <v>8</v>
      </c>
      <c r="L34" s="44">
        <v>8</v>
      </c>
      <c r="M34" s="44">
        <v>9</v>
      </c>
      <c r="N34" s="44">
        <v>8</v>
      </c>
      <c r="O34" s="44">
        <v>7</v>
      </c>
      <c r="P34" s="44">
        <v>8</v>
      </c>
      <c r="Q34" s="90">
        <v>10</v>
      </c>
      <c r="R34" s="44">
        <v>9</v>
      </c>
      <c r="S34" s="44">
        <v>6</v>
      </c>
      <c r="T34" s="44">
        <v>9</v>
      </c>
      <c r="U34" s="44">
        <v>6</v>
      </c>
      <c r="V34" s="44">
        <v>9</v>
      </c>
      <c r="W34" s="44">
        <v>8</v>
      </c>
      <c r="X34" s="44">
        <v>6</v>
      </c>
      <c r="Y34" s="44">
        <v>10</v>
      </c>
      <c r="Z34" s="44">
        <v>6</v>
      </c>
      <c r="AA34" s="44">
        <v>6</v>
      </c>
      <c r="AB34" s="44">
        <v>6</v>
      </c>
      <c r="AC34" s="44">
        <v>6</v>
      </c>
      <c r="AD34" s="44">
        <v>7</v>
      </c>
      <c r="AE34" s="44">
        <v>9</v>
      </c>
      <c r="AF34" s="44">
        <v>7</v>
      </c>
      <c r="AG34" s="44">
        <v>9</v>
      </c>
      <c r="AH34" s="90">
        <v>6</v>
      </c>
      <c r="AI34" s="44">
        <v>7</v>
      </c>
      <c r="AJ34" s="31">
        <v>7</v>
      </c>
      <c r="AK34" s="82">
        <f t="shared" si="4"/>
        <v>2.5862068965517241E-2</v>
      </c>
      <c r="AL34" s="82">
        <f t="shared" si="5"/>
        <v>3.8793103448275863E-2</v>
      </c>
      <c r="AM34" s="82">
        <f t="shared" si="16"/>
        <v>4.3103448275862072E-2</v>
      </c>
      <c r="AN34" s="82">
        <f t="shared" si="16"/>
        <v>4.3103448275862072E-2</v>
      </c>
      <c r="AO34" s="82">
        <f t="shared" si="16"/>
        <v>3.4482758620689655E-2</v>
      </c>
      <c r="AP34" s="82">
        <f t="shared" si="16"/>
        <v>3.4482758620689655E-2</v>
      </c>
      <c r="AQ34" s="82">
        <f t="shared" si="16"/>
        <v>3.8793103448275863E-2</v>
      </c>
      <c r="AR34" s="82">
        <f t="shared" si="16"/>
        <v>3.4482758620689655E-2</v>
      </c>
      <c r="AS34" s="82">
        <f t="shared" si="16"/>
        <v>3.017241379310345E-2</v>
      </c>
      <c r="AT34" s="82">
        <f t="shared" si="16"/>
        <v>3.4482758620689655E-2</v>
      </c>
      <c r="AU34" s="82">
        <f t="shared" si="16"/>
        <v>4.3103448275862072E-2</v>
      </c>
      <c r="AV34" s="82">
        <f t="shared" si="16"/>
        <v>3.8793103448275863E-2</v>
      </c>
      <c r="AW34" s="82">
        <f t="shared" si="16"/>
        <v>2.5862068965517241E-2</v>
      </c>
      <c r="AX34" s="82">
        <f t="shared" si="16"/>
        <v>3.8793103448275863E-2</v>
      </c>
      <c r="AY34" s="82">
        <f t="shared" si="16"/>
        <v>2.5862068965517241E-2</v>
      </c>
      <c r="AZ34" s="82">
        <f t="shared" si="16"/>
        <v>3.8793103448275863E-2</v>
      </c>
      <c r="BA34" s="82">
        <f t="shared" si="16"/>
        <v>3.4482758620689655E-2</v>
      </c>
      <c r="BB34" s="82">
        <f t="shared" si="15"/>
        <v>2.5862068965517241E-2</v>
      </c>
      <c r="BC34" s="82">
        <f t="shared" si="15"/>
        <v>4.3103448275862072E-2</v>
      </c>
      <c r="BD34" s="82">
        <f t="shared" si="15"/>
        <v>2.5862068965517241E-2</v>
      </c>
      <c r="BE34" s="82">
        <f t="shared" si="15"/>
        <v>2.5862068965517241E-2</v>
      </c>
      <c r="BF34" s="82">
        <f t="shared" si="17"/>
        <v>2.5862068965517241E-2</v>
      </c>
      <c r="BG34" s="82">
        <f t="shared" si="17"/>
        <v>2.5862068965517241E-2</v>
      </c>
      <c r="BH34" s="82">
        <f t="shared" si="17"/>
        <v>3.017241379310345E-2</v>
      </c>
      <c r="BI34" s="82">
        <f t="shared" si="17"/>
        <v>3.8793103448275863E-2</v>
      </c>
      <c r="BJ34" s="82">
        <f t="shared" si="17"/>
        <v>3.017241379310345E-2</v>
      </c>
      <c r="BK34" s="82">
        <f t="shared" si="17"/>
        <v>3.8793103448275863E-2</v>
      </c>
      <c r="BL34" s="82">
        <f t="shared" si="17"/>
        <v>2.5862068965517241E-2</v>
      </c>
      <c r="BM34" s="82">
        <f t="shared" si="17"/>
        <v>3.017241379310345E-2</v>
      </c>
      <c r="BN34" s="82">
        <f t="shared" si="17"/>
        <v>3.017241379310345E-2</v>
      </c>
      <c r="BO34" s="30" cm="1">
        <f t="array" ref="BO34">-1/LN(30)*SUMPRODUCT(AK34:BN34,LN(AK34:BN34))</f>
        <v>0.99492723953045137</v>
      </c>
      <c r="BP34" s="70">
        <f t="shared" si="2"/>
        <v>5.0727604695486317E-3</v>
      </c>
      <c r="BQ34" s="70">
        <f t="shared" si="8"/>
        <v>3.9213925893403473E-2</v>
      </c>
      <c r="BR34" s="73">
        <f t="shared" si="9"/>
        <v>4.3328016621544917E-2</v>
      </c>
      <c r="BS34" s="19" cm="1">
        <f t="array" ref="BS34">-SUMPRODUCT(AK34:BN34,LOG(AK34:BN34,2))</f>
        <v>4.8819991149667157</v>
      </c>
      <c r="BT34" s="29">
        <f t="shared" si="10"/>
        <v>0.99492723953045137</v>
      </c>
      <c r="BU34" s="19">
        <f t="shared" si="19"/>
        <v>1.1205521540054719E-3</v>
      </c>
      <c r="BV34" s="19">
        <f t="shared" si="19"/>
        <v>1.6808282310082081E-3</v>
      </c>
      <c r="BW34" s="19">
        <f t="shared" si="19"/>
        <v>1.8675869233424533E-3</v>
      </c>
      <c r="BX34" s="19">
        <f t="shared" si="19"/>
        <v>1.8675869233424533E-3</v>
      </c>
      <c r="BY34" s="19">
        <f t="shared" si="19"/>
        <v>1.4940695386739626E-3</v>
      </c>
      <c r="BZ34" s="19">
        <f t="shared" si="19"/>
        <v>1.4940695386739626E-3</v>
      </c>
      <c r="CA34" s="19">
        <f t="shared" si="19"/>
        <v>1.6808282310082081E-3</v>
      </c>
      <c r="CB34" s="19">
        <f t="shared" si="18"/>
        <v>1.4940695386739626E-3</v>
      </c>
      <c r="CC34" s="19">
        <f t="shared" si="18"/>
        <v>1.3073108463397174E-3</v>
      </c>
      <c r="CD34" s="19">
        <f t="shared" si="18"/>
        <v>1.4940695386739626E-3</v>
      </c>
      <c r="CE34" s="19">
        <f t="shared" si="18"/>
        <v>1.8675869233424533E-3</v>
      </c>
      <c r="CF34" s="19">
        <f t="shared" si="18"/>
        <v>1.6808282310082081E-3</v>
      </c>
      <c r="CG34" s="19">
        <f t="shared" si="18"/>
        <v>1.1205521540054719E-3</v>
      </c>
      <c r="CH34" s="19">
        <f t="shared" si="18"/>
        <v>1.6808282310082081E-3</v>
      </c>
      <c r="CI34" s="19">
        <f t="shared" si="18"/>
        <v>1.1205521540054719E-3</v>
      </c>
      <c r="CJ34" s="19">
        <f t="shared" si="18"/>
        <v>1.6808282310082081E-3</v>
      </c>
      <c r="CK34" s="19">
        <f t="shared" si="14"/>
        <v>1.4940695386739626E-3</v>
      </c>
      <c r="CL34" s="19">
        <f t="shared" si="14"/>
        <v>1.1205521540054719E-3</v>
      </c>
      <c r="CM34" s="19">
        <f t="shared" si="14"/>
        <v>1.8675869233424533E-3</v>
      </c>
      <c r="CN34" s="19">
        <f t="shared" si="14"/>
        <v>1.1205521540054719E-3</v>
      </c>
      <c r="CO34" s="19">
        <f t="shared" si="14"/>
        <v>1.1205521540054719E-3</v>
      </c>
      <c r="CP34" s="19">
        <f t="shared" si="14"/>
        <v>1.1205521540054719E-3</v>
      </c>
      <c r="CQ34" s="19">
        <f t="shared" si="14"/>
        <v>1.1205521540054719E-3</v>
      </c>
      <c r="CR34" s="19">
        <f t="shared" si="14"/>
        <v>1.3073108463397174E-3</v>
      </c>
      <c r="CS34" s="19">
        <f t="shared" si="13"/>
        <v>1.6808282310082081E-3</v>
      </c>
      <c r="CT34" s="19">
        <f t="shared" si="13"/>
        <v>1.3073108463397174E-3</v>
      </c>
      <c r="CU34" s="19">
        <f t="shared" si="13"/>
        <v>1.6808282310082081E-3</v>
      </c>
      <c r="CV34" s="19">
        <f t="shared" si="13"/>
        <v>1.1205521540054719E-3</v>
      </c>
      <c r="CW34" s="19">
        <f t="shared" si="13"/>
        <v>1.3073108463397174E-3</v>
      </c>
      <c r="CX34" s="19">
        <f t="shared" si="13"/>
        <v>1.3073108463397174E-3</v>
      </c>
      <c r="CY34" s="33">
        <f t="shared" si="12"/>
        <v>0.21152733879964544</v>
      </c>
      <c r="CZ34" s="2"/>
      <c r="DB34" s="154" t="s">
        <v>121</v>
      </c>
      <c r="DC34" s="155">
        <v>6</v>
      </c>
      <c r="DD34" s="156">
        <v>2.856849865563579</v>
      </c>
      <c r="DE34" s="157">
        <f t="shared" si="0"/>
        <v>-0.52385835573940354</v>
      </c>
    </row>
    <row r="35" spans="1:109" s="28" customFormat="1" ht="31.5" customHeight="1" thickBot="1" x14ac:dyDescent="0.25">
      <c r="A35" s="2"/>
      <c r="B35" s="56"/>
      <c r="C35" s="34" t="s">
        <v>86</v>
      </c>
      <c r="D35" s="61" t="s">
        <v>56</v>
      </c>
      <c r="E35" s="66"/>
      <c r="F35" s="31">
        <v>2.3900000000000001E-2</v>
      </c>
      <c r="G35" s="45">
        <v>8</v>
      </c>
      <c r="H35" s="44">
        <v>10</v>
      </c>
      <c r="I35" s="44">
        <v>8</v>
      </c>
      <c r="J35" s="44">
        <v>9</v>
      </c>
      <c r="K35" s="44">
        <v>6</v>
      </c>
      <c r="L35" s="44">
        <v>10</v>
      </c>
      <c r="M35" s="44">
        <v>9</v>
      </c>
      <c r="N35" s="44">
        <v>9</v>
      </c>
      <c r="O35" s="44">
        <v>9</v>
      </c>
      <c r="P35" s="44">
        <v>9</v>
      </c>
      <c r="Q35" s="90">
        <v>8</v>
      </c>
      <c r="R35" s="44">
        <v>6</v>
      </c>
      <c r="S35" s="44">
        <v>8</v>
      </c>
      <c r="T35" s="44">
        <v>6</v>
      </c>
      <c r="U35" s="44">
        <v>9</v>
      </c>
      <c r="V35" s="44">
        <v>6</v>
      </c>
      <c r="W35" s="44">
        <v>9</v>
      </c>
      <c r="X35" s="44">
        <v>7</v>
      </c>
      <c r="Y35" s="44">
        <v>8</v>
      </c>
      <c r="Z35" s="44">
        <v>8</v>
      </c>
      <c r="AA35" s="44">
        <v>8</v>
      </c>
      <c r="AB35" s="44">
        <v>8</v>
      </c>
      <c r="AC35" s="44">
        <v>8</v>
      </c>
      <c r="AD35" s="44">
        <v>10</v>
      </c>
      <c r="AE35" s="44">
        <v>8</v>
      </c>
      <c r="AF35" s="44">
        <v>10</v>
      </c>
      <c r="AG35" s="44">
        <v>10</v>
      </c>
      <c r="AH35" s="90">
        <v>9</v>
      </c>
      <c r="AI35" s="44">
        <v>7</v>
      </c>
      <c r="AJ35" s="31">
        <v>8</v>
      </c>
      <c r="AK35" s="82">
        <f t="shared" si="4"/>
        <v>3.2258064516129031E-2</v>
      </c>
      <c r="AL35" s="82">
        <f t="shared" si="5"/>
        <v>4.0322580645161289E-2</v>
      </c>
      <c r="AM35" s="82">
        <f t="shared" si="16"/>
        <v>3.2258064516129031E-2</v>
      </c>
      <c r="AN35" s="82">
        <f t="shared" si="16"/>
        <v>3.6290322580645164E-2</v>
      </c>
      <c r="AO35" s="82">
        <f t="shared" si="16"/>
        <v>2.4193548387096774E-2</v>
      </c>
      <c r="AP35" s="82">
        <f t="shared" si="16"/>
        <v>4.0322580645161289E-2</v>
      </c>
      <c r="AQ35" s="82">
        <f t="shared" si="16"/>
        <v>3.6290322580645164E-2</v>
      </c>
      <c r="AR35" s="82">
        <f t="shared" si="16"/>
        <v>3.6290322580645164E-2</v>
      </c>
      <c r="AS35" s="82">
        <f t="shared" si="16"/>
        <v>3.6290322580645164E-2</v>
      </c>
      <c r="AT35" s="82">
        <f t="shared" si="16"/>
        <v>3.6290322580645164E-2</v>
      </c>
      <c r="AU35" s="82">
        <f t="shared" si="16"/>
        <v>3.2258064516129031E-2</v>
      </c>
      <c r="AV35" s="82">
        <f t="shared" si="16"/>
        <v>2.4193548387096774E-2</v>
      </c>
      <c r="AW35" s="82">
        <f t="shared" si="16"/>
        <v>3.2258064516129031E-2</v>
      </c>
      <c r="AX35" s="82">
        <f t="shared" si="16"/>
        <v>2.4193548387096774E-2</v>
      </c>
      <c r="AY35" s="82">
        <f t="shared" si="16"/>
        <v>3.6290322580645164E-2</v>
      </c>
      <c r="AZ35" s="82">
        <f t="shared" si="16"/>
        <v>2.4193548387096774E-2</v>
      </c>
      <c r="BA35" s="82">
        <f t="shared" si="16"/>
        <v>3.6290322580645164E-2</v>
      </c>
      <c r="BB35" s="82">
        <f t="shared" si="15"/>
        <v>2.8225806451612902E-2</v>
      </c>
      <c r="BC35" s="82">
        <f t="shared" si="15"/>
        <v>3.2258064516129031E-2</v>
      </c>
      <c r="BD35" s="82">
        <f t="shared" si="15"/>
        <v>3.2258064516129031E-2</v>
      </c>
      <c r="BE35" s="82">
        <f t="shared" si="15"/>
        <v>3.2258064516129031E-2</v>
      </c>
      <c r="BF35" s="82">
        <f t="shared" si="17"/>
        <v>3.2258064516129031E-2</v>
      </c>
      <c r="BG35" s="82">
        <f t="shared" si="17"/>
        <v>3.2258064516129031E-2</v>
      </c>
      <c r="BH35" s="82">
        <f t="shared" si="17"/>
        <v>4.0322580645161289E-2</v>
      </c>
      <c r="BI35" s="82">
        <f t="shared" si="17"/>
        <v>3.2258064516129031E-2</v>
      </c>
      <c r="BJ35" s="82">
        <f t="shared" si="17"/>
        <v>4.0322580645161289E-2</v>
      </c>
      <c r="BK35" s="82">
        <f t="shared" si="17"/>
        <v>4.0322580645161289E-2</v>
      </c>
      <c r="BL35" s="82">
        <f t="shared" si="17"/>
        <v>3.6290322580645164E-2</v>
      </c>
      <c r="BM35" s="82">
        <f t="shared" si="17"/>
        <v>2.8225806451612902E-2</v>
      </c>
      <c r="BN35" s="82">
        <f t="shared" si="17"/>
        <v>3.2258064516129031E-2</v>
      </c>
      <c r="BO35" s="30" cm="1">
        <f t="array" ref="BO35">-1/LN(30)*SUMPRODUCT(AK35:BN35,LN(AK35:BN35))</f>
        <v>0.99676125582295239</v>
      </c>
      <c r="BP35" s="70">
        <f t="shared" si="2"/>
        <v>3.2387441770476144E-3</v>
      </c>
      <c r="BQ35" s="70">
        <f t="shared" si="8"/>
        <v>2.5036442171640291E-2</v>
      </c>
      <c r="BR35" s="73">
        <f t="shared" si="9"/>
        <v>1.79659911268517E-2</v>
      </c>
      <c r="BS35" s="19" cm="1">
        <f t="array" ref="BS35">-SUMPRODUCT(AK35:BN35,LOG(AK35:BN35,2))</f>
        <v>4.890998432264583</v>
      </c>
      <c r="BT35" s="29">
        <f t="shared" si="10"/>
        <v>0.99676125582295261</v>
      </c>
      <c r="BU35" s="19">
        <f t="shared" si="19"/>
        <v>5.7954810086618383E-4</v>
      </c>
      <c r="BV35" s="19">
        <f t="shared" si="19"/>
        <v>7.2443512608272981E-4</v>
      </c>
      <c r="BW35" s="19">
        <f t="shared" si="19"/>
        <v>5.7954810086618383E-4</v>
      </c>
      <c r="BX35" s="19">
        <f t="shared" si="19"/>
        <v>6.5199161347445688E-4</v>
      </c>
      <c r="BY35" s="19">
        <f t="shared" si="19"/>
        <v>4.346610756496379E-4</v>
      </c>
      <c r="BZ35" s="19">
        <f t="shared" si="19"/>
        <v>7.2443512608272981E-4</v>
      </c>
      <c r="CA35" s="19">
        <f t="shared" si="19"/>
        <v>6.5199161347445688E-4</v>
      </c>
      <c r="CB35" s="19">
        <f t="shared" si="18"/>
        <v>6.5199161347445688E-4</v>
      </c>
      <c r="CC35" s="19">
        <f t="shared" si="18"/>
        <v>6.5199161347445688E-4</v>
      </c>
      <c r="CD35" s="19">
        <f t="shared" si="18"/>
        <v>6.5199161347445688E-4</v>
      </c>
      <c r="CE35" s="19">
        <f t="shared" si="18"/>
        <v>5.7954810086618383E-4</v>
      </c>
      <c r="CF35" s="19">
        <f t="shared" si="18"/>
        <v>4.346610756496379E-4</v>
      </c>
      <c r="CG35" s="19">
        <f t="shared" si="18"/>
        <v>5.7954810086618383E-4</v>
      </c>
      <c r="CH35" s="19">
        <f t="shared" si="18"/>
        <v>4.346610756496379E-4</v>
      </c>
      <c r="CI35" s="19">
        <f t="shared" si="18"/>
        <v>6.5199161347445688E-4</v>
      </c>
      <c r="CJ35" s="19">
        <f t="shared" si="18"/>
        <v>4.346610756496379E-4</v>
      </c>
      <c r="CK35" s="19">
        <f t="shared" si="14"/>
        <v>6.5199161347445688E-4</v>
      </c>
      <c r="CL35" s="19">
        <f t="shared" si="14"/>
        <v>5.0710458825791089E-4</v>
      </c>
      <c r="CM35" s="19">
        <f t="shared" si="14"/>
        <v>5.7954810086618383E-4</v>
      </c>
      <c r="CN35" s="19">
        <f t="shared" si="14"/>
        <v>5.7954810086618383E-4</v>
      </c>
      <c r="CO35" s="19">
        <f t="shared" si="14"/>
        <v>5.7954810086618383E-4</v>
      </c>
      <c r="CP35" s="19">
        <f t="shared" si="14"/>
        <v>5.7954810086618383E-4</v>
      </c>
      <c r="CQ35" s="19">
        <f t="shared" si="14"/>
        <v>5.7954810086618383E-4</v>
      </c>
      <c r="CR35" s="19">
        <f t="shared" si="14"/>
        <v>7.2443512608272981E-4</v>
      </c>
      <c r="CS35" s="19">
        <f t="shared" si="13"/>
        <v>5.7954810086618383E-4</v>
      </c>
      <c r="CT35" s="19">
        <f t="shared" si="13"/>
        <v>7.2443512608272981E-4</v>
      </c>
      <c r="CU35" s="19">
        <f t="shared" si="13"/>
        <v>7.2443512608272981E-4</v>
      </c>
      <c r="CV35" s="19">
        <f t="shared" si="13"/>
        <v>6.5199161347445688E-4</v>
      </c>
      <c r="CW35" s="19">
        <f t="shared" si="13"/>
        <v>5.0710458825791089E-4</v>
      </c>
      <c r="CX35" s="19">
        <f t="shared" si="13"/>
        <v>5.7954810086618383E-4</v>
      </c>
      <c r="CY35" s="33">
        <f t="shared" si="12"/>
        <v>8.7871634435511076E-2</v>
      </c>
      <c r="CZ35" s="2"/>
    </row>
    <row r="36" spans="1:109" s="28" customFormat="1" ht="31.5" customHeight="1" thickBot="1" x14ac:dyDescent="0.25">
      <c r="A36" s="2"/>
      <c r="B36" s="56"/>
      <c r="C36" s="34" t="s">
        <v>87</v>
      </c>
      <c r="D36" s="61" t="s">
        <v>57</v>
      </c>
      <c r="E36" s="66"/>
      <c r="F36" s="31">
        <v>3.1899999999999998E-2</v>
      </c>
      <c r="G36" s="45">
        <v>8</v>
      </c>
      <c r="H36" s="44">
        <v>9</v>
      </c>
      <c r="I36" s="44">
        <v>9</v>
      </c>
      <c r="J36" s="44">
        <v>9</v>
      </c>
      <c r="K36" s="44">
        <v>7</v>
      </c>
      <c r="L36" s="44">
        <v>6</v>
      </c>
      <c r="M36" s="44">
        <v>7</v>
      </c>
      <c r="N36" s="44">
        <v>6</v>
      </c>
      <c r="O36" s="44">
        <v>10</v>
      </c>
      <c r="P36" s="44">
        <v>6</v>
      </c>
      <c r="Q36" s="90">
        <v>10</v>
      </c>
      <c r="R36" s="44">
        <v>7</v>
      </c>
      <c r="S36" s="44">
        <v>9</v>
      </c>
      <c r="T36" s="44">
        <v>7</v>
      </c>
      <c r="U36" s="44">
        <v>8</v>
      </c>
      <c r="V36" s="44">
        <v>8</v>
      </c>
      <c r="W36" s="44">
        <v>9</v>
      </c>
      <c r="X36" s="44">
        <v>8</v>
      </c>
      <c r="Y36" s="44">
        <v>7</v>
      </c>
      <c r="Z36" s="44">
        <v>9</v>
      </c>
      <c r="AA36" s="44">
        <v>8</v>
      </c>
      <c r="AB36" s="44">
        <v>9</v>
      </c>
      <c r="AC36" s="44">
        <v>9</v>
      </c>
      <c r="AD36" s="44">
        <v>9</v>
      </c>
      <c r="AE36" s="44">
        <v>10</v>
      </c>
      <c r="AF36" s="44">
        <v>9</v>
      </c>
      <c r="AG36" s="44">
        <v>7</v>
      </c>
      <c r="AH36" s="90">
        <v>8</v>
      </c>
      <c r="AI36" s="44">
        <v>6</v>
      </c>
      <c r="AJ36" s="31">
        <v>9</v>
      </c>
      <c r="AK36" s="82">
        <f t="shared" si="4"/>
        <v>3.292181069958848E-2</v>
      </c>
      <c r="AL36" s="82">
        <f t="shared" si="5"/>
        <v>3.7037037037037035E-2</v>
      </c>
      <c r="AM36" s="82">
        <f t="shared" si="16"/>
        <v>3.7037037037037035E-2</v>
      </c>
      <c r="AN36" s="82">
        <f t="shared" si="16"/>
        <v>3.7037037037037035E-2</v>
      </c>
      <c r="AO36" s="82">
        <f t="shared" si="16"/>
        <v>2.8806584362139918E-2</v>
      </c>
      <c r="AP36" s="82">
        <f t="shared" si="16"/>
        <v>2.4691358024691357E-2</v>
      </c>
      <c r="AQ36" s="82">
        <f t="shared" si="16"/>
        <v>2.8806584362139918E-2</v>
      </c>
      <c r="AR36" s="82">
        <f t="shared" si="16"/>
        <v>2.4691358024691357E-2</v>
      </c>
      <c r="AS36" s="82">
        <f t="shared" si="16"/>
        <v>4.1152263374485597E-2</v>
      </c>
      <c r="AT36" s="82">
        <f t="shared" si="16"/>
        <v>2.4691358024691357E-2</v>
      </c>
      <c r="AU36" s="82">
        <f t="shared" si="16"/>
        <v>4.1152263374485597E-2</v>
      </c>
      <c r="AV36" s="82">
        <f t="shared" si="16"/>
        <v>2.8806584362139918E-2</v>
      </c>
      <c r="AW36" s="82">
        <f t="shared" si="16"/>
        <v>3.7037037037037035E-2</v>
      </c>
      <c r="AX36" s="82">
        <f t="shared" si="16"/>
        <v>2.8806584362139918E-2</v>
      </c>
      <c r="AY36" s="82">
        <f t="shared" si="16"/>
        <v>3.292181069958848E-2</v>
      </c>
      <c r="AZ36" s="82">
        <f t="shared" si="16"/>
        <v>3.292181069958848E-2</v>
      </c>
      <c r="BA36" s="82">
        <f t="shared" si="16"/>
        <v>3.7037037037037035E-2</v>
      </c>
      <c r="BB36" s="82">
        <f t="shared" si="15"/>
        <v>3.292181069958848E-2</v>
      </c>
      <c r="BC36" s="82">
        <f t="shared" si="15"/>
        <v>2.8806584362139918E-2</v>
      </c>
      <c r="BD36" s="82">
        <f t="shared" si="15"/>
        <v>3.7037037037037035E-2</v>
      </c>
      <c r="BE36" s="82">
        <f t="shared" si="15"/>
        <v>3.292181069958848E-2</v>
      </c>
      <c r="BF36" s="82">
        <f t="shared" si="17"/>
        <v>3.7037037037037035E-2</v>
      </c>
      <c r="BG36" s="82">
        <f t="shared" si="17"/>
        <v>3.7037037037037035E-2</v>
      </c>
      <c r="BH36" s="82">
        <f t="shared" si="17"/>
        <v>3.7037037037037035E-2</v>
      </c>
      <c r="BI36" s="82">
        <f t="shared" si="17"/>
        <v>4.1152263374485597E-2</v>
      </c>
      <c r="BJ36" s="82">
        <f t="shared" si="17"/>
        <v>3.7037037037037035E-2</v>
      </c>
      <c r="BK36" s="82">
        <f t="shared" si="17"/>
        <v>2.8806584362139918E-2</v>
      </c>
      <c r="BL36" s="82">
        <f t="shared" si="17"/>
        <v>3.292181069958848E-2</v>
      </c>
      <c r="BM36" s="82">
        <f t="shared" si="17"/>
        <v>2.4691358024691357E-2</v>
      </c>
      <c r="BN36" s="82">
        <f t="shared" si="17"/>
        <v>3.7037037037037035E-2</v>
      </c>
      <c r="BO36" s="30" cm="1">
        <f t="array" ref="BO36">-1/LN(30)*SUMPRODUCT(AK36:BN36,LN(AK36:BN36))</f>
        <v>0.99658379025961019</v>
      </c>
      <c r="BP36" s="70">
        <f t="shared" si="2"/>
        <v>3.4162097403898084E-3</v>
      </c>
      <c r="BQ36" s="70">
        <f t="shared" si="8"/>
        <v>2.6408303013741339E-2</v>
      </c>
      <c r="BR36" s="73">
        <f t="shared" si="9"/>
        <v>2.529366978338168E-2</v>
      </c>
      <c r="BS36" s="19" cm="1">
        <f t="array" ref="BS36">-SUMPRODUCT(AK36:BN36,LOG(AK36:BN36,2))</f>
        <v>4.8901276281607746</v>
      </c>
      <c r="BT36" s="29">
        <f t="shared" si="10"/>
        <v>0.99658379025961041</v>
      </c>
      <c r="BU36" s="19">
        <f t="shared" si="19"/>
        <v>8.3271340850639278E-4</v>
      </c>
      <c r="BV36" s="19">
        <f t="shared" si="19"/>
        <v>9.3680258456969184E-4</v>
      </c>
      <c r="BW36" s="19">
        <f t="shared" si="19"/>
        <v>9.3680258456969184E-4</v>
      </c>
      <c r="BX36" s="19">
        <f t="shared" si="19"/>
        <v>9.3680258456969184E-4</v>
      </c>
      <c r="BY36" s="19">
        <f t="shared" si="19"/>
        <v>7.2862423244309373E-4</v>
      </c>
      <c r="BZ36" s="19">
        <f t="shared" si="19"/>
        <v>6.2453505637979456E-4</v>
      </c>
      <c r="CA36" s="19">
        <f t="shared" si="19"/>
        <v>7.2862423244309373E-4</v>
      </c>
      <c r="CB36" s="19">
        <f t="shared" si="18"/>
        <v>6.2453505637979456E-4</v>
      </c>
      <c r="CC36" s="19">
        <f t="shared" si="18"/>
        <v>1.040891760632991E-3</v>
      </c>
      <c r="CD36" s="19">
        <f t="shared" si="18"/>
        <v>6.2453505637979456E-4</v>
      </c>
      <c r="CE36" s="19">
        <f t="shared" si="18"/>
        <v>1.040891760632991E-3</v>
      </c>
      <c r="CF36" s="19">
        <f t="shared" si="18"/>
        <v>7.2862423244309373E-4</v>
      </c>
      <c r="CG36" s="19">
        <f t="shared" si="18"/>
        <v>9.3680258456969184E-4</v>
      </c>
      <c r="CH36" s="19">
        <f t="shared" si="18"/>
        <v>7.2862423244309373E-4</v>
      </c>
      <c r="CI36" s="19">
        <f t="shared" si="18"/>
        <v>8.3271340850639278E-4</v>
      </c>
      <c r="CJ36" s="19">
        <f t="shared" si="18"/>
        <v>8.3271340850639278E-4</v>
      </c>
      <c r="CK36" s="19">
        <f t="shared" si="14"/>
        <v>9.3680258456969184E-4</v>
      </c>
      <c r="CL36" s="19">
        <f t="shared" si="14"/>
        <v>8.3271340850639278E-4</v>
      </c>
      <c r="CM36" s="19">
        <f t="shared" si="14"/>
        <v>7.2862423244309373E-4</v>
      </c>
      <c r="CN36" s="19">
        <f t="shared" si="14"/>
        <v>9.3680258456969184E-4</v>
      </c>
      <c r="CO36" s="19">
        <f t="shared" si="14"/>
        <v>8.3271340850639278E-4</v>
      </c>
      <c r="CP36" s="19">
        <f t="shared" si="14"/>
        <v>9.3680258456969184E-4</v>
      </c>
      <c r="CQ36" s="19">
        <f t="shared" si="14"/>
        <v>9.3680258456969184E-4</v>
      </c>
      <c r="CR36" s="19">
        <f t="shared" si="14"/>
        <v>9.3680258456969184E-4</v>
      </c>
      <c r="CS36" s="19">
        <f t="shared" si="13"/>
        <v>1.040891760632991E-3</v>
      </c>
      <c r="CT36" s="19">
        <f t="shared" si="13"/>
        <v>9.3680258456969184E-4</v>
      </c>
      <c r="CU36" s="19">
        <f t="shared" si="13"/>
        <v>7.2862423244309373E-4</v>
      </c>
      <c r="CV36" s="19">
        <f t="shared" si="13"/>
        <v>8.3271340850639278E-4</v>
      </c>
      <c r="CW36" s="19">
        <f t="shared" si="13"/>
        <v>6.2453505637979456E-4</v>
      </c>
      <c r="CX36" s="19">
        <f t="shared" si="13"/>
        <v>9.3680258456969184E-4</v>
      </c>
      <c r="CY36" s="33">
        <f t="shared" si="12"/>
        <v>0.12368927342529011</v>
      </c>
      <c r="CZ36" s="2"/>
    </row>
    <row r="37" spans="1:109" s="28" customFormat="1" ht="31.5" customHeight="1" thickBot="1" x14ac:dyDescent="0.25">
      <c r="A37" s="2"/>
      <c r="B37" s="56"/>
      <c r="C37" s="34" t="s">
        <v>88</v>
      </c>
      <c r="D37" s="61" t="s">
        <v>58</v>
      </c>
      <c r="E37" s="66"/>
      <c r="F37" s="31">
        <v>6.1000000000000004E-3</v>
      </c>
      <c r="G37" s="45">
        <v>8</v>
      </c>
      <c r="H37" s="44">
        <v>7</v>
      </c>
      <c r="I37" s="44">
        <v>10</v>
      </c>
      <c r="J37" s="44">
        <v>9</v>
      </c>
      <c r="K37" s="44">
        <v>7</v>
      </c>
      <c r="L37" s="44">
        <v>8</v>
      </c>
      <c r="M37" s="44">
        <v>7</v>
      </c>
      <c r="N37" s="44">
        <v>9</v>
      </c>
      <c r="O37" s="44">
        <v>9</v>
      </c>
      <c r="P37" s="44">
        <v>8</v>
      </c>
      <c r="Q37" s="90">
        <v>10</v>
      </c>
      <c r="R37" s="44">
        <v>7</v>
      </c>
      <c r="S37" s="44">
        <v>6</v>
      </c>
      <c r="T37" s="44">
        <v>9</v>
      </c>
      <c r="U37" s="44">
        <v>9</v>
      </c>
      <c r="V37" s="44">
        <v>7</v>
      </c>
      <c r="W37" s="44">
        <v>9</v>
      </c>
      <c r="X37" s="44">
        <v>8</v>
      </c>
      <c r="Y37" s="44">
        <v>6</v>
      </c>
      <c r="Z37" s="44">
        <v>9</v>
      </c>
      <c r="AA37" s="44">
        <v>6</v>
      </c>
      <c r="AB37" s="44">
        <v>7</v>
      </c>
      <c r="AC37" s="44">
        <v>6</v>
      </c>
      <c r="AD37" s="44">
        <v>10</v>
      </c>
      <c r="AE37" s="44">
        <v>7</v>
      </c>
      <c r="AF37" s="44">
        <v>8</v>
      </c>
      <c r="AG37" s="44">
        <v>8</v>
      </c>
      <c r="AH37" s="90">
        <v>9</v>
      </c>
      <c r="AI37" s="44">
        <v>10</v>
      </c>
      <c r="AJ37" s="31">
        <v>9</v>
      </c>
      <c r="AK37" s="82">
        <f t="shared" si="4"/>
        <v>3.3057851239669422E-2</v>
      </c>
      <c r="AL37" s="82">
        <f t="shared" si="5"/>
        <v>2.8925619834710745E-2</v>
      </c>
      <c r="AM37" s="82">
        <f t="shared" si="16"/>
        <v>4.1322314049586778E-2</v>
      </c>
      <c r="AN37" s="82">
        <f t="shared" si="16"/>
        <v>3.71900826446281E-2</v>
      </c>
      <c r="AO37" s="82">
        <f t="shared" si="16"/>
        <v>2.8925619834710745E-2</v>
      </c>
      <c r="AP37" s="82">
        <f t="shared" si="16"/>
        <v>3.3057851239669422E-2</v>
      </c>
      <c r="AQ37" s="82">
        <f t="shared" si="16"/>
        <v>2.8925619834710745E-2</v>
      </c>
      <c r="AR37" s="82">
        <f t="shared" si="16"/>
        <v>3.71900826446281E-2</v>
      </c>
      <c r="AS37" s="82">
        <f t="shared" si="16"/>
        <v>3.71900826446281E-2</v>
      </c>
      <c r="AT37" s="82">
        <f t="shared" si="16"/>
        <v>3.3057851239669422E-2</v>
      </c>
      <c r="AU37" s="82">
        <f t="shared" si="16"/>
        <v>4.1322314049586778E-2</v>
      </c>
      <c r="AV37" s="82">
        <f t="shared" si="16"/>
        <v>2.8925619834710745E-2</v>
      </c>
      <c r="AW37" s="82">
        <f t="shared" si="16"/>
        <v>2.4793388429752067E-2</v>
      </c>
      <c r="AX37" s="82">
        <f t="shared" si="16"/>
        <v>3.71900826446281E-2</v>
      </c>
      <c r="AY37" s="82">
        <f t="shared" si="16"/>
        <v>3.71900826446281E-2</v>
      </c>
      <c r="AZ37" s="82">
        <f t="shared" si="16"/>
        <v>2.8925619834710745E-2</v>
      </c>
      <c r="BA37" s="82">
        <f t="shared" si="16"/>
        <v>3.71900826446281E-2</v>
      </c>
      <c r="BB37" s="82">
        <f t="shared" si="15"/>
        <v>3.3057851239669422E-2</v>
      </c>
      <c r="BC37" s="82">
        <f t="shared" si="15"/>
        <v>2.4793388429752067E-2</v>
      </c>
      <c r="BD37" s="82">
        <f t="shared" si="15"/>
        <v>3.71900826446281E-2</v>
      </c>
      <c r="BE37" s="82">
        <f t="shared" si="15"/>
        <v>2.4793388429752067E-2</v>
      </c>
      <c r="BF37" s="82">
        <f t="shared" si="17"/>
        <v>2.8925619834710745E-2</v>
      </c>
      <c r="BG37" s="82">
        <f t="shared" si="17"/>
        <v>2.4793388429752067E-2</v>
      </c>
      <c r="BH37" s="82">
        <f t="shared" si="17"/>
        <v>4.1322314049586778E-2</v>
      </c>
      <c r="BI37" s="82">
        <f t="shared" si="17"/>
        <v>2.8925619834710745E-2</v>
      </c>
      <c r="BJ37" s="82">
        <f t="shared" si="17"/>
        <v>3.3057851239669422E-2</v>
      </c>
      <c r="BK37" s="82">
        <f t="shared" si="17"/>
        <v>3.3057851239669422E-2</v>
      </c>
      <c r="BL37" s="82">
        <f t="shared" si="17"/>
        <v>3.71900826446281E-2</v>
      </c>
      <c r="BM37" s="82">
        <f t="shared" si="17"/>
        <v>4.1322314049586778E-2</v>
      </c>
      <c r="BN37" s="82">
        <f t="shared" si="17"/>
        <v>3.71900826446281E-2</v>
      </c>
      <c r="BO37" s="30" cm="1">
        <f t="array" ref="BO37">-1/LN(30)*SUMPRODUCT(AK37:BN37,LN(AK37:BN37))</f>
        <v>0.99634250138300207</v>
      </c>
      <c r="BP37" s="70">
        <f t="shared" si="2"/>
        <v>3.657498616997934E-3</v>
      </c>
      <c r="BQ37" s="70">
        <f t="shared" si="8"/>
        <v>2.8273536782024416E-2</v>
      </c>
      <c r="BR37" s="73">
        <f t="shared" si="9"/>
        <v>5.1783409339887588E-3</v>
      </c>
      <c r="BS37" s="19" cm="1">
        <f t="array" ref="BS37">-SUMPRODUCT(AK37:BN37,LOG(AK37:BN37,2))</f>
        <v>4.8889436500413215</v>
      </c>
      <c r="BT37" s="29">
        <f t="shared" si="10"/>
        <v>0.99634250138300229</v>
      </c>
      <c r="BU37" s="19">
        <f t="shared" si="19"/>
        <v>1.7118482426409121E-4</v>
      </c>
      <c r="BV37" s="19">
        <f t="shared" si="19"/>
        <v>1.497867212310798E-4</v>
      </c>
      <c r="BW37" s="19">
        <f t="shared" si="19"/>
        <v>2.1398103033011401E-4</v>
      </c>
      <c r="BX37" s="19">
        <f t="shared" si="19"/>
        <v>1.9258292729710261E-4</v>
      </c>
      <c r="BY37" s="19">
        <f t="shared" si="19"/>
        <v>1.497867212310798E-4</v>
      </c>
      <c r="BZ37" s="19">
        <f t="shared" si="19"/>
        <v>1.7118482426409121E-4</v>
      </c>
      <c r="CA37" s="19">
        <f t="shared" si="19"/>
        <v>1.497867212310798E-4</v>
      </c>
      <c r="CB37" s="19">
        <f t="shared" si="18"/>
        <v>1.9258292729710261E-4</v>
      </c>
      <c r="CC37" s="19">
        <f t="shared" si="18"/>
        <v>1.9258292729710261E-4</v>
      </c>
      <c r="CD37" s="19">
        <f t="shared" si="18"/>
        <v>1.7118482426409121E-4</v>
      </c>
      <c r="CE37" s="19">
        <f t="shared" si="18"/>
        <v>2.1398103033011401E-4</v>
      </c>
      <c r="CF37" s="19">
        <f t="shared" si="18"/>
        <v>1.497867212310798E-4</v>
      </c>
      <c r="CG37" s="19">
        <f t="shared" si="18"/>
        <v>1.283886181980684E-4</v>
      </c>
      <c r="CH37" s="19">
        <f t="shared" si="18"/>
        <v>1.9258292729710261E-4</v>
      </c>
      <c r="CI37" s="19">
        <f t="shared" si="18"/>
        <v>1.9258292729710261E-4</v>
      </c>
      <c r="CJ37" s="19">
        <f t="shared" si="18"/>
        <v>1.497867212310798E-4</v>
      </c>
      <c r="CK37" s="19">
        <f t="shared" si="14"/>
        <v>1.9258292729710261E-4</v>
      </c>
      <c r="CL37" s="19">
        <f t="shared" si="14"/>
        <v>1.7118482426409121E-4</v>
      </c>
      <c r="CM37" s="19">
        <f t="shared" si="14"/>
        <v>1.283886181980684E-4</v>
      </c>
      <c r="CN37" s="19">
        <f t="shared" si="14"/>
        <v>1.9258292729710261E-4</v>
      </c>
      <c r="CO37" s="19">
        <f t="shared" si="14"/>
        <v>1.283886181980684E-4</v>
      </c>
      <c r="CP37" s="19">
        <f t="shared" si="14"/>
        <v>1.497867212310798E-4</v>
      </c>
      <c r="CQ37" s="19">
        <f t="shared" si="14"/>
        <v>1.283886181980684E-4</v>
      </c>
      <c r="CR37" s="19">
        <f t="shared" si="14"/>
        <v>2.1398103033011401E-4</v>
      </c>
      <c r="CS37" s="19">
        <f t="shared" si="13"/>
        <v>1.497867212310798E-4</v>
      </c>
      <c r="CT37" s="19">
        <f t="shared" si="13"/>
        <v>1.7118482426409121E-4</v>
      </c>
      <c r="CU37" s="19">
        <f t="shared" si="13"/>
        <v>1.7118482426409121E-4</v>
      </c>
      <c r="CV37" s="19">
        <f t="shared" si="13"/>
        <v>1.9258292729710261E-4</v>
      </c>
      <c r="CW37" s="19">
        <f t="shared" si="13"/>
        <v>2.1398103033011401E-4</v>
      </c>
      <c r="CX37" s="19">
        <f t="shared" si="13"/>
        <v>1.9258292729710261E-4</v>
      </c>
      <c r="CY37" s="33">
        <f t="shared" si="12"/>
        <v>2.5316617026973388E-2</v>
      </c>
      <c r="CZ37" s="2"/>
    </row>
    <row r="38" spans="1:109" s="28" customFormat="1" ht="31.5" customHeight="1" thickBot="1" x14ac:dyDescent="0.25">
      <c r="A38" s="2"/>
      <c r="B38" s="56"/>
      <c r="C38" s="34" t="s">
        <v>89</v>
      </c>
      <c r="D38" s="61" t="s">
        <v>59</v>
      </c>
      <c r="E38" s="66"/>
      <c r="F38" s="31">
        <v>4.1700000000000001E-2</v>
      </c>
      <c r="G38" s="45">
        <v>7</v>
      </c>
      <c r="H38" s="44">
        <v>9</v>
      </c>
      <c r="I38" s="44">
        <v>8</v>
      </c>
      <c r="J38" s="44">
        <v>10</v>
      </c>
      <c r="K38" s="44">
        <v>9</v>
      </c>
      <c r="L38" s="44">
        <v>9</v>
      </c>
      <c r="M38" s="44">
        <v>9</v>
      </c>
      <c r="N38" s="44">
        <v>10</v>
      </c>
      <c r="O38" s="44">
        <v>7</v>
      </c>
      <c r="P38" s="44">
        <v>7</v>
      </c>
      <c r="Q38" s="90">
        <v>9</v>
      </c>
      <c r="R38" s="44">
        <v>7</v>
      </c>
      <c r="S38" s="44">
        <v>10</v>
      </c>
      <c r="T38" s="44">
        <v>8</v>
      </c>
      <c r="U38" s="44">
        <v>6</v>
      </c>
      <c r="V38" s="44">
        <v>9</v>
      </c>
      <c r="W38" s="44">
        <v>6</v>
      </c>
      <c r="X38" s="44">
        <v>9</v>
      </c>
      <c r="Y38" s="44">
        <v>8</v>
      </c>
      <c r="Z38" s="44">
        <v>7</v>
      </c>
      <c r="AA38" s="44">
        <v>7</v>
      </c>
      <c r="AB38" s="44">
        <v>9</v>
      </c>
      <c r="AC38" s="44">
        <v>7</v>
      </c>
      <c r="AD38" s="44">
        <v>9</v>
      </c>
      <c r="AE38" s="44">
        <v>10</v>
      </c>
      <c r="AF38" s="44">
        <v>7</v>
      </c>
      <c r="AG38" s="44">
        <v>9</v>
      </c>
      <c r="AH38" s="90">
        <v>7</v>
      </c>
      <c r="AI38" s="44">
        <v>8</v>
      </c>
      <c r="AJ38" s="31">
        <v>8</v>
      </c>
      <c r="AK38" s="82">
        <f t="shared" si="4"/>
        <v>2.8571428571428571E-2</v>
      </c>
      <c r="AL38" s="82">
        <f t="shared" si="5"/>
        <v>3.6734693877551024E-2</v>
      </c>
      <c r="AM38" s="82">
        <f t="shared" si="16"/>
        <v>3.2653061224489799E-2</v>
      </c>
      <c r="AN38" s="82">
        <f t="shared" si="16"/>
        <v>4.0816326530612242E-2</v>
      </c>
      <c r="AO38" s="82">
        <f t="shared" si="16"/>
        <v>3.6734693877551024E-2</v>
      </c>
      <c r="AP38" s="82">
        <f t="shared" si="16"/>
        <v>3.6734693877551024E-2</v>
      </c>
      <c r="AQ38" s="82">
        <f t="shared" si="16"/>
        <v>3.6734693877551024E-2</v>
      </c>
      <c r="AR38" s="82">
        <f t="shared" si="16"/>
        <v>4.0816326530612242E-2</v>
      </c>
      <c r="AS38" s="82">
        <f t="shared" si="16"/>
        <v>2.8571428571428571E-2</v>
      </c>
      <c r="AT38" s="82">
        <f t="shared" si="16"/>
        <v>2.8571428571428571E-2</v>
      </c>
      <c r="AU38" s="82">
        <f t="shared" si="16"/>
        <v>3.6734693877551024E-2</v>
      </c>
      <c r="AV38" s="82">
        <f t="shared" si="16"/>
        <v>2.8571428571428571E-2</v>
      </c>
      <c r="AW38" s="82">
        <f t="shared" si="16"/>
        <v>4.0816326530612242E-2</v>
      </c>
      <c r="AX38" s="82">
        <f t="shared" si="16"/>
        <v>3.2653061224489799E-2</v>
      </c>
      <c r="AY38" s="82">
        <f t="shared" si="16"/>
        <v>2.4489795918367346E-2</v>
      </c>
      <c r="AZ38" s="82">
        <f t="shared" si="16"/>
        <v>3.6734693877551024E-2</v>
      </c>
      <c r="BA38" s="82">
        <f t="shared" si="16"/>
        <v>2.4489795918367346E-2</v>
      </c>
      <c r="BB38" s="82">
        <f t="shared" si="15"/>
        <v>3.6734693877551024E-2</v>
      </c>
      <c r="BC38" s="82">
        <f t="shared" si="15"/>
        <v>3.2653061224489799E-2</v>
      </c>
      <c r="BD38" s="82">
        <f t="shared" si="15"/>
        <v>2.8571428571428571E-2</v>
      </c>
      <c r="BE38" s="82">
        <f t="shared" si="15"/>
        <v>2.8571428571428571E-2</v>
      </c>
      <c r="BF38" s="82">
        <f t="shared" si="17"/>
        <v>3.6734693877551024E-2</v>
      </c>
      <c r="BG38" s="82">
        <f t="shared" si="17"/>
        <v>2.8571428571428571E-2</v>
      </c>
      <c r="BH38" s="82">
        <f t="shared" si="17"/>
        <v>3.6734693877551024E-2</v>
      </c>
      <c r="BI38" s="82">
        <f t="shared" si="17"/>
        <v>4.0816326530612242E-2</v>
      </c>
      <c r="BJ38" s="82">
        <f t="shared" si="17"/>
        <v>2.8571428571428571E-2</v>
      </c>
      <c r="BK38" s="82">
        <f t="shared" si="17"/>
        <v>3.6734693877551024E-2</v>
      </c>
      <c r="BL38" s="82">
        <f t="shared" si="17"/>
        <v>2.8571428571428571E-2</v>
      </c>
      <c r="BM38" s="82">
        <f t="shared" si="17"/>
        <v>3.2653061224489799E-2</v>
      </c>
      <c r="BN38" s="82">
        <f t="shared" si="17"/>
        <v>3.2653061224489799E-2</v>
      </c>
      <c r="BO38" s="30" cm="1">
        <f t="array" ref="BO38">-1/LN(30)*SUMPRODUCT(AK38:BN38,LN(AK38:BN38))</f>
        <v>0.99686805701070069</v>
      </c>
      <c r="BP38" s="70">
        <f t="shared" si="2"/>
        <v>3.1319429892993078E-3</v>
      </c>
      <c r="BQ38" s="70">
        <f t="shared" si="8"/>
        <v>2.421083767349173E-2</v>
      </c>
      <c r="BR38" s="73">
        <f t="shared" si="9"/>
        <v>3.0312833754954156E-2</v>
      </c>
      <c r="BS38" s="19" cm="1">
        <f t="array" ref="BS38">-SUMPRODUCT(AK38:BN38,LOG(AK38:BN38,2))</f>
        <v>4.8915224940083455</v>
      </c>
      <c r="BT38" s="29">
        <f t="shared" si="10"/>
        <v>0.99686805701070103</v>
      </c>
      <c r="BU38" s="19">
        <f t="shared" si="19"/>
        <v>8.6608096442726155E-4</v>
      </c>
      <c r="BV38" s="19">
        <f t="shared" si="19"/>
        <v>1.1135326685493365E-3</v>
      </c>
      <c r="BW38" s="19">
        <f t="shared" si="19"/>
        <v>9.8980681648829904E-4</v>
      </c>
      <c r="BX38" s="19">
        <f t="shared" si="19"/>
        <v>1.2372585206103736E-3</v>
      </c>
      <c r="BY38" s="19">
        <f t="shared" si="19"/>
        <v>1.1135326685493365E-3</v>
      </c>
      <c r="BZ38" s="19">
        <f t="shared" si="19"/>
        <v>1.1135326685493365E-3</v>
      </c>
      <c r="CA38" s="19">
        <f t="shared" si="19"/>
        <v>1.1135326685493365E-3</v>
      </c>
      <c r="CB38" s="19">
        <f t="shared" si="18"/>
        <v>1.2372585206103736E-3</v>
      </c>
      <c r="CC38" s="19">
        <f t="shared" si="18"/>
        <v>8.6608096442726155E-4</v>
      </c>
      <c r="CD38" s="19">
        <f t="shared" si="18"/>
        <v>8.6608096442726155E-4</v>
      </c>
      <c r="CE38" s="19">
        <f t="shared" si="18"/>
        <v>1.1135326685493365E-3</v>
      </c>
      <c r="CF38" s="19">
        <f t="shared" si="18"/>
        <v>8.6608096442726155E-4</v>
      </c>
      <c r="CG38" s="19">
        <f t="shared" si="18"/>
        <v>1.2372585206103736E-3</v>
      </c>
      <c r="CH38" s="19">
        <f t="shared" si="18"/>
        <v>9.8980681648829904E-4</v>
      </c>
      <c r="CI38" s="19">
        <f t="shared" si="18"/>
        <v>7.4235511236622417E-4</v>
      </c>
      <c r="CJ38" s="19">
        <f t="shared" si="18"/>
        <v>1.1135326685493365E-3</v>
      </c>
      <c r="CK38" s="19">
        <f t="shared" si="14"/>
        <v>7.4235511236622417E-4</v>
      </c>
      <c r="CL38" s="19">
        <f t="shared" si="14"/>
        <v>1.1135326685493365E-3</v>
      </c>
      <c r="CM38" s="19">
        <f t="shared" si="14"/>
        <v>9.8980681648829904E-4</v>
      </c>
      <c r="CN38" s="19">
        <f t="shared" si="14"/>
        <v>8.6608096442726155E-4</v>
      </c>
      <c r="CO38" s="19">
        <f t="shared" si="14"/>
        <v>8.6608096442726155E-4</v>
      </c>
      <c r="CP38" s="19">
        <f t="shared" si="14"/>
        <v>1.1135326685493365E-3</v>
      </c>
      <c r="CQ38" s="19">
        <f t="shared" si="14"/>
        <v>8.6608096442726155E-4</v>
      </c>
      <c r="CR38" s="19">
        <f t="shared" si="14"/>
        <v>1.1135326685493365E-3</v>
      </c>
      <c r="CS38" s="19">
        <f t="shared" si="13"/>
        <v>1.2372585206103736E-3</v>
      </c>
      <c r="CT38" s="19">
        <f t="shared" si="13"/>
        <v>8.6608096442726155E-4</v>
      </c>
      <c r="CU38" s="19">
        <f t="shared" si="13"/>
        <v>1.1135326685493365E-3</v>
      </c>
      <c r="CV38" s="19">
        <f t="shared" si="13"/>
        <v>8.6608096442726155E-4</v>
      </c>
      <c r="CW38" s="19">
        <f t="shared" si="13"/>
        <v>9.8980681648829904E-4</v>
      </c>
      <c r="CX38" s="19">
        <f t="shared" si="13"/>
        <v>9.8980681648829904E-4</v>
      </c>
      <c r="CY38" s="33">
        <f t="shared" si="12"/>
        <v>0.14827590816949371</v>
      </c>
      <c r="CZ38" s="2"/>
    </row>
    <row r="39" spans="1:109" s="28" customFormat="1" ht="31.5" customHeight="1" thickBot="1" x14ac:dyDescent="0.25">
      <c r="A39" s="2"/>
      <c r="B39" s="56"/>
      <c r="C39" s="34" t="s">
        <v>90</v>
      </c>
      <c r="D39" s="61" t="s">
        <v>60</v>
      </c>
      <c r="E39" s="66"/>
      <c r="F39" s="31">
        <v>4.5999999999999999E-2</v>
      </c>
      <c r="G39" s="45">
        <v>9</v>
      </c>
      <c r="H39" s="44">
        <v>10</v>
      </c>
      <c r="I39" s="44">
        <v>9</v>
      </c>
      <c r="J39" s="44">
        <v>10</v>
      </c>
      <c r="K39" s="44">
        <v>6</v>
      </c>
      <c r="L39" s="44">
        <v>10</v>
      </c>
      <c r="M39" s="44">
        <v>10</v>
      </c>
      <c r="N39" s="44">
        <v>8</v>
      </c>
      <c r="O39" s="44">
        <v>8</v>
      </c>
      <c r="P39" s="44">
        <v>7</v>
      </c>
      <c r="Q39" s="90">
        <v>7</v>
      </c>
      <c r="R39" s="44">
        <v>6</v>
      </c>
      <c r="S39" s="44">
        <v>7</v>
      </c>
      <c r="T39" s="44">
        <v>10</v>
      </c>
      <c r="U39" s="44">
        <v>6</v>
      </c>
      <c r="V39" s="44">
        <v>7</v>
      </c>
      <c r="W39" s="44">
        <v>9</v>
      </c>
      <c r="X39" s="44">
        <v>6</v>
      </c>
      <c r="Y39" s="44">
        <v>9</v>
      </c>
      <c r="Z39" s="44">
        <v>7</v>
      </c>
      <c r="AA39" s="44">
        <v>8</v>
      </c>
      <c r="AB39" s="44">
        <v>7</v>
      </c>
      <c r="AC39" s="44">
        <v>7</v>
      </c>
      <c r="AD39" s="44">
        <v>7</v>
      </c>
      <c r="AE39" s="44">
        <v>7</v>
      </c>
      <c r="AF39" s="44">
        <v>9</v>
      </c>
      <c r="AG39" s="44">
        <v>8</v>
      </c>
      <c r="AH39" s="90">
        <v>8</v>
      </c>
      <c r="AI39" s="44">
        <v>7</v>
      </c>
      <c r="AJ39" s="31">
        <v>7</v>
      </c>
      <c r="AK39" s="82">
        <f t="shared" si="4"/>
        <v>3.8135593220338986E-2</v>
      </c>
      <c r="AL39" s="82">
        <f t="shared" si="5"/>
        <v>4.2372881355932202E-2</v>
      </c>
      <c r="AM39" s="82">
        <f t="shared" si="16"/>
        <v>3.8135593220338986E-2</v>
      </c>
      <c r="AN39" s="82">
        <f t="shared" si="16"/>
        <v>4.2372881355932202E-2</v>
      </c>
      <c r="AO39" s="82">
        <f t="shared" si="16"/>
        <v>2.5423728813559324E-2</v>
      </c>
      <c r="AP39" s="82">
        <f t="shared" si="16"/>
        <v>4.2372881355932202E-2</v>
      </c>
      <c r="AQ39" s="82">
        <f t="shared" si="16"/>
        <v>4.2372881355932202E-2</v>
      </c>
      <c r="AR39" s="82">
        <f t="shared" si="16"/>
        <v>3.3898305084745763E-2</v>
      </c>
      <c r="AS39" s="82">
        <f t="shared" si="16"/>
        <v>3.3898305084745763E-2</v>
      </c>
      <c r="AT39" s="82">
        <f t="shared" si="16"/>
        <v>2.9661016949152543E-2</v>
      </c>
      <c r="AU39" s="82">
        <f t="shared" si="16"/>
        <v>2.9661016949152543E-2</v>
      </c>
      <c r="AV39" s="82">
        <f t="shared" si="16"/>
        <v>2.5423728813559324E-2</v>
      </c>
      <c r="AW39" s="82">
        <f t="shared" si="16"/>
        <v>2.9661016949152543E-2</v>
      </c>
      <c r="AX39" s="82">
        <f t="shared" si="16"/>
        <v>4.2372881355932202E-2</v>
      </c>
      <c r="AY39" s="82">
        <f t="shared" si="16"/>
        <v>2.5423728813559324E-2</v>
      </c>
      <c r="AZ39" s="82">
        <f t="shared" si="16"/>
        <v>2.9661016949152543E-2</v>
      </c>
      <c r="BA39" s="82">
        <f t="shared" si="16"/>
        <v>3.8135593220338986E-2</v>
      </c>
      <c r="BB39" s="82">
        <f t="shared" si="15"/>
        <v>2.5423728813559324E-2</v>
      </c>
      <c r="BC39" s="82">
        <f t="shared" si="15"/>
        <v>3.8135593220338986E-2</v>
      </c>
      <c r="BD39" s="82">
        <f t="shared" si="15"/>
        <v>2.9661016949152543E-2</v>
      </c>
      <c r="BE39" s="82">
        <f t="shared" si="15"/>
        <v>3.3898305084745763E-2</v>
      </c>
      <c r="BF39" s="82">
        <f t="shared" si="17"/>
        <v>2.9661016949152543E-2</v>
      </c>
      <c r="BG39" s="82">
        <f t="shared" si="17"/>
        <v>2.9661016949152543E-2</v>
      </c>
      <c r="BH39" s="82">
        <f t="shared" si="17"/>
        <v>2.9661016949152543E-2</v>
      </c>
      <c r="BI39" s="82">
        <f t="shared" si="17"/>
        <v>2.9661016949152543E-2</v>
      </c>
      <c r="BJ39" s="82">
        <f t="shared" si="17"/>
        <v>3.8135593220338986E-2</v>
      </c>
      <c r="BK39" s="82">
        <f t="shared" si="17"/>
        <v>3.3898305084745763E-2</v>
      </c>
      <c r="BL39" s="82">
        <f t="shared" si="17"/>
        <v>3.3898305084745763E-2</v>
      </c>
      <c r="BM39" s="82">
        <f t="shared" si="17"/>
        <v>2.9661016949152543E-2</v>
      </c>
      <c r="BN39" s="82">
        <f t="shared" si="17"/>
        <v>2.9661016949152543E-2</v>
      </c>
      <c r="BO39" s="30" cm="1">
        <f t="array" ref="BO39">-1/LN(30)*SUMPRODUCT(AK39:BN39,LN(AK39:BN39))</f>
        <v>0.99596651628639554</v>
      </c>
      <c r="BP39" s="70">
        <f t="shared" si="2"/>
        <v>4.0334837136044577E-3</v>
      </c>
      <c r="BQ39" s="70">
        <f t="shared" si="8"/>
        <v>3.1180011827289907E-2</v>
      </c>
      <c r="BR39" s="73">
        <f t="shared" si="9"/>
        <v>4.3064040386607993E-2</v>
      </c>
      <c r="BS39" s="19" cm="1">
        <f t="array" ref="BS39">-SUMPRODUCT(AK39:BN39,LOG(AK39:BN39,2))</f>
        <v>4.8870987323066908</v>
      </c>
      <c r="BT39" s="29">
        <f t="shared" si="10"/>
        <v>0.9959665162863951</v>
      </c>
      <c r="BU39" s="19">
        <f t="shared" si="19"/>
        <v>1.642272726607932E-3</v>
      </c>
      <c r="BV39" s="19">
        <f t="shared" si="19"/>
        <v>1.8247474740088131E-3</v>
      </c>
      <c r="BW39" s="19">
        <f t="shared" si="19"/>
        <v>1.642272726607932E-3</v>
      </c>
      <c r="BX39" s="19">
        <f t="shared" si="19"/>
        <v>1.8247474740088131E-3</v>
      </c>
      <c r="BY39" s="19">
        <f t="shared" si="19"/>
        <v>1.0948484844052881E-3</v>
      </c>
      <c r="BZ39" s="19">
        <f t="shared" si="19"/>
        <v>1.8247474740088131E-3</v>
      </c>
      <c r="CA39" s="19">
        <f t="shared" si="19"/>
        <v>1.8247474740088131E-3</v>
      </c>
      <c r="CB39" s="19">
        <f t="shared" si="18"/>
        <v>1.4597979792070506E-3</v>
      </c>
      <c r="CC39" s="19">
        <f t="shared" si="18"/>
        <v>1.4597979792070506E-3</v>
      </c>
      <c r="CD39" s="19">
        <f t="shared" si="18"/>
        <v>1.2773232318061692E-3</v>
      </c>
      <c r="CE39" s="19">
        <f t="shared" si="18"/>
        <v>1.2773232318061692E-3</v>
      </c>
      <c r="CF39" s="19">
        <f t="shared" si="18"/>
        <v>1.0948484844052881E-3</v>
      </c>
      <c r="CG39" s="19">
        <f t="shared" si="18"/>
        <v>1.2773232318061692E-3</v>
      </c>
      <c r="CH39" s="19">
        <f t="shared" si="18"/>
        <v>1.8247474740088131E-3</v>
      </c>
      <c r="CI39" s="19">
        <f t="shared" si="18"/>
        <v>1.0948484844052881E-3</v>
      </c>
      <c r="CJ39" s="19">
        <f t="shared" si="18"/>
        <v>1.2773232318061692E-3</v>
      </c>
      <c r="CK39" s="19">
        <f t="shared" si="14"/>
        <v>1.642272726607932E-3</v>
      </c>
      <c r="CL39" s="19">
        <f t="shared" si="14"/>
        <v>1.0948484844052881E-3</v>
      </c>
      <c r="CM39" s="19">
        <f t="shared" si="14"/>
        <v>1.642272726607932E-3</v>
      </c>
      <c r="CN39" s="19">
        <f t="shared" si="14"/>
        <v>1.2773232318061692E-3</v>
      </c>
      <c r="CO39" s="19">
        <f t="shared" si="14"/>
        <v>1.4597979792070506E-3</v>
      </c>
      <c r="CP39" s="19">
        <f t="shared" si="14"/>
        <v>1.2773232318061692E-3</v>
      </c>
      <c r="CQ39" s="19">
        <f t="shared" si="14"/>
        <v>1.2773232318061692E-3</v>
      </c>
      <c r="CR39" s="19">
        <f t="shared" si="14"/>
        <v>1.2773232318061692E-3</v>
      </c>
      <c r="CS39" s="19">
        <f t="shared" si="13"/>
        <v>1.2773232318061692E-3</v>
      </c>
      <c r="CT39" s="19">
        <f t="shared" si="13"/>
        <v>1.642272726607932E-3</v>
      </c>
      <c r="CU39" s="19">
        <f t="shared" si="13"/>
        <v>1.4597979792070506E-3</v>
      </c>
      <c r="CV39" s="19">
        <f t="shared" si="13"/>
        <v>1.4597979792070506E-3</v>
      </c>
      <c r="CW39" s="19">
        <f t="shared" si="13"/>
        <v>1.2773232318061692E-3</v>
      </c>
      <c r="CX39" s="19">
        <f t="shared" si="13"/>
        <v>1.2773232318061692E-3</v>
      </c>
      <c r="CY39" s="33">
        <f t="shared" si="12"/>
        <v>0.21045821718139607</v>
      </c>
      <c r="CZ39" s="2"/>
    </row>
    <row r="40" spans="1:109" s="28" customFormat="1" ht="31.5" customHeight="1" thickBot="1" x14ac:dyDescent="0.25">
      <c r="A40" s="2"/>
      <c r="B40" s="56"/>
      <c r="C40" s="34" t="s">
        <v>91</v>
      </c>
      <c r="D40" s="61" t="s">
        <v>61</v>
      </c>
      <c r="E40" s="67"/>
      <c r="F40" s="59">
        <v>1.9599999999999999E-2</v>
      </c>
      <c r="G40" s="45">
        <v>7</v>
      </c>
      <c r="H40" s="58">
        <v>6</v>
      </c>
      <c r="I40" s="58">
        <v>9</v>
      </c>
      <c r="J40" s="58">
        <v>7</v>
      </c>
      <c r="K40" s="58">
        <v>9</v>
      </c>
      <c r="L40" s="58">
        <v>7</v>
      </c>
      <c r="M40" s="58">
        <v>9</v>
      </c>
      <c r="N40" s="58">
        <v>9</v>
      </c>
      <c r="O40" s="58">
        <v>7</v>
      </c>
      <c r="P40" s="58">
        <v>8</v>
      </c>
      <c r="Q40" s="91">
        <v>6</v>
      </c>
      <c r="R40" s="58">
        <v>8</v>
      </c>
      <c r="S40" s="58">
        <v>10</v>
      </c>
      <c r="T40" s="58">
        <v>8</v>
      </c>
      <c r="U40" s="58">
        <v>8</v>
      </c>
      <c r="V40" s="58">
        <v>10</v>
      </c>
      <c r="W40" s="58">
        <v>8</v>
      </c>
      <c r="X40" s="58">
        <v>7</v>
      </c>
      <c r="Y40" s="58">
        <v>8</v>
      </c>
      <c r="Z40" s="58">
        <v>9</v>
      </c>
      <c r="AA40" s="58">
        <v>7</v>
      </c>
      <c r="AB40" s="58">
        <v>9</v>
      </c>
      <c r="AC40" s="58">
        <v>7</v>
      </c>
      <c r="AD40" s="58">
        <v>9</v>
      </c>
      <c r="AE40" s="58">
        <v>6</v>
      </c>
      <c r="AF40" s="58">
        <v>8</v>
      </c>
      <c r="AG40" s="58">
        <v>6</v>
      </c>
      <c r="AH40" s="91">
        <v>9</v>
      </c>
      <c r="AI40" s="58">
        <v>8</v>
      </c>
      <c r="AJ40" s="59">
        <v>8</v>
      </c>
      <c r="AK40" s="82">
        <f t="shared" si="4"/>
        <v>2.9535864978902954E-2</v>
      </c>
      <c r="AL40" s="82">
        <f t="shared" si="5"/>
        <v>2.5316455696202531E-2</v>
      </c>
      <c r="AM40" s="82">
        <f t="shared" si="16"/>
        <v>3.7974683544303799E-2</v>
      </c>
      <c r="AN40" s="82">
        <f t="shared" si="16"/>
        <v>2.9535864978902954E-2</v>
      </c>
      <c r="AO40" s="82">
        <f t="shared" si="16"/>
        <v>3.7974683544303799E-2</v>
      </c>
      <c r="AP40" s="82">
        <f t="shared" si="16"/>
        <v>2.9535864978902954E-2</v>
      </c>
      <c r="AQ40" s="82">
        <f t="shared" si="16"/>
        <v>3.7974683544303799E-2</v>
      </c>
      <c r="AR40" s="82">
        <f t="shared" si="16"/>
        <v>3.7974683544303799E-2</v>
      </c>
      <c r="AS40" s="82">
        <f t="shared" si="16"/>
        <v>2.9535864978902954E-2</v>
      </c>
      <c r="AT40" s="82">
        <f t="shared" si="16"/>
        <v>3.3755274261603373E-2</v>
      </c>
      <c r="AU40" s="82">
        <f t="shared" si="16"/>
        <v>2.5316455696202531E-2</v>
      </c>
      <c r="AV40" s="82">
        <f t="shared" si="16"/>
        <v>3.3755274261603373E-2</v>
      </c>
      <c r="AW40" s="82">
        <f t="shared" si="16"/>
        <v>4.2194092827004218E-2</v>
      </c>
      <c r="AX40" s="82">
        <f t="shared" si="16"/>
        <v>3.3755274261603373E-2</v>
      </c>
      <c r="AY40" s="82">
        <f t="shared" si="16"/>
        <v>3.3755274261603373E-2</v>
      </c>
      <c r="AZ40" s="82">
        <f t="shared" si="16"/>
        <v>4.2194092827004218E-2</v>
      </c>
      <c r="BA40" s="82">
        <f t="shared" si="16"/>
        <v>3.3755274261603373E-2</v>
      </c>
      <c r="BB40" s="82">
        <f t="shared" si="15"/>
        <v>2.9535864978902954E-2</v>
      </c>
      <c r="BC40" s="82">
        <f t="shared" si="15"/>
        <v>3.3755274261603373E-2</v>
      </c>
      <c r="BD40" s="82">
        <f t="shared" si="15"/>
        <v>3.7974683544303799E-2</v>
      </c>
      <c r="BE40" s="82">
        <f t="shared" si="15"/>
        <v>2.9535864978902954E-2</v>
      </c>
      <c r="BF40" s="82">
        <f t="shared" si="17"/>
        <v>3.7974683544303799E-2</v>
      </c>
      <c r="BG40" s="82">
        <f t="shared" si="17"/>
        <v>2.9535864978902954E-2</v>
      </c>
      <c r="BH40" s="82">
        <f t="shared" si="17"/>
        <v>3.7974683544303799E-2</v>
      </c>
      <c r="BI40" s="82">
        <f t="shared" si="17"/>
        <v>2.5316455696202531E-2</v>
      </c>
      <c r="BJ40" s="82">
        <f t="shared" si="17"/>
        <v>3.3755274261603373E-2</v>
      </c>
      <c r="BK40" s="82">
        <f t="shared" si="17"/>
        <v>2.5316455696202531E-2</v>
      </c>
      <c r="BL40" s="82">
        <f t="shared" si="17"/>
        <v>3.7974683544303799E-2</v>
      </c>
      <c r="BM40" s="82">
        <f t="shared" si="17"/>
        <v>3.3755274261603373E-2</v>
      </c>
      <c r="BN40" s="82">
        <f t="shared" si="17"/>
        <v>3.3755274261603373E-2</v>
      </c>
      <c r="BO40" s="30" cm="1">
        <f t="array" ref="BO40">-1/LN(30)*SUMPRODUCT(AK40:BN40,LN(AK40:BN40))</f>
        <v>0.99692710229102532</v>
      </c>
      <c r="BP40" s="70">
        <f t="shared" si="2"/>
        <v>3.0728977089746756E-3</v>
      </c>
      <c r="BQ40" s="70">
        <f t="shared" si="8"/>
        <v>2.375440034298805E-2</v>
      </c>
      <c r="BR40" s="73">
        <f t="shared" si="9"/>
        <v>1.3979151439661625E-2</v>
      </c>
      <c r="BS40" s="19" cm="1">
        <f t="array" ref="BS40">-SUMPRODUCT(AK40:BN40,LOG(AK40:BN40,2))</f>
        <v>4.8918122227390874</v>
      </c>
      <c r="BT40" s="29">
        <f t="shared" si="10"/>
        <v>0.9969271022910261</v>
      </c>
      <c r="BU40" s="19">
        <f t="shared" si="19"/>
        <v>4.1288632944148262E-4</v>
      </c>
      <c r="BV40" s="19">
        <f t="shared" si="19"/>
        <v>3.5390256809269936E-4</v>
      </c>
      <c r="BW40" s="19">
        <f t="shared" si="19"/>
        <v>5.3085385213904907E-4</v>
      </c>
      <c r="BX40" s="19">
        <f t="shared" si="19"/>
        <v>4.1288632944148262E-4</v>
      </c>
      <c r="BY40" s="19">
        <f t="shared" si="19"/>
        <v>5.3085385213904907E-4</v>
      </c>
      <c r="BZ40" s="19">
        <f t="shared" si="19"/>
        <v>4.1288632944148262E-4</v>
      </c>
      <c r="CA40" s="19">
        <f t="shared" si="19"/>
        <v>5.3085385213904907E-4</v>
      </c>
      <c r="CB40" s="19">
        <f t="shared" si="18"/>
        <v>5.3085385213904907E-4</v>
      </c>
      <c r="CC40" s="19">
        <f t="shared" si="18"/>
        <v>4.1288632944148262E-4</v>
      </c>
      <c r="CD40" s="19">
        <f t="shared" si="18"/>
        <v>4.7187009079026582E-4</v>
      </c>
      <c r="CE40" s="19">
        <f t="shared" si="18"/>
        <v>3.5390256809269936E-4</v>
      </c>
      <c r="CF40" s="19">
        <f t="shared" si="18"/>
        <v>4.7187009079026582E-4</v>
      </c>
      <c r="CG40" s="19">
        <f t="shared" si="18"/>
        <v>5.8983761348783221E-4</v>
      </c>
      <c r="CH40" s="19">
        <f t="shared" si="18"/>
        <v>4.7187009079026582E-4</v>
      </c>
      <c r="CI40" s="19">
        <f t="shared" si="18"/>
        <v>4.7187009079026582E-4</v>
      </c>
      <c r="CJ40" s="19">
        <f t="shared" si="18"/>
        <v>5.8983761348783221E-4</v>
      </c>
      <c r="CK40" s="19">
        <f t="shared" si="14"/>
        <v>4.7187009079026582E-4</v>
      </c>
      <c r="CL40" s="19">
        <f t="shared" si="14"/>
        <v>4.1288632944148262E-4</v>
      </c>
      <c r="CM40" s="19">
        <f t="shared" si="14"/>
        <v>4.7187009079026582E-4</v>
      </c>
      <c r="CN40" s="19">
        <f t="shared" si="14"/>
        <v>5.3085385213904907E-4</v>
      </c>
      <c r="CO40" s="19">
        <f t="shared" si="14"/>
        <v>4.1288632944148262E-4</v>
      </c>
      <c r="CP40" s="19">
        <f t="shared" si="14"/>
        <v>5.3085385213904907E-4</v>
      </c>
      <c r="CQ40" s="19">
        <f t="shared" si="14"/>
        <v>4.1288632944148262E-4</v>
      </c>
      <c r="CR40" s="19">
        <f t="shared" si="14"/>
        <v>5.3085385213904907E-4</v>
      </c>
      <c r="CS40" s="19">
        <f t="shared" si="13"/>
        <v>3.5390256809269936E-4</v>
      </c>
      <c r="CT40" s="19">
        <f t="shared" si="13"/>
        <v>4.7187009079026582E-4</v>
      </c>
      <c r="CU40" s="19">
        <f t="shared" si="13"/>
        <v>3.5390256809269936E-4</v>
      </c>
      <c r="CV40" s="19">
        <f t="shared" si="13"/>
        <v>5.3085385213904907E-4</v>
      </c>
      <c r="CW40" s="19">
        <f t="shared" si="13"/>
        <v>4.7187009079026582E-4</v>
      </c>
      <c r="CX40" s="19">
        <f t="shared" si="13"/>
        <v>4.7187009079026582E-4</v>
      </c>
      <c r="CY40" s="33">
        <f t="shared" si="12"/>
        <v>6.8383383876057455E-2</v>
      </c>
      <c r="CZ40" s="2"/>
    </row>
    <row r="41" spans="1:109" ht="28.5" customHeight="1" thickBot="1" x14ac:dyDescent="0.3">
      <c r="A41" s="1"/>
      <c r="B41" s="27"/>
      <c r="C41" s="133"/>
      <c r="D41" s="133"/>
      <c r="E41" s="62">
        <f>SUM(E7:E10)</f>
        <v>0</v>
      </c>
      <c r="F41" s="63">
        <f>SUM(F7:F10)</f>
        <v>9.7800000000000012E-2</v>
      </c>
      <c r="G41" s="72">
        <f>SUMPRODUCT($F$7:$F$40,G7:G40)</f>
        <v>7.7525105737241438</v>
      </c>
      <c r="H41" s="72">
        <f t="shared" ref="H41:AJ41" si="20">SUMPRODUCT($F$7:$F$40,H7:H40)</f>
        <v>8.4947105737241433</v>
      </c>
      <c r="I41" s="72">
        <f t="shared" si="20"/>
        <v>8.3080999999999996</v>
      </c>
      <c r="J41" s="72">
        <f t="shared" si="20"/>
        <v>8.3006999999999991</v>
      </c>
      <c r="K41" s="72">
        <f t="shared" si="20"/>
        <v>7.5720105737241425</v>
      </c>
      <c r="L41" s="72">
        <f t="shared" si="20"/>
        <v>8.0501105737241438</v>
      </c>
      <c r="M41" s="72">
        <f t="shared" si="20"/>
        <v>7.8037369557373308</v>
      </c>
      <c r="N41" s="72">
        <f t="shared" si="20"/>
        <v>8.5666999999999991</v>
      </c>
      <c r="O41" s="72">
        <f t="shared" si="20"/>
        <v>8.1252999999999993</v>
      </c>
      <c r="P41" s="72">
        <f t="shared" si="20"/>
        <v>7.824110573724143</v>
      </c>
      <c r="Q41" s="72">
        <f t="shared" si="20"/>
        <v>8.1579105737241449</v>
      </c>
      <c r="R41" s="72">
        <f t="shared" si="20"/>
        <v>7.7081779266458534</v>
      </c>
      <c r="S41" s="72">
        <f t="shared" si="20"/>
        <v>7.7173999999999987</v>
      </c>
      <c r="T41" s="72">
        <f t="shared" si="20"/>
        <v>8.3022999999999989</v>
      </c>
      <c r="U41" s="72">
        <f t="shared" si="20"/>
        <v>7.8602999938465006</v>
      </c>
      <c r="V41" s="72">
        <f t="shared" si="20"/>
        <v>7.8169497348132744</v>
      </c>
      <c r="W41" s="72">
        <f t="shared" si="20"/>
        <v>7.9694369557373301</v>
      </c>
      <c r="X41" s="72">
        <f t="shared" si="20"/>
        <v>7.8176497348132736</v>
      </c>
      <c r="Y41" s="72">
        <f t="shared" si="20"/>
        <v>8.0809105773169758</v>
      </c>
      <c r="Z41" s="72">
        <f t="shared" si="20"/>
        <v>7.8237779256341682</v>
      </c>
      <c r="AA41" s="72">
        <f t="shared" si="20"/>
        <v>7.6925369557373315</v>
      </c>
      <c r="AB41" s="72">
        <f t="shared" si="20"/>
        <v>7.8793497273949757</v>
      </c>
      <c r="AC41" s="72">
        <f t="shared" si="20"/>
        <v>8.1680497273949744</v>
      </c>
      <c r="AD41" s="72">
        <f t="shared" si="20"/>
        <v>8.3995000000000015</v>
      </c>
      <c r="AE41" s="72">
        <f t="shared" si="20"/>
        <v>8.3160779256341666</v>
      </c>
      <c r="AF41" s="72">
        <f t="shared" si="20"/>
        <v>7.9618779256341661</v>
      </c>
      <c r="AG41" s="72">
        <f t="shared" si="20"/>
        <v>7.6783779256341687</v>
      </c>
      <c r="AH41" s="72">
        <f t="shared" si="20"/>
        <v>8.3236105773169751</v>
      </c>
      <c r="AI41" s="72">
        <f t="shared" si="20"/>
        <v>7.9592999999999989</v>
      </c>
      <c r="AJ41" s="72">
        <f t="shared" si="20"/>
        <v>7.4700369557373305</v>
      </c>
      <c r="AK41" s="142">
        <f>SUM(AK7:BN40)</f>
        <v>33.999999999999979</v>
      </c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68">
        <f>SUM(BO7:BO10)</f>
        <v>3.9884949566994745</v>
      </c>
      <c r="BP41" s="71">
        <f>SUM(BP7:BP40)</f>
        <v>0.12936119896125897</v>
      </c>
      <c r="BQ41" s="63">
        <f>SUM(BQ7:BQ40)</f>
        <v>0.99999999999999989</v>
      </c>
      <c r="BR41" s="69">
        <f>SUM(BR7:BR40)</f>
        <v>0.99999999999999978</v>
      </c>
      <c r="BS41" s="134" t="s">
        <v>7</v>
      </c>
      <c r="BT41" s="135"/>
      <c r="BU41" s="26">
        <f>SUM(BU7:BU40)</f>
        <v>3.2351593631908357E-2</v>
      </c>
      <c r="BV41" s="26">
        <f t="shared" ref="BV41:CX41" si="21">SUM(BV7:BV40)</f>
        <v>3.5021660231907378E-2</v>
      </c>
      <c r="BW41" s="26">
        <f t="shared" si="21"/>
        <v>3.529820989893457E-2</v>
      </c>
      <c r="BX41" s="26">
        <f t="shared" si="21"/>
        <v>3.6509947995810151E-2</v>
      </c>
      <c r="BY41" s="26">
        <f t="shared" si="21"/>
        <v>3.1878509719216193E-2</v>
      </c>
      <c r="BZ41" s="26">
        <f t="shared" si="21"/>
        <v>3.3493317396635768E-2</v>
      </c>
      <c r="CA41" s="26">
        <f t="shared" si="21"/>
        <v>2.8483407981749993E-2</v>
      </c>
      <c r="CB41" s="26">
        <f t="shared" si="21"/>
        <v>3.5737428468448081E-2</v>
      </c>
      <c r="CC41" s="26">
        <f t="shared" si="21"/>
        <v>3.6832685356337498E-2</v>
      </c>
      <c r="CD41" s="26">
        <f t="shared" si="21"/>
        <v>3.2678549123055969E-2</v>
      </c>
      <c r="CE41" s="26">
        <f t="shared" si="21"/>
        <v>3.3825902764597925E-2</v>
      </c>
      <c r="CF41" s="26">
        <f t="shared" si="21"/>
        <v>2.983328462115618E-2</v>
      </c>
      <c r="CG41" s="26">
        <f t="shared" si="21"/>
        <v>3.5521042640275224E-2</v>
      </c>
      <c r="CH41" s="26">
        <f t="shared" si="21"/>
        <v>3.5257189078915313E-2</v>
      </c>
      <c r="CI41" s="26">
        <f t="shared" si="21"/>
        <v>3.7081585570482557E-2</v>
      </c>
      <c r="CJ41" s="26">
        <f t="shared" si="21"/>
        <v>3.5295389148037849E-2</v>
      </c>
      <c r="CK41" s="26">
        <f t="shared" si="21"/>
        <v>2.9114150162175566E-2</v>
      </c>
      <c r="CL41" s="26">
        <f t="shared" si="21"/>
        <v>3.5300767679397153E-2</v>
      </c>
      <c r="CM41" s="26">
        <f t="shared" si="21"/>
        <v>3.3598894628083263E-2</v>
      </c>
      <c r="CN41" s="26">
        <f t="shared" si="21"/>
        <v>3.0182010524339893E-2</v>
      </c>
      <c r="CO41" s="26">
        <f t="shared" si="21"/>
        <v>2.797301608222471E-2</v>
      </c>
      <c r="CP41" s="26">
        <f t="shared" si="21"/>
        <v>3.557610790127496E-2</v>
      </c>
      <c r="CQ41" s="26">
        <f t="shared" si="21"/>
        <v>3.6560581274021134E-2</v>
      </c>
      <c r="CR41" s="26">
        <f t="shared" si="21"/>
        <v>3.5369525730755191E-2</v>
      </c>
      <c r="CS41" s="26">
        <f t="shared" si="21"/>
        <v>3.1868759211846974E-2</v>
      </c>
      <c r="CT41" s="26">
        <f t="shared" si="21"/>
        <v>3.0788185626674344E-2</v>
      </c>
      <c r="CU41" s="26">
        <f t="shared" si="21"/>
        <v>2.978183530752436E-2</v>
      </c>
      <c r="CV41" s="26">
        <f t="shared" si="21"/>
        <v>3.4097381330982564E-2</v>
      </c>
      <c r="CW41" s="26">
        <f t="shared" si="21"/>
        <v>3.7235123392205041E-2</v>
      </c>
      <c r="CX41" s="26">
        <f t="shared" si="21"/>
        <v>2.7453957521025658E-2</v>
      </c>
      <c r="CY41" s="136" t="s">
        <v>6</v>
      </c>
      <c r="CZ41" s="1"/>
    </row>
    <row r="42" spans="1:109" ht="30" customHeight="1" thickBot="1" x14ac:dyDescent="0.3">
      <c r="A42" s="1"/>
      <c r="B42" s="138"/>
      <c r="C42" s="138"/>
      <c r="D42" s="138"/>
      <c r="E42" s="138"/>
      <c r="F42" s="139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50"/>
      <c r="BN42" s="51"/>
      <c r="BO42" s="25"/>
      <c r="BP42" s="24"/>
      <c r="BQ42" s="23"/>
      <c r="BR42" s="22"/>
      <c r="BS42" s="140" t="s">
        <v>5</v>
      </c>
      <c r="BT42" s="141"/>
      <c r="BU42" s="19">
        <f>ABS(BU41)</f>
        <v>3.2351593631908357E-2</v>
      </c>
      <c r="BV42" s="19">
        <f t="shared" ref="BV42:CX42" si="22">ABS(BV41)</f>
        <v>3.5021660231907378E-2</v>
      </c>
      <c r="BW42" s="19">
        <f t="shared" si="22"/>
        <v>3.529820989893457E-2</v>
      </c>
      <c r="BX42" s="19">
        <f t="shared" si="22"/>
        <v>3.6509947995810151E-2</v>
      </c>
      <c r="BY42" s="19">
        <f t="shared" si="22"/>
        <v>3.1878509719216193E-2</v>
      </c>
      <c r="BZ42" s="19">
        <f t="shared" si="22"/>
        <v>3.3493317396635768E-2</v>
      </c>
      <c r="CA42" s="19">
        <f t="shared" si="22"/>
        <v>2.8483407981749993E-2</v>
      </c>
      <c r="CB42" s="19">
        <f t="shared" si="22"/>
        <v>3.5737428468448081E-2</v>
      </c>
      <c r="CC42" s="19">
        <f t="shared" si="22"/>
        <v>3.6832685356337498E-2</v>
      </c>
      <c r="CD42" s="19">
        <f t="shared" si="22"/>
        <v>3.2678549123055969E-2</v>
      </c>
      <c r="CE42" s="19">
        <f t="shared" si="22"/>
        <v>3.3825902764597925E-2</v>
      </c>
      <c r="CF42" s="19">
        <f t="shared" si="22"/>
        <v>2.983328462115618E-2</v>
      </c>
      <c r="CG42" s="19">
        <f t="shared" si="22"/>
        <v>3.5521042640275224E-2</v>
      </c>
      <c r="CH42" s="19">
        <f t="shared" si="22"/>
        <v>3.5257189078915313E-2</v>
      </c>
      <c r="CI42" s="19">
        <f t="shared" si="22"/>
        <v>3.7081585570482557E-2</v>
      </c>
      <c r="CJ42" s="19">
        <f t="shared" si="22"/>
        <v>3.5295389148037849E-2</v>
      </c>
      <c r="CK42" s="19">
        <f t="shared" si="22"/>
        <v>2.9114150162175566E-2</v>
      </c>
      <c r="CL42" s="19">
        <f t="shared" si="22"/>
        <v>3.5300767679397153E-2</v>
      </c>
      <c r="CM42" s="19">
        <f t="shared" si="22"/>
        <v>3.3598894628083263E-2</v>
      </c>
      <c r="CN42" s="19">
        <f t="shared" si="22"/>
        <v>3.0182010524339893E-2</v>
      </c>
      <c r="CO42" s="19">
        <f t="shared" si="22"/>
        <v>2.797301608222471E-2</v>
      </c>
      <c r="CP42" s="19">
        <f t="shared" si="22"/>
        <v>3.557610790127496E-2</v>
      </c>
      <c r="CQ42" s="19">
        <f t="shared" si="22"/>
        <v>3.6560581274021134E-2</v>
      </c>
      <c r="CR42" s="19">
        <f t="shared" si="22"/>
        <v>3.5369525730755191E-2</v>
      </c>
      <c r="CS42" s="19">
        <f t="shared" si="22"/>
        <v>3.1868759211846974E-2</v>
      </c>
      <c r="CT42" s="19">
        <f t="shared" si="22"/>
        <v>3.0788185626674344E-2</v>
      </c>
      <c r="CU42" s="19">
        <f t="shared" si="22"/>
        <v>2.978183530752436E-2</v>
      </c>
      <c r="CV42" s="19">
        <f t="shared" si="22"/>
        <v>3.4097381330982564E-2</v>
      </c>
      <c r="CW42" s="19">
        <f t="shared" si="22"/>
        <v>3.7235123392205041E-2</v>
      </c>
      <c r="CX42" s="19">
        <f t="shared" si="22"/>
        <v>2.7453957521025658E-2</v>
      </c>
      <c r="CY42" s="137"/>
      <c r="CZ42" s="1"/>
    </row>
    <row r="43" spans="1:109" ht="30" customHeight="1" thickBot="1" x14ac:dyDescent="0.3">
      <c r="A43" s="1"/>
      <c r="B43" s="21"/>
      <c r="C43" s="20"/>
      <c r="D43" s="144" t="s">
        <v>4</v>
      </c>
      <c r="E43" s="145"/>
      <c r="F43" s="146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15"/>
      <c r="BN43" s="14"/>
      <c r="BO43" s="15"/>
      <c r="BP43" s="14"/>
      <c r="BQ43" s="13"/>
      <c r="BR43" s="12"/>
      <c r="BS43" s="140" t="s">
        <v>2</v>
      </c>
      <c r="BT43" s="141"/>
      <c r="BU43" s="84" cm="1">
        <f t="array" ref="BU43">-SUMPRODUCT(BU42:CX42,LOG(BU42:CX42,2))</f>
        <v>4.901329988687408</v>
      </c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18">
        <f>SUM(CY7:CY10)</f>
        <v>0.32748291138028834</v>
      </c>
      <c r="CZ43" s="1"/>
    </row>
    <row r="44" spans="1:109" ht="30" customHeight="1" thickBot="1" x14ac:dyDescent="0.3">
      <c r="A44" s="1"/>
      <c r="B44" s="17"/>
      <c r="C44" s="16"/>
      <c r="D44" s="144" t="s">
        <v>3</v>
      </c>
      <c r="E44" s="145"/>
      <c r="F44" s="146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15"/>
      <c r="BN44" s="14"/>
      <c r="BO44" s="15"/>
      <c r="BP44" s="14"/>
      <c r="BQ44" s="13"/>
      <c r="BR44" s="12"/>
      <c r="BS44" s="140" t="s">
        <v>157</v>
      </c>
      <c r="BT44" s="141"/>
      <c r="BU44" s="76">
        <f>RANK(BU41,$BU$41:$CX$41,1)</f>
        <v>11</v>
      </c>
      <c r="BV44" s="76">
        <f>RANK(BV41,$BU$41:$CX$41,1)</f>
        <v>17</v>
      </c>
      <c r="BW44" s="76">
        <f t="shared" ref="BW44:CX44" si="23">RANK(BW41,$BU$41:$CX$41,1)</f>
        <v>20</v>
      </c>
      <c r="BX44" s="76">
        <f t="shared" si="23"/>
        <v>26</v>
      </c>
      <c r="BY44" s="76">
        <f t="shared" si="23"/>
        <v>10</v>
      </c>
      <c r="BZ44" s="76">
        <f t="shared" si="23"/>
        <v>13</v>
      </c>
      <c r="CA44" s="76">
        <f t="shared" si="23"/>
        <v>3</v>
      </c>
      <c r="CB44" s="76">
        <f t="shared" si="23"/>
        <v>25</v>
      </c>
      <c r="CC44" s="76">
        <f t="shared" si="23"/>
        <v>28</v>
      </c>
      <c r="CD44" s="76">
        <f t="shared" si="23"/>
        <v>12</v>
      </c>
      <c r="CE44" s="76">
        <f t="shared" si="23"/>
        <v>15</v>
      </c>
      <c r="CF44" s="76">
        <f t="shared" si="23"/>
        <v>6</v>
      </c>
      <c r="CG44" s="76">
        <f t="shared" si="23"/>
        <v>23</v>
      </c>
      <c r="CH44" s="76">
        <f t="shared" si="23"/>
        <v>18</v>
      </c>
      <c r="CI44" s="76">
        <f t="shared" si="23"/>
        <v>29</v>
      </c>
      <c r="CJ44" s="76">
        <f t="shared" si="23"/>
        <v>19</v>
      </c>
      <c r="CK44" s="76">
        <f t="shared" si="23"/>
        <v>4</v>
      </c>
      <c r="CL44" s="76">
        <f t="shared" si="23"/>
        <v>21</v>
      </c>
      <c r="CM44" s="76">
        <f t="shared" si="23"/>
        <v>14</v>
      </c>
      <c r="CN44" s="76">
        <f t="shared" si="23"/>
        <v>7</v>
      </c>
      <c r="CO44" s="76">
        <f t="shared" si="23"/>
        <v>2</v>
      </c>
      <c r="CP44" s="76">
        <f t="shared" si="23"/>
        <v>24</v>
      </c>
      <c r="CQ44" s="76">
        <f t="shared" si="23"/>
        <v>27</v>
      </c>
      <c r="CR44" s="76">
        <f t="shared" si="23"/>
        <v>22</v>
      </c>
      <c r="CS44" s="76">
        <f t="shared" si="23"/>
        <v>9</v>
      </c>
      <c r="CT44" s="76">
        <f t="shared" si="23"/>
        <v>8</v>
      </c>
      <c r="CU44" s="76">
        <f t="shared" si="23"/>
        <v>5</v>
      </c>
      <c r="CV44" s="76">
        <f t="shared" si="23"/>
        <v>16</v>
      </c>
      <c r="CW44" s="76">
        <f t="shared" si="23"/>
        <v>30</v>
      </c>
      <c r="CX44" s="76">
        <f t="shared" si="23"/>
        <v>1</v>
      </c>
      <c r="CY44" s="11" t="s">
        <v>1</v>
      </c>
      <c r="CZ44" s="1"/>
    </row>
    <row r="45" spans="1:109" ht="30" customHeight="1" thickBot="1" x14ac:dyDescent="0.3">
      <c r="A45" s="1"/>
      <c r="B45" s="10"/>
      <c r="C45" s="9"/>
      <c r="D45" s="144" t="s">
        <v>0</v>
      </c>
      <c r="E45" s="145"/>
      <c r="F45" s="146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8"/>
      <c r="BN45" s="7"/>
      <c r="BO45" s="8"/>
      <c r="BP45" s="7"/>
      <c r="BQ45" s="6"/>
      <c r="BR45" s="5"/>
      <c r="BS45" s="74"/>
      <c r="BT45" s="75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3">
        <f>CY43/BU43</f>
        <v>6.6815111844364783E-2</v>
      </c>
      <c r="CZ45" s="1"/>
    </row>
    <row r="46" spans="1:109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9" ht="42" customHeight="1" x14ac:dyDescent="0.25">
      <c r="CC47" s="55"/>
    </row>
    <row r="48" spans="1:109" ht="69.75" customHeight="1" x14ac:dyDescent="0.25">
      <c r="D48" s="36"/>
      <c r="E48" s="36"/>
      <c r="V48">
        <v>0</v>
      </c>
      <c r="AA48">
        <v>0</v>
      </c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</row>
    <row r="49" spans="4:64" ht="36.75" customHeight="1" x14ac:dyDescent="0.25">
      <c r="D49" s="36"/>
      <c r="E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</row>
    <row r="50" spans="4:64" ht="43.5" customHeight="1" x14ac:dyDescent="0.25">
      <c r="D50" s="36"/>
      <c r="E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</row>
    <row r="51" spans="4:64" ht="45" customHeight="1" x14ac:dyDescent="0.25">
      <c r="D51" s="36"/>
      <c r="E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</row>
    <row r="52" spans="4:64" ht="15" customHeight="1" x14ac:dyDescent="0.25">
      <c r="D52" s="36"/>
      <c r="E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</row>
    <row r="53" spans="4:64" ht="15" customHeight="1" x14ac:dyDescent="0.25"/>
    <row r="54" spans="4:64" ht="15" customHeight="1" x14ac:dyDescent="0.25"/>
    <row r="55" spans="4:64" ht="15" customHeight="1" x14ac:dyDescent="0.25"/>
    <row r="56" spans="4:64" ht="15" customHeight="1" x14ac:dyDescent="0.25"/>
    <row r="57" spans="4:64" ht="15" customHeight="1" x14ac:dyDescent="0.25"/>
    <row r="58" spans="4:64" ht="15" customHeight="1" x14ac:dyDescent="0.25"/>
    <row r="59" spans="4:64" ht="15" customHeight="1" x14ac:dyDescent="0.25"/>
  </sheetData>
  <scenarios current="0">
    <scenario name="Scenario 1" locked="1" count="1" user="Σιδέρης" comment="Δημιουργία από Σιδέρης την 25/05/2024">
      <inputCells r="V48" val="15762,71"/>
    </scenario>
    <scenario name="Scenario1" count="1" user="Σιδέρης" comment="Δημιουργία από Σιδέρης την 5/25/2024">
      <inputCells r="V48" val="4906251.59334049"/>
    </scenario>
  </scenarios>
  <mergeCells count="33">
    <mergeCell ref="B2:CY2"/>
    <mergeCell ref="B3:AJ3"/>
    <mergeCell ref="AK3:BN3"/>
    <mergeCell ref="BS3:CY3"/>
    <mergeCell ref="B4:F4"/>
    <mergeCell ref="G4:AJ4"/>
    <mergeCell ref="AK4:BN4"/>
    <mergeCell ref="BO4:BR4"/>
    <mergeCell ref="BS4:BT4"/>
    <mergeCell ref="BU4:CX4"/>
    <mergeCell ref="CY5:CY6"/>
    <mergeCell ref="B5:D6"/>
    <mergeCell ref="E5:E6"/>
    <mergeCell ref="F5:F6"/>
    <mergeCell ref="G5:AJ5"/>
    <mergeCell ref="AK5:BN5"/>
    <mergeCell ref="BO5:BO6"/>
    <mergeCell ref="BP5:BP6"/>
    <mergeCell ref="BQ5:BQ6"/>
    <mergeCell ref="BR5:BR6"/>
    <mergeCell ref="BS5:BS6"/>
    <mergeCell ref="BT5:BT6"/>
    <mergeCell ref="C41:D41"/>
    <mergeCell ref="AK41:BN41"/>
    <mergeCell ref="BS41:BT41"/>
    <mergeCell ref="CY41:CY42"/>
    <mergeCell ref="B42:F42"/>
    <mergeCell ref="BS42:BT42"/>
    <mergeCell ref="D43:F43"/>
    <mergeCell ref="BS43:BT43"/>
    <mergeCell ref="D44:F44"/>
    <mergeCell ref="BS44:BT44"/>
    <mergeCell ref="D45:F45"/>
  </mergeCells>
  <conditionalFormatting sqref="BT7:BT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41:CX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1" priority="10" operator="lessThan">
      <formula>0</formula>
    </cfRule>
    <cfRule type="cellIs" dxfId="10" priority="11" operator="greaterThan">
      <formula>0</formula>
    </cfRule>
  </conditionalFormatting>
  <conditionalFormatting sqref="BU44:CX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3" operator="lessThan">
      <formula>0</formula>
    </cfRule>
    <cfRule type="cellIs" dxfId="8" priority="4" operator="greaterThan">
      <formula>0</formula>
    </cfRule>
  </conditionalFormatting>
  <conditionalFormatting sqref="CY7:CY40">
    <cfRule type="iconSet" priority="6">
      <iconSet iconSet="3Symbols">
        <cfvo type="percent" val="0"/>
        <cfvo type="percent" val="33"/>
        <cfvo type="percent" val="67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4C2A025C-CD75-44B1-B31A-6C6F7822B1C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BU41:CX41</xm:sqref>
        </x14:conditionalFormatting>
        <x14:conditionalFormatting xmlns:xm="http://schemas.microsoft.com/office/excel/2006/main">
          <x14:cfRule type="iconSet" priority="1" id="{E1442A37-351A-4C05-884C-211643AB1B0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BU44:CX44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1. DATA</vt:lpstr>
      <vt:lpstr>2. INITIAL CS</vt:lpstr>
      <vt:lpstr>3. EQUAL SBJ CR WEIGHTS</vt:lpstr>
      <vt:lpstr>4. 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Sideris Kiratsoudis</dc:creator>
  <cp:lastModifiedBy>Sideris Kiratsoudis</cp:lastModifiedBy>
  <dcterms:created xsi:type="dcterms:W3CDTF">2024-05-19T17:14:55Z</dcterms:created>
  <dcterms:modified xsi:type="dcterms:W3CDTF">2024-06-09T22:30:25Z</dcterms:modified>
</cp:coreProperties>
</file>