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xml" ContentType="application/vnd.openxmlformats-officedocument.spreadsheetml.pivotTable+xml"/>
  <Override PartName="/xl/drawings/drawing1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6.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AEF06FC3-47A5-429D-83E5-1114D9FF2DFA}" xr6:coauthVersionLast="47" xr6:coauthVersionMax="47" xr10:uidLastSave="{00000000-0000-0000-0000-000000000000}"/>
  <bookViews>
    <workbookView xWindow="-120" yWindow="-120" windowWidth="29040" windowHeight="15720" xr2:uid="{AD564F2A-DABA-4B0F-9B33-AD8BFE41CCBF}"/>
  </bookViews>
  <sheets>
    <sheet name="new analysis" sheetId="23" r:id="rId1"/>
    <sheet name="baseline detail" sheetId="24" r:id="rId2"/>
    <sheet name="analysis" sheetId="2" r:id="rId3"/>
    <sheet name="HVE analysis" sheetId="22" r:id="rId4"/>
    <sheet name="simulation HVE" sheetId="12" r:id="rId5"/>
    <sheet name="simulation old age case" sheetId="19" r:id="rId6"/>
    <sheet name="Age diff ideal data neg control" sheetId="16" r:id="rId7"/>
    <sheet name="neg control age diff ideal data" sheetId="15" r:id="rId8"/>
    <sheet name="individual plots" sheetId="5" r:id="rId9"/>
    <sheet name="negative control age diff" sheetId="7" r:id="rId10"/>
    <sheet name="henjin method" sheetId="21" r:id="rId11"/>
    <sheet name="curves" sheetId="13" r:id="rId12"/>
    <sheet name="negative control by sex" sheetId="11" r:id="rId13"/>
    <sheet name="negative control by DCCI status" sheetId="10" r:id="rId14"/>
    <sheet name=" negative control vax date" sheetId="25" r:id="rId15"/>
    <sheet name="ACM deaths by week" sheetId="1" r:id="rId16"/>
    <sheet name="about" sheetId="3" r:id="rId17"/>
  </sheets>
  <definedNames>
    <definedName name="_xlnm._FilterDatabase" localSheetId="15" hidden="1">'ACM deaths by week'!$A$1:$G$1</definedName>
    <definedName name="_xlnm._FilterDatabase" localSheetId="6" hidden="1">'Age diff ideal data neg control'!$A$1:$E$1</definedName>
  </definedNames>
  <calcPr calcId="191029"/>
  <pivotCaches>
    <pivotCache cacheId="7" r:id="rId18"/>
    <pivotCache cacheId="41"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2" i="25" l="1"/>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I87" i="23"/>
  <c r="G87" i="23"/>
  <c r="F87" i="23"/>
  <c r="D87" i="23"/>
  <c r="Q87" i="23" s="1"/>
  <c r="L86" i="23"/>
  <c r="I86" i="23"/>
  <c r="G86" i="23"/>
  <c r="F86" i="23"/>
  <c r="D86" i="23"/>
  <c r="H86" i="23" s="1"/>
  <c r="L85" i="23"/>
  <c r="I85" i="23"/>
  <c r="G85" i="23"/>
  <c r="F85" i="23"/>
  <c r="D85" i="23"/>
  <c r="Q85" i="23" s="1"/>
  <c r="L84" i="23"/>
  <c r="I84" i="23"/>
  <c r="G84" i="23"/>
  <c r="F84" i="23"/>
  <c r="D84" i="23"/>
  <c r="Q84" i="23" s="1"/>
  <c r="L83" i="23"/>
  <c r="I83" i="23"/>
  <c r="G83" i="23"/>
  <c r="F83" i="23"/>
  <c r="D83" i="23"/>
  <c r="L82" i="23"/>
  <c r="I82" i="23"/>
  <c r="G82" i="23"/>
  <c r="F82" i="23"/>
  <c r="D82" i="23"/>
  <c r="Q82" i="23" s="1"/>
  <c r="L81" i="23"/>
  <c r="I81" i="23"/>
  <c r="G81" i="23"/>
  <c r="F81" i="23"/>
  <c r="D81" i="23"/>
  <c r="H81" i="23" s="1"/>
  <c r="L80" i="23"/>
  <c r="I80" i="23"/>
  <c r="G80" i="23"/>
  <c r="F80" i="23"/>
  <c r="D80" i="23"/>
  <c r="Q80" i="23" s="1"/>
  <c r="L79" i="23"/>
  <c r="I79" i="23"/>
  <c r="G79" i="23"/>
  <c r="F79" i="23"/>
  <c r="D79" i="23"/>
  <c r="Q79" i="23" s="1"/>
  <c r="L78" i="23"/>
  <c r="I78" i="23"/>
  <c r="G78" i="23"/>
  <c r="F78" i="23"/>
  <c r="D78" i="23"/>
  <c r="L77" i="23"/>
  <c r="I77" i="23"/>
  <c r="G77" i="23"/>
  <c r="F77" i="23"/>
  <c r="D77" i="23"/>
  <c r="Q77" i="23" s="1"/>
  <c r="L76" i="23"/>
  <c r="I76" i="23"/>
  <c r="G76" i="23"/>
  <c r="F76" i="23"/>
  <c r="D76" i="23"/>
  <c r="H76" i="23" s="1"/>
  <c r="L75" i="23"/>
  <c r="I75" i="23"/>
  <c r="G75" i="23"/>
  <c r="F75" i="23"/>
  <c r="D75" i="23"/>
  <c r="Q75" i="23" s="1"/>
  <c r="L74" i="23"/>
  <c r="I74" i="23"/>
  <c r="G74" i="23"/>
  <c r="F74" i="23"/>
  <c r="D74" i="23"/>
  <c r="Q74" i="23" s="1"/>
  <c r="L73" i="23"/>
  <c r="I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4" i="21"/>
  <c r="B5" i="21" s="1"/>
  <c r="D3" i="21"/>
  <c r="D4" i="21"/>
  <c r="B3" i="2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T4" i="23" l="1"/>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U4" i="23" l="1"/>
  <c r="U3" i="23"/>
  <c r="N72" i="25"/>
  <c r="N73" i="25"/>
  <c r="N74" i="25"/>
  <c r="L75" i="25"/>
  <c r="J77" i="23"/>
  <c r="J80" i="23"/>
  <c r="N72" i="23"/>
  <c r="N73" i="23" s="1"/>
  <c r="N74" i="23" s="1"/>
  <c r="N75" i="23" s="1"/>
  <c r="N76" i="23" s="1"/>
  <c r="N77" i="23" s="1"/>
  <c r="N78" i="23" s="1"/>
  <c r="N79" i="23" s="1"/>
  <c r="N80" i="23" s="1"/>
  <c r="N81" i="23" s="1"/>
  <c r="N82" i="23" s="1"/>
  <c r="M74" i="23"/>
  <c r="O73"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L76" i="25" l="1"/>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L77" i="25" l="1"/>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L78" i="25" l="1"/>
  <c r="N77" i="25"/>
  <c r="M77" i="23"/>
  <c r="O76" i="23"/>
  <c r="H9" i="21"/>
  <c r="D22" i="15"/>
  <c r="F21" i="15"/>
  <c r="D7" i="19"/>
  <c r="F6" i="19"/>
  <c r="D7" i="12"/>
  <c r="F6" i="12"/>
  <c r="E11" i="12"/>
  <c r="W9" i="10"/>
  <c r="H111" i="11"/>
  <c r="K110" i="11"/>
  <c r="X9" i="10"/>
  <c r="P10" i="10"/>
  <c r="R11" i="10"/>
  <c r="O10" i="10"/>
  <c r="U10" i="10" s="1"/>
  <c r="Q10" i="10"/>
  <c r="W10" i="10" s="1"/>
  <c r="N78" i="25" l="1"/>
  <c r="L79" i="25"/>
  <c r="O77" i="23"/>
  <c r="M78" i="23"/>
  <c r="D23" i="15"/>
  <c r="F22" i="15"/>
  <c r="F7" i="19"/>
  <c r="D8" i="19"/>
  <c r="D8" i="12"/>
  <c r="F7" i="12"/>
  <c r="V10" i="10"/>
  <c r="H112" i="11"/>
  <c r="K111" i="11"/>
  <c r="X10" i="10"/>
  <c r="Q11" i="10"/>
  <c r="R12" i="10"/>
  <c r="P11" i="10"/>
  <c r="O11" i="10"/>
  <c r="U11" i="10" s="1"/>
  <c r="L80" i="25" l="1"/>
  <c r="N79" i="25"/>
  <c r="M79" i="23"/>
  <c r="O78" i="23"/>
  <c r="D24" i="15"/>
  <c r="F23" i="15"/>
  <c r="D9" i="19"/>
  <c r="F8" i="19"/>
  <c r="D9" i="12"/>
  <c r="F8" i="12"/>
  <c r="V11" i="10"/>
  <c r="W11" i="10"/>
  <c r="H113" i="11"/>
  <c r="K112" i="11"/>
  <c r="X11" i="10"/>
  <c r="P12" i="10"/>
  <c r="Q12" i="10"/>
  <c r="W12" i="10" s="1"/>
  <c r="O12" i="10"/>
  <c r="U12" i="10" s="1"/>
  <c r="R13" i="10"/>
  <c r="L81" i="25" l="1"/>
  <c r="N80" i="25"/>
  <c r="M80" i="23"/>
  <c r="O79" i="23"/>
  <c r="D25" i="15"/>
  <c r="F24" i="15"/>
  <c r="D10" i="19"/>
  <c r="F9" i="19"/>
  <c r="D10" i="12"/>
  <c r="F9" i="12"/>
  <c r="X12" i="10"/>
  <c r="V12" i="10"/>
  <c r="H114" i="11"/>
  <c r="K113" i="11"/>
  <c r="R14" i="10"/>
  <c r="O13" i="10"/>
  <c r="U13" i="10" s="1"/>
  <c r="Q13" i="10"/>
  <c r="W13" i="10" s="1"/>
  <c r="P13" i="10"/>
  <c r="V13" i="10" s="1"/>
  <c r="L82" i="25" l="1"/>
  <c r="N81" i="25"/>
  <c r="O80" i="23"/>
  <c r="M81" i="23"/>
  <c r="D26" i="15"/>
  <c r="F25" i="15"/>
  <c r="D11" i="19"/>
  <c r="F11" i="19" s="1"/>
  <c r="I2" i="19" s="1"/>
  <c r="F10" i="19"/>
  <c r="D11" i="12"/>
  <c r="F11" i="12" s="1"/>
  <c r="I2" i="12" s="1"/>
  <c r="F10" i="12"/>
  <c r="H115" i="11"/>
  <c r="K114" i="11"/>
  <c r="X13" i="10"/>
  <c r="P14" i="10"/>
  <c r="Q14" i="10"/>
  <c r="W14" i="10" s="1"/>
  <c r="O14" i="10"/>
  <c r="U14" i="10" s="1"/>
  <c r="R15" i="10"/>
  <c r="N82" i="25" l="1"/>
  <c r="L83" i="25"/>
  <c r="M82" i="23"/>
  <c r="O81" i="23"/>
  <c r="D27" i="15"/>
  <c r="F26" i="15"/>
  <c r="V14" i="10"/>
  <c r="X14" i="10"/>
  <c r="H116" i="11"/>
  <c r="K115" i="11"/>
  <c r="R16" i="10"/>
  <c r="Q15" i="10"/>
  <c r="O15" i="10"/>
  <c r="U15" i="10" s="1"/>
  <c r="P15" i="10"/>
  <c r="V15" i="10" s="1"/>
  <c r="N83" i="25" l="1"/>
  <c r="L84" i="25"/>
  <c r="O82" i="23"/>
  <c r="M83" i="23"/>
  <c r="W3" i="23"/>
  <c r="D28" i="15"/>
  <c r="F27" i="15"/>
  <c r="H117" i="11"/>
  <c r="K116" i="11"/>
  <c r="W15" i="10"/>
  <c r="X15" i="10"/>
  <c r="O16" i="10"/>
  <c r="U16" i="10" s="1"/>
  <c r="Q16" i="10"/>
  <c r="W16" i="10" s="1"/>
  <c r="R17" i="10"/>
  <c r="P16" i="10"/>
  <c r="V16" i="10" s="1"/>
  <c r="N84" i="25" l="1"/>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L86" i="25" l="1"/>
  <c r="N85" i="25"/>
  <c r="M85" i="23"/>
  <c r="O84" i="23"/>
  <c r="P84" i="23" s="1"/>
  <c r="D30" i="15"/>
  <c r="F29" i="15"/>
  <c r="V17" i="10"/>
  <c r="H119" i="11"/>
  <c r="K118" i="11"/>
  <c r="X17" i="10"/>
  <c r="Q18" i="10"/>
  <c r="R19" i="10"/>
  <c r="P18" i="10"/>
  <c r="V18" i="10" s="1"/>
  <c r="O18" i="10"/>
  <c r="U18" i="10" s="1"/>
  <c r="N86" i="25" l="1"/>
  <c r="L87" i="25"/>
  <c r="O85" i="23"/>
  <c r="P85" i="23" s="1"/>
  <c r="M86" i="23"/>
  <c r="D31" i="15"/>
  <c r="F30" i="15"/>
  <c r="W18" i="10"/>
  <c r="X18" i="10"/>
  <c r="H120" i="11"/>
  <c r="K119" i="11"/>
  <c r="O19" i="10"/>
  <c r="U19" i="10" s="1"/>
  <c r="R20" i="10"/>
  <c r="P19" i="10"/>
  <c r="V19" i="10" s="1"/>
  <c r="Q19" i="10"/>
  <c r="N87" i="25" l="1"/>
  <c r="L88" i="25"/>
  <c r="M87" i="23"/>
  <c r="O86" i="23"/>
  <c r="P86" i="23" s="1"/>
  <c r="D32" i="15"/>
  <c r="F31" i="15"/>
  <c r="W19" i="10"/>
  <c r="H121" i="11"/>
  <c r="K120" i="11"/>
  <c r="X19" i="10"/>
  <c r="Q20" i="10"/>
  <c r="P20" i="10"/>
  <c r="R21" i="10"/>
  <c r="O20" i="10"/>
  <c r="U20" i="10" s="1"/>
  <c r="N88" i="25" l="1"/>
  <c r="L89" i="25"/>
  <c r="O87" i="23"/>
  <c r="P87" i="23" s="1"/>
  <c r="M88" i="23"/>
  <c r="D33" i="15"/>
  <c r="F32" i="15"/>
  <c r="V20" i="10"/>
  <c r="W20" i="10"/>
  <c r="H122" i="11"/>
  <c r="K121" i="11"/>
  <c r="X20" i="10"/>
  <c r="O21" i="10"/>
  <c r="U21" i="10" s="1"/>
  <c r="R22" i="10"/>
  <c r="P21" i="10"/>
  <c r="V21" i="10" s="1"/>
  <c r="Q21" i="10"/>
  <c r="W21" i="10" s="1"/>
  <c r="L90" i="25" l="1"/>
  <c r="N89" i="25"/>
  <c r="M89" i="23"/>
  <c r="O88" i="23"/>
  <c r="P88" i="23" s="1"/>
  <c r="D34" i="15"/>
  <c r="F33" i="15"/>
  <c r="H123" i="11"/>
  <c r="K122" i="11"/>
  <c r="X21" i="10"/>
  <c r="Q22" i="10"/>
  <c r="P22" i="10"/>
  <c r="R23" i="10"/>
  <c r="O22" i="10"/>
  <c r="U22" i="10" s="1"/>
  <c r="N90" i="25" l="1"/>
  <c r="L91" i="25"/>
  <c r="M90" i="23"/>
  <c r="O89" i="23"/>
  <c r="P89" i="23" s="1"/>
  <c r="D35" i="15"/>
  <c r="F34" i="15"/>
  <c r="V22" i="10"/>
  <c r="W22" i="10"/>
  <c r="H124" i="11"/>
  <c r="K123" i="11"/>
  <c r="X22" i="10"/>
  <c r="O23" i="10"/>
  <c r="U23" i="10" s="1"/>
  <c r="R24" i="10"/>
  <c r="Q23" i="10"/>
  <c r="P23" i="10"/>
  <c r="V23" i="10" s="1"/>
  <c r="N91" i="25" l="1"/>
  <c r="L92" i="25"/>
  <c r="O90" i="23"/>
  <c r="P90" i="23" s="1"/>
  <c r="M91" i="23"/>
  <c r="D36" i="15"/>
  <c r="F35" i="15"/>
  <c r="W23" i="10"/>
  <c r="H125" i="11"/>
  <c r="K124" i="11"/>
  <c r="X23" i="10"/>
  <c r="P24" i="10"/>
  <c r="R25" i="10"/>
  <c r="Q24" i="10"/>
  <c r="W24" i="10" s="1"/>
  <c r="O24" i="10"/>
  <c r="U24" i="10" s="1"/>
  <c r="N92" i="25" l="1"/>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3" i="25" l="1"/>
  <c r="O93" i="25" s="1"/>
  <c r="L94" i="25"/>
  <c r="O92" i="23"/>
  <c r="P92" i="23" s="1"/>
  <c r="M93" i="23"/>
  <c r="D38" i="15"/>
  <c r="F37" i="15"/>
  <c r="V25" i="10"/>
  <c r="X25" i="10"/>
  <c r="H127" i="11"/>
  <c r="K126" i="11"/>
  <c r="O26" i="10"/>
  <c r="U26" i="10" s="1"/>
  <c r="R27" i="10"/>
  <c r="Q26" i="10"/>
  <c r="W26" i="10" s="1"/>
  <c r="P26" i="10"/>
  <c r="V26" i="10" s="1"/>
  <c r="L95" i="25" l="1"/>
  <c r="N94" i="25"/>
  <c r="O94" i="25" s="1"/>
  <c r="M94" i="23"/>
  <c r="O93" i="23"/>
  <c r="P93" i="23" s="1"/>
  <c r="D39" i="15"/>
  <c r="F38" i="15"/>
  <c r="H128" i="11"/>
  <c r="K127" i="11"/>
  <c r="X26" i="10"/>
  <c r="Q27" i="10"/>
  <c r="P27" i="10"/>
  <c r="V27" i="10" s="1"/>
  <c r="O27" i="10"/>
  <c r="U27" i="10" s="1"/>
  <c r="R28" i="10"/>
  <c r="N95" i="25" l="1"/>
  <c r="O95" i="25" s="1"/>
  <c r="L96" i="25"/>
  <c r="M95" i="23"/>
  <c r="O94" i="23"/>
  <c r="P94" i="23" s="1"/>
  <c r="D40" i="15"/>
  <c r="F39" i="15"/>
  <c r="W27" i="10"/>
  <c r="H129" i="11"/>
  <c r="K128" i="11"/>
  <c r="X27" i="10"/>
  <c r="O28" i="10"/>
  <c r="U28" i="10" s="1"/>
  <c r="P28" i="10"/>
  <c r="Q28" i="10"/>
  <c r="W28" i="10" s="1"/>
  <c r="R29" i="10"/>
  <c r="N96" i="25" l="1"/>
  <c r="O96" i="25" s="1"/>
  <c r="L97" i="25"/>
  <c r="O95" i="23"/>
  <c r="P95" i="23" s="1"/>
  <c r="M96" i="23"/>
  <c r="D41" i="15"/>
  <c r="F40" i="15"/>
  <c r="V28" i="10"/>
  <c r="H130" i="11"/>
  <c r="K129" i="11"/>
  <c r="X28" i="10"/>
  <c r="Q29" i="10"/>
  <c r="W29" i="10" s="1"/>
  <c r="P29" i="10"/>
  <c r="O29" i="10"/>
  <c r="U29" i="10" s="1"/>
  <c r="R30" i="10"/>
  <c r="N97" i="25" l="1"/>
  <c r="O97" i="25" s="1"/>
  <c r="L98" i="25"/>
  <c r="M97" i="23"/>
  <c r="O96" i="23"/>
  <c r="P96" i="23" s="1"/>
  <c r="D42" i="15"/>
  <c r="F41" i="15"/>
  <c r="V29" i="10"/>
  <c r="H131" i="11"/>
  <c r="K130" i="11"/>
  <c r="X29" i="10"/>
  <c r="Q30" i="10"/>
  <c r="R31" i="10"/>
  <c r="O30" i="10"/>
  <c r="U30" i="10" s="1"/>
  <c r="P30" i="10"/>
  <c r="L99" i="25" l="1"/>
  <c r="N98" i="25"/>
  <c r="O98" i="25" s="1"/>
  <c r="O97" i="23"/>
  <c r="P97" i="23" s="1"/>
  <c r="M98" i="23"/>
  <c r="D43" i="15"/>
  <c r="F42" i="15"/>
  <c r="V30" i="10"/>
  <c r="W30" i="10"/>
  <c r="H132" i="11"/>
  <c r="K131" i="11"/>
  <c r="X30" i="10"/>
  <c r="Q31" i="10"/>
  <c r="X31" i="10" s="1"/>
  <c r="P31" i="10"/>
  <c r="V31" i="10" s="1"/>
  <c r="O31" i="10"/>
  <c r="U31" i="10" s="1"/>
  <c r="R32" i="10"/>
  <c r="N99" i="25" l="1"/>
  <c r="O99" i="25" s="1"/>
  <c r="L100" i="25"/>
  <c r="M99" i="23"/>
  <c r="O98" i="23"/>
  <c r="P98" i="23" s="1"/>
  <c r="D44" i="15"/>
  <c r="F43" i="15"/>
  <c r="W31" i="10"/>
  <c r="H133" i="11"/>
  <c r="K132" i="11"/>
  <c r="R33" i="10"/>
  <c r="O32" i="10"/>
  <c r="U32" i="10" s="1"/>
  <c r="P32" i="10"/>
  <c r="V32" i="10" s="1"/>
  <c r="Q32" i="10"/>
  <c r="W32" i="10" s="1"/>
  <c r="N100" i="25" l="1"/>
  <c r="O100" i="25" s="1"/>
  <c r="L101" i="25"/>
  <c r="M100" i="23"/>
  <c r="O99" i="23"/>
  <c r="P99" i="23" s="1"/>
  <c r="D45" i="15"/>
  <c r="F44" i="15"/>
  <c r="H134" i="11"/>
  <c r="K133" i="11"/>
  <c r="X32" i="10"/>
  <c r="Q33" i="10"/>
  <c r="P33" i="10"/>
  <c r="O33" i="10"/>
  <c r="U33" i="10" s="1"/>
  <c r="R34" i="10"/>
  <c r="N101" i="25" l="1"/>
  <c r="O101" i="25" s="1"/>
  <c r="L102" i="25"/>
  <c r="O100" i="23"/>
  <c r="P100" i="23" s="1"/>
  <c r="M101" i="23"/>
  <c r="D46" i="15"/>
  <c r="F45" i="15"/>
  <c r="V33" i="10"/>
  <c r="W33" i="10"/>
  <c r="H135" i="11"/>
  <c r="K134" i="11"/>
  <c r="X33" i="10"/>
  <c r="O34" i="10"/>
  <c r="U34" i="10" s="1"/>
  <c r="P34" i="10"/>
  <c r="V34" i="10" s="1"/>
  <c r="Q34" i="10"/>
  <c r="W34" i="10" s="1"/>
  <c r="R35" i="10"/>
  <c r="N102" i="25" l="1"/>
  <c r="O102" i="25" s="1"/>
  <c r="L103" i="25"/>
  <c r="M102" i="23"/>
  <c r="O101" i="23"/>
  <c r="P101" i="23" s="1"/>
  <c r="D47" i="15"/>
  <c r="F46" i="15"/>
  <c r="H136" i="11"/>
  <c r="K135" i="11"/>
  <c r="X34" i="10"/>
  <c r="R36" i="10"/>
  <c r="Q35" i="10"/>
  <c r="P35" i="10"/>
  <c r="O35" i="10"/>
  <c r="U35" i="10" s="1"/>
  <c r="N103" i="25" l="1"/>
  <c r="O103" i="25" s="1"/>
  <c r="L104" i="25"/>
  <c r="O102" i="23"/>
  <c r="P102" i="23" s="1"/>
  <c r="M103" i="23"/>
  <c r="D48" i="15"/>
  <c r="F47" i="15"/>
  <c r="V35" i="10"/>
  <c r="W35" i="10"/>
  <c r="H137" i="11"/>
  <c r="K136" i="11"/>
  <c r="X35" i="10"/>
  <c r="P36" i="10"/>
  <c r="O36" i="10"/>
  <c r="U36" i="10" s="1"/>
  <c r="Q36" i="10"/>
  <c r="W36" i="10" s="1"/>
  <c r="R37" i="10"/>
  <c r="N104" i="25" l="1"/>
  <c r="O104" i="25" s="1"/>
  <c r="L105" i="25"/>
  <c r="M104" i="23"/>
  <c r="O103" i="23"/>
  <c r="P103" i="23" s="1"/>
  <c r="D49" i="15"/>
  <c r="F48" i="15"/>
  <c r="V36" i="10"/>
  <c r="H138" i="11"/>
  <c r="K137" i="11"/>
  <c r="X36" i="10"/>
  <c r="R38" i="10"/>
  <c r="Q37" i="10"/>
  <c r="O37" i="10"/>
  <c r="U37" i="10" s="1"/>
  <c r="P37" i="10"/>
  <c r="V37" i="10" s="1"/>
  <c r="N105" i="25" l="1"/>
  <c r="O105" i="25" s="1"/>
  <c r="L106" i="25"/>
  <c r="M105" i="23"/>
  <c r="O104" i="23"/>
  <c r="P104" i="23" s="1"/>
  <c r="D50" i="15"/>
  <c r="F49" i="15"/>
  <c r="W37" i="10"/>
  <c r="H139" i="11"/>
  <c r="K138" i="11"/>
  <c r="X37" i="10"/>
  <c r="O38" i="10"/>
  <c r="U38" i="10" s="1"/>
  <c r="R39" i="10"/>
  <c r="P38" i="10"/>
  <c r="V38" i="10" s="1"/>
  <c r="Q38" i="10"/>
  <c r="W38" i="10" s="1"/>
  <c r="N106" i="25" l="1"/>
  <c r="O106" i="25" s="1"/>
  <c r="L107" i="25"/>
  <c r="O105" i="23"/>
  <c r="P105" i="23" s="1"/>
  <c r="M106" i="23"/>
  <c r="D51" i="15"/>
  <c r="F50" i="15"/>
  <c r="H140" i="11"/>
  <c r="K139" i="11"/>
  <c r="X38" i="10"/>
  <c r="P39" i="10"/>
  <c r="Q39" i="10"/>
  <c r="W39" i="10" s="1"/>
  <c r="R40" i="10"/>
  <c r="O39" i="10"/>
  <c r="U39" i="10" s="1"/>
  <c r="N107" i="25" l="1"/>
  <c r="O107" i="25" s="1"/>
  <c r="L108" i="25"/>
  <c r="M107" i="23"/>
  <c r="O106" i="23"/>
  <c r="P106" i="23" s="1"/>
  <c r="D52" i="15"/>
  <c r="F51" i="15"/>
  <c r="V39" i="10"/>
  <c r="H141" i="11"/>
  <c r="K140" i="11"/>
  <c r="X39" i="10"/>
  <c r="O40" i="10"/>
  <c r="U40" i="10" s="1"/>
  <c r="Q40" i="10"/>
  <c r="P40" i="10"/>
  <c r="V40" i="10" s="1"/>
  <c r="R41" i="10"/>
  <c r="N108" i="25" l="1"/>
  <c r="O108" i="25" s="1"/>
  <c r="L109" i="25"/>
  <c r="O107" i="23"/>
  <c r="P107" i="23" s="1"/>
  <c r="M108" i="23"/>
  <c r="D53" i="15"/>
  <c r="F52" i="15"/>
  <c r="W40" i="10"/>
  <c r="H142" i="11"/>
  <c r="K141" i="11"/>
  <c r="X40" i="10"/>
  <c r="Q41" i="10"/>
  <c r="W41" i="10" s="1"/>
  <c r="O41" i="10"/>
  <c r="U41" i="10" s="1"/>
  <c r="R42" i="10"/>
  <c r="P41" i="10"/>
  <c r="V41" i="10" s="1"/>
  <c r="N109" i="25" l="1"/>
  <c r="O109" i="25" s="1"/>
  <c r="L110" i="25"/>
  <c r="M109" i="23"/>
  <c r="O108" i="23"/>
  <c r="P108" i="23" s="1"/>
  <c r="F53" i="15"/>
  <c r="H143" i="11"/>
  <c r="K142" i="11"/>
  <c r="X41" i="10"/>
  <c r="P42" i="10"/>
  <c r="R43" i="10"/>
  <c r="O42" i="10"/>
  <c r="U42" i="10" s="1"/>
  <c r="Q42" i="10"/>
  <c r="W42" i="10" s="1"/>
  <c r="L111" i="25" l="1"/>
  <c r="N110" i="25"/>
  <c r="O110" i="25" s="1"/>
  <c r="M110" i="23"/>
  <c r="O109" i="23"/>
  <c r="P109" i="23" s="1"/>
  <c r="H144" i="11"/>
  <c r="K143" i="11"/>
  <c r="V42" i="10"/>
  <c r="X42" i="10"/>
  <c r="O43" i="10"/>
  <c r="U43" i="10" s="1"/>
  <c r="R44" i="10"/>
  <c r="Q43" i="10"/>
  <c r="P43" i="10"/>
  <c r="V43" i="10" s="1"/>
  <c r="N111" i="25" l="1"/>
  <c r="O111" i="25" s="1"/>
  <c r="L112" i="25"/>
  <c r="O110" i="23"/>
  <c r="P110" i="23" s="1"/>
  <c r="M111" i="23"/>
  <c r="W43" i="10"/>
  <c r="H145" i="11"/>
  <c r="K144" i="11"/>
  <c r="X43" i="10"/>
  <c r="P44" i="10"/>
  <c r="R45" i="10"/>
  <c r="Q44" i="10"/>
  <c r="W44" i="10" s="1"/>
  <c r="O44" i="10"/>
  <c r="U44" i="10" s="1"/>
  <c r="L113" i="25" l="1"/>
  <c r="N112" i="25"/>
  <c r="O112" i="25" s="1"/>
  <c r="M112" i="23"/>
  <c r="O111" i="23"/>
  <c r="P111" i="23" s="1"/>
  <c r="V44" i="10"/>
  <c r="H146" i="11"/>
  <c r="K145" i="11"/>
  <c r="X44" i="10"/>
  <c r="Q45" i="10"/>
  <c r="P45" i="10"/>
  <c r="V45" i="10" s="1"/>
  <c r="O45" i="10"/>
  <c r="U45" i="10" s="1"/>
  <c r="R46" i="10"/>
  <c r="L114" i="25" l="1"/>
  <c r="N113" i="25"/>
  <c r="O113" i="25" s="1"/>
  <c r="O112" i="23"/>
  <c r="P112" i="23" s="1"/>
  <c r="M113" i="23"/>
  <c r="W45" i="10"/>
  <c r="H147" i="11"/>
  <c r="K146" i="11"/>
  <c r="X45" i="10"/>
  <c r="R47" i="10"/>
  <c r="P46" i="10"/>
  <c r="O46" i="10"/>
  <c r="U46" i="10" s="1"/>
  <c r="Q46" i="10"/>
  <c r="W46" i="10" s="1"/>
  <c r="N114" i="25" l="1"/>
  <c r="O114" i="25" s="1"/>
  <c r="L115" i="25"/>
  <c r="M114" i="23"/>
  <c r="O113" i="23"/>
  <c r="P113" i="23" s="1"/>
  <c r="V46" i="10"/>
  <c r="H148" i="11"/>
  <c r="K147" i="11"/>
  <c r="X46" i="10"/>
  <c r="Q47" i="10"/>
  <c r="O47" i="10"/>
  <c r="U47" i="10" s="1"/>
  <c r="P47" i="10"/>
  <c r="V47" i="10" s="1"/>
  <c r="R48" i="10"/>
  <c r="N115" i="25" l="1"/>
  <c r="O115" i="25" s="1"/>
  <c r="L116" i="25"/>
  <c r="M115" i="23"/>
  <c r="O114" i="23"/>
  <c r="P114" i="23" s="1"/>
  <c r="W47" i="10"/>
  <c r="H149" i="11"/>
  <c r="K148" i="11"/>
  <c r="X47" i="10"/>
  <c r="R49" i="10"/>
  <c r="P48" i="10"/>
  <c r="O48" i="10"/>
  <c r="U48" i="10" s="1"/>
  <c r="Q48" i="10"/>
  <c r="W48" i="10" s="1"/>
  <c r="L117" i="25" l="1"/>
  <c r="N116" i="25"/>
  <c r="O116" i="25" s="1"/>
  <c r="O115" i="23"/>
  <c r="P115" i="23" s="1"/>
  <c r="M116" i="23"/>
  <c r="V48" i="10"/>
  <c r="H150" i="11"/>
  <c r="K149" i="11"/>
  <c r="X48" i="10"/>
  <c r="O49" i="10"/>
  <c r="U49" i="10" s="1"/>
  <c r="R50" i="10"/>
  <c r="Q49" i="10"/>
  <c r="X49" i="10" s="1"/>
  <c r="P49" i="10"/>
  <c r="V49" i="10" s="1"/>
  <c r="N117" i="25" l="1"/>
  <c r="O117" i="25" s="1"/>
  <c r="L118" i="25"/>
  <c r="M117" i="23"/>
  <c r="O116" i="23"/>
  <c r="P116" i="23" s="1"/>
  <c r="W49" i="10"/>
  <c r="H151" i="11"/>
  <c r="K150" i="11"/>
  <c r="P50" i="10"/>
  <c r="Q50" i="10"/>
  <c r="W50" i="10" s="1"/>
  <c r="R51" i="10"/>
  <c r="O50" i="10"/>
  <c r="U50" i="10" s="1"/>
  <c r="L119" i="25" l="1"/>
  <c r="N118" i="25"/>
  <c r="O118" i="25" s="1"/>
  <c r="O117" i="23"/>
  <c r="P117" i="23" s="1"/>
  <c r="M118" i="23"/>
  <c r="V50" i="10"/>
  <c r="H152" i="11"/>
  <c r="K151" i="11"/>
  <c r="X50" i="10"/>
  <c r="R52" i="10"/>
  <c r="Q51" i="10"/>
  <c r="P51" i="10"/>
  <c r="O51" i="10"/>
  <c r="U51" i="10" s="1"/>
  <c r="L120" i="25" l="1"/>
  <c r="N119" i="25"/>
  <c r="O119" i="25" s="1"/>
  <c r="M119" i="23"/>
  <c r="O118" i="23"/>
  <c r="P118" i="23" s="1"/>
  <c r="V51" i="10"/>
  <c r="W51" i="10"/>
  <c r="H153" i="11"/>
  <c r="K152" i="11"/>
  <c r="X51" i="10"/>
  <c r="R53" i="10"/>
  <c r="Q52" i="10"/>
  <c r="O52" i="10"/>
  <c r="U52" i="10" s="1"/>
  <c r="P52" i="10"/>
  <c r="L121" i="25" l="1"/>
  <c r="N120" i="25"/>
  <c r="O120" i="25" s="1"/>
  <c r="M120" i="23"/>
  <c r="O119" i="23"/>
  <c r="P119" i="23" s="1"/>
  <c r="V52" i="10"/>
  <c r="W52" i="10"/>
  <c r="H154" i="11"/>
  <c r="K153" i="11"/>
  <c r="X52" i="10"/>
  <c r="P53" i="10"/>
  <c r="V53" i="10" s="1"/>
  <c r="O53" i="10"/>
  <c r="U53" i="10" s="1"/>
  <c r="Q53" i="10"/>
  <c r="R54" i="10"/>
  <c r="N121" i="25" l="1"/>
  <c r="O121" i="25" s="1"/>
  <c r="L122" i="25"/>
  <c r="O120" i="23"/>
  <c r="P120" i="23" s="1"/>
  <c r="M121" i="23"/>
  <c r="W53" i="10"/>
  <c r="H155" i="11"/>
  <c r="K154" i="11"/>
  <c r="X53" i="10"/>
  <c r="P54" i="10"/>
  <c r="Q54" i="10"/>
  <c r="W54" i="10" s="1"/>
  <c r="O54" i="10"/>
  <c r="U54" i="10" s="1"/>
  <c r="R55" i="10"/>
  <c r="N122" i="25" l="1"/>
  <c r="O122" i="25" s="1"/>
  <c r="L123" i="25"/>
  <c r="M122" i="23"/>
  <c r="O121" i="23"/>
  <c r="P121" i="23" s="1"/>
  <c r="V54" i="10"/>
  <c r="H156" i="11"/>
  <c r="K155" i="11"/>
  <c r="X54" i="10"/>
  <c r="R56" i="10"/>
  <c r="O55" i="10"/>
  <c r="U55" i="10" s="1"/>
  <c r="Q55" i="10"/>
  <c r="P55" i="10"/>
  <c r="V55" i="10" s="1"/>
  <c r="N123" i="25" l="1"/>
  <c r="O123" i="25" s="1"/>
  <c r="L124" i="25"/>
  <c r="O122" i="23"/>
  <c r="P122" i="23" s="1"/>
  <c r="M123" i="23"/>
  <c r="W55" i="10"/>
  <c r="H157" i="11"/>
  <c r="K156" i="11"/>
  <c r="X55" i="10"/>
  <c r="O56" i="10"/>
  <c r="U56" i="10" s="1"/>
  <c r="P56" i="10"/>
  <c r="V56" i="10" s="1"/>
  <c r="Q56" i="10"/>
  <c r="W56" i="10" s="1"/>
  <c r="R57" i="10"/>
  <c r="N124" i="25" l="1"/>
  <c r="O124" i="25" s="1"/>
  <c r="L125" i="25"/>
  <c r="M124" i="23"/>
  <c r="O123" i="23"/>
  <c r="P123" i="23" s="1"/>
  <c r="H158" i="11"/>
  <c r="K157" i="11"/>
  <c r="X56" i="10"/>
  <c r="R58" i="10"/>
  <c r="P57" i="10"/>
  <c r="V57" i="10" s="1"/>
  <c r="Q57" i="10"/>
  <c r="O57" i="10"/>
  <c r="U57" i="10" s="1"/>
  <c r="N125" i="25" l="1"/>
  <c r="O125" i="25" s="1"/>
  <c r="L126" i="25"/>
  <c r="M125" i="23"/>
  <c r="O124" i="23"/>
  <c r="P124" i="23" s="1"/>
  <c r="W57" i="10"/>
  <c r="H159" i="11"/>
  <c r="K158" i="11"/>
  <c r="X57" i="10"/>
  <c r="O58" i="10"/>
  <c r="U58" i="10" s="1"/>
  <c r="Q58" i="10"/>
  <c r="P58" i="10"/>
  <c r="V58" i="10" s="1"/>
  <c r="R59" i="10"/>
  <c r="N126" i="25" l="1"/>
  <c r="O126" i="25" s="1"/>
  <c r="L127" i="25"/>
  <c r="O125" i="23"/>
  <c r="P125" i="23" s="1"/>
  <c r="M126" i="23"/>
  <c r="W58" i="10"/>
  <c r="H160" i="11"/>
  <c r="K159" i="11"/>
  <c r="X58" i="10"/>
  <c r="R60" i="10"/>
  <c r="O59" i="10"/>
  <c r="U59" i="10" s="1"/>
  <c r="P59" i="10"/>
  <c r="V59" i="10" s="1"/>
  <c r="Q59" i="10"/>
  <c r="W59" i="10" s="1"/>
  <c r="N127" i="25" l="1"/>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28" i="25" l="1"/>
  <c r="O128" i="25" s="1"/>
  <c r="L129" i="25"/>
  <c r="O127" i="23"/>
  <c r="P127" i="23" s="1"/>
  <c r="M128" i="23"/>
  <c r="V60" i="10"/>
  <c r="X60" i="10"/>
  <c r="R62" i="10"/>
  <c r="O61" i="10"/>
  <c r="U61" i="10" s="1"/>
  <c r="Q61" i="10"/>
  <c r="P61" i="10"/>
  <c r="V61" i="10" s="1"/>
  <c r="N129" i="25" l="1"/>
  <c r="O129" i="25" s="1"/>
  <c r="L130" i="25"/>
  <c r="M129" i="23"/>
  <c r="O128" i="23"/>
  <c r="P128" i="23" s="1"/>
  <c r="W61" i="10"/>
  <c r="X61" i="10"/>
  <c r="P62" i="10"/>
  <c r="Q62" i="10"/>
  <c r="W62" i="10" s="1"/>
  <c r="O62" i="10"/>
  <c r="U62" i="10" s="1"/>
  <c r="R63" i="10"/>
  <c r="N130" i="25" l="1"/>
  <c r="O130" i="25" s="1"/>
  <c r="L131" i="25"/>
  <c r="M130" i="23"/>
  <c r="O129" i="23"/>
  <c r="P129" i="23" s="1"/>
  <c r="V62" i="10"/>
  <c r="X62" i="10"/>
  <c r="O63" i="10"/>
  <c r="U63" i="10" s="1"/>
  <c r="P63" i="10"/>
  <c r="V63" i="10" s="1"/>
  <c r="Q63" i="10"/>
  <c r="W63" i="10" s="1"/>
  <c r="R64" i="10"/>
  <c r="N131" i="25" l="1"/>
  <c r="O131" i="25" s="1"/>
  <c r="L132" i="25"/>
  <c r="O130" i="23"/>
  <c r="P130" i="23" s="1"/>
  <c r="M131" i="23"/>
  <c r="X63" i="10"/>
  <c r="P64" i="10"/>
  <c r="R65" i="10"/>
  <c r="Q64" i="10"/>
  <c r="W64" i="10" s="1"/>
  <c r="O64" i="10"/>
  <c r="U64" i="10" s="1"/>
  <c r="N132" i="25" l="1"/>
  <c r="O132" i="25" s="1"/>
  <c r="L133" i="25"/>
  <c r="M132" i="23"/>
  <c r="O131" i="23"/>
  <c r="P131" i="23" s="1"/>
  <c r="V64" i="10"/>
  <c r="X64" i="10"/>
  <c r="O65" i="10"/>
  <c r="U65" i="10" s="1"/>
  <c r="Q65" i="10"/>
  <c r="R66" i="10"/>
  <c r="P65" i="10"/>
  <c r="V65" i="10" s="1"/>
  <c r="L134" i="25" l="1"/>
  <c r="N133" i="25"/>
  <c r="O133" i="25" s="1"/>
  <c r="O132" i="23"/>
  <c r="P132" i="23" s="1"/>
  <c r="M133" i="23"/>
  <c r="W65" i="10"/>
  <c r="X65" i="10"/>
  <c r="Q66" i="10"/>
  <c r="P66" i="10"/>
  <c r="R67" i="10"/>
  <c r="O66" i="10"/>
  <c r="U66" i="10" s="1"/>
  <c r="N134" i="25" l="1"/>
  <c r="O134" i="25" s="1"/>
  <c r="L135" i="25"/>
  <c r="M134" i="23"/>
  <c r="O133" i="23"/>
  <c r="P133" i="23" s="1"/>
  <c r="V66" i="10"/>
  <c r="W66" i="10"/>
  <c r="X66" i="10"/>
  <c r="Q67" i="10"/>
  <c r="O67" i="10"/>
  <c r="U67" i="10" s="1"/>
  <c r="R68" i="10"/>
  <c r="P67" i="10"/>
  <c r="V67" i="10" s="1"/>
  <c r="N135" i="25" l="1"/>
  <c r="O135" i="25" s="1"/>
  <c r="L136" i="25"/>
  <c r="M135" i="23"/>
  <c r="O134" i="23"/>
  <c r="P134" i="23" s="1"/>
  <c r="W67" i="10"/>
  <c r="X67" i="10"/>
  <c r="P68" i="10"/>
  <c r="R69" i="10"/>
  <c r="O68" i="10"/>
  <c r="U68" i="10" s="1"/>
  <c r="Q68" i="10"/>
  <c r="W68" i="10" s="1"/>
  <c r="N136" i="25" l="1"/>
  <c r="O136" i="25" s="1"/>
  <c r="L137" i="25"/>
  <c r="O135" i="23"/>
  <c r="P135" i="23" s="1"/>
  <c r="M136" i="23"/>
  <c r="V68" i="10"/>
  <c r="X68" i="10"/>
  <c r="O69" i="11"/>
  <c r="R70" i="10"/>
  <c r="Q69" i="10"/>
  <c r="O69" i="10"/>
  <c r="U69" i="10" s="1"/>
  <c r="AA69" i="10" s="1"/>
  <c r="P69" i="10"/>
  <c r="N137" i="25" l="1"/>
  <c r="O137" i="25" s="1"/>
  <c r="L138" i="25"/>
  <c r="M137" i="23"/>
  <c r="O136" i="23"/>
  <c r="P136" i="23" s="1"/>
  <c r="V69" i="10"/>
  <c r="W69" i="10"/>
  <c r="X69" i="10"/>
  <c r="AD69" i="10" s="1"/>
  <c r="O70" i="11"/>
  <c r="R71" i="10"/>
  <c r="P70" i="10"/>
  <c r="AB69" i="10"/>
  <c r="O70" i="10"/>
  <c r="U70" i="10" s="1"/>
  <c r="Q70" i="10"/>
  <c r="W70" i="10" s="1"/>
  <c r="AC69" i="10"/>
  <c r="L139" i="25" l="1"/>
  <c r="N138" i="25"/>
  <c r="O138" i="25" s="1"/>
  <c r="O137" i="23"/>
  <c r="P137" i="23" s="1"/>
  <c r="M138" i="23"/>
  <c r="V70" i="10"/>
  <c r="X70" i="10"/>
  <c r="O71" i="11"/>
  <c r="Q71" i="10"/>
  <c r="AC70" i="10"/>
  <c r="AB70" i="10"/>
  <c r="P71" i="10"/>
  <c r="AD70" i="10"/>
  <c r="R72" i="10"/>
  <c r="O71" i="10"/>
  <c r="U71" i="10" s="1"/>
  <c r="AA70" i="10"/>
  <c r="L140" i="25" l="1"/>
  <c r="N139" i="25"/>
  <c r="O139" i="25" s="1"/>
  <c r="M139" i="23"/>
  <c r="O138" i="23"/>
  <c r="P138" i="23" s="1"/>
  <c r="V71" i="10"/>
  <c r="W71" i="10"/>
  <c r="X71" i="10"/>
  <c r="AD71" i="10" s="1"/>
  <c r="O72" i="11"/>
  <c r="R73" i="10"/>
  <c r="AA71" i="10"/>
  <c r="O72" i="10"/>
  <c r="U72" i="10" s="1"/>
  <c r="AB71" i="10"/>
  <c r="P72" i="10"/>
  <c r="AC71" i="10"/>
  <c r="Q72" i="10"/>
  <c r="W72" i="10" s="1"/>
  <c r="N140" i="25" l="1"/>
  <c r="O140" i="25" s="1"/>
  <c r="L141" i="25"/>
  <c r="M140" i="23"/>
  <c r="O139" i="23"/>
  <c r="P139" i="23" s="1"/>
  <c r="V72" i="10"/>
  <c r="X72" i="10"/>
  <c r="AD72" i="10" s="1"/>
  <c r="O73" i="11"/>
  <c r="Q73" i="10"/>
  <c r="AC72" i="10"/>
  <c r="O73" i="10"/>
  <c r="U73" i="10" s="1"/>
  <c r="AA72" i="10"/>
  <c r="AB72" i="10"/>
  <c r="P73" i="10"/>
  <c r="V73" i="10" s="1"/>
  <c r="R74" i="10"/>
  <c r="N141" i="25" l="1"/>
  <c r="O141" i="25" s="1"/>
  <c r="L142" i="25"/>
  <c r="O140" i="23"/>
  <c r="P140" i="23" s="1"/>
  <c r="M141" i="23"/>
  <c r="W73" i="10"/>
  <c r="X73" i="10"/>
  <c r="O74" i="11"/>
  <c r="P74" i="10"/>
  <c r="AB73" i="10"/>
  <c r="O74" i="10"/>
  <c r="U74" i="10" s="1"/>
  <c r="AA73" i="10"/>
  <c r="R75" i="10"/>
  <c r="AC73" i="10"/>
  <c r="Q74" i="10"/>
  <c r="AD73" i="10"/>
  <c r="N142" i="25" l="1"/>
  <c r="O142" i="25" s="1"/>
  <c r="L143" i="25"/>
  <c r="M142" i="23"/>
  <c r="O141" i="23"/>
  <c r="P141" i="23" s="1"/>
  <c r="V74" i="10"/>
  <c r="W74" i="10"/>
  <c r="X74" i="10"/>
  <c r="AD74" i="10" s="1"/>
  <c r="O75" i="11"/>
  <c r="AA74" i="10"/>
  <c r="O75" i="10"/>
  <c r="U75" i="10" s="1"/>
  <c r="AB74" i="10"/>
  <c r="P75" i="10"/>
  <c r="V75" i="10" s="1"/>
  <c r="Q75" i="10"/>
  <c r="W75" i="10" s="1"/>
  <c r="AC74" i="10"/>
  <c r="R76" i="10"/>
  <c r="N143" i="25" l="1"/>
  <c r="O143" i="25" s="1"/>
  <c r="L144" i="25"/>
  <c r="O142" i="23"/>
  <c r="P142" i="23" s="1"/>
  <c r="M143" i="23"/>
  <c r="X75" i="10"/>
  <c r="AD75" i="10" s="1"/>
  <c r="O76" i="11"/>
  <c r="P76" i="10"/>
  <c r="AB75" i="10"/>
  <c r="Q76" i="10"/>
  <c r="W76" i="10" s="1"/>
  <c r="AC75" i="10"/>
  <c r="O76" i="10"/>
  <c r="U76" i="10" s="1"/>
  <c r="AA75" i="10"/>
  <c r="R77" i="10"/>
  <c r="N144" i="25" l="1"/>
  <c r="O144" i="25" s="1"/>
  <c r="L145" i="25"/>
  <c r="M144" i="23"/>
  <c r="O143" i="23"/>
  <c r="P143" i="23" s="1"/>
  <c r="V76" i="10"/>
  <c r="X76" i="10"/>
  <c r="AD76" i="10" s="1"/>
  <c r="O77" i="11"/>
  <c r="R78" i="10"/>
  <c r="AA76" i="10"/>
  <c r="O77" i="10"/>
  <c r="U77" i="10" s="1"/>
  <c r="Q77" i="10"/>
  <c r="AC76" i="10"/>
  <c r="P77" i="10"/>
  <c r="V77" i="10" s="1"/>
  <c r="AB76" i="10"/>
  <c r="L146" i="25" l="1"/>
  <c r="N145" i="25"/>
  <c r="O145" i="25" s="1"/>
  <c r="M145" i="23"/>
  <c r="O144" i="23"/>
  <c r="P144" i="23" s="1"/>
  <c r="W77" i="10"/>
  <c r="X77" i="10"/>
  <c r="O78" i="11"/>
  <c r="P78" i="10"/>
  <c r="AB77" i="10"/>
  <c r="Q78" i="10"/>
  <c r="W78" i="10" s="1"/>
  <c r="AC77" i="10"/>
  <c r="AD77" i="10"/>
  <c r="O78" i="10"/>
  <c r="U78" i="10" s="1"/>
  <c r="AA77" i="10"/>
  <c r="R79" i="10"/>
  <c r="N146" i="25" l="1"/>
  <c r="O146" i="25" s="1"/>
  <c r="L147" i="25"/>
  <c r="O145" i="23"/>
  <c r="P145" i="23" s="1"/>
  <c r="M146" i="23"/>
  <c r="V78" i="10"/>
  <c r="X78" i="10"/>
  <c r="AD78" i="10" s="1"/>
  <c r="O79" i="11"/>
  <c r="AC78" i="10"/>
  <c r="Q79" i="10"/>
  <c r="R80" i="10"/>
  <c r="O79" i="10"/>
  <c r="U79" i="10" s="1"/>
  <c r="AA78" i="10"/>
  <c r="P79" i="10"/>
  <c r="V79" i="10" s="1"/>
  <c r="AB78" i="10"/>
  <c r="N147" i="25" l="1"/>
  <c r="O147" i="25" s="1"/>
  <c r="L148" i="25"/>
  <c r="M147" i="23"/>
  <c r="O146" i="23"/>
  <c r="P146" i="23" s="1"/>
  <c r="W79" i="10"/>
  <c r="X79" i="10"/>
  <c r="O80" i="11"/>
  <c r="P80" i="10"/>
  <c r="AB79" i="10"/>
  <c r="O80" i="10"/>
  <c r="U80" i="10" s="1"/>
  <c r="AA79" i="10"/>
  <c r="R81" i="10"/>
  <c r="Q80" i="10"/>
  <c r="W80" i="10" s="1"/>
  <c r="AC79" i="10"/>
  <c r="AD79" i="10"/>
  <c r="N148" i="25" l="1"/>
  <c r="O148" i="25" s="1"/>
  <c r="L149" i="25"/>
  <c r="O147" i="23"/>
  <c r="P147" i="23" s="1"/>
  <c r="M148" i="23"/>
  <c r="V80" i="10"/>
  <c r="X80" i="10"/>
  <c r="AD80" i="10" s="1"/>
  <c r="O81" i="11"/>
  <c r="O81" i="10"/>
  <c r="U81" i="10" s="1"/>
  <c r="AA80" i="10"/>
  <c r="R82" i="10"/>
  <c r="Q81" i="10"/>
  <c r="W81" i="10" s="1"/>
  <c r="AC80" i="10"/>
  <c r="P81" i="10"/>
  <c r="V81" i="10" s="1"/>
  <c r="AB80" i="10"/>
  <c r="N149" i="25" l="1"/>
  <c r="O149" i="25" s="1"/>
  <c r="L150" i="25"/>
  <c r="M149" i="23"/>
  <c r="O148" i="23"/>
  <c r="P148" i="23" s="1"/>
  <c r="X81" i="10"/>
  <c r="O82" i="11"/>
  <c r="AC81" i="10"/>
  <c r="Q82" i="10"/>
  <c r="AB81" i="10"/>
  <c r="P82" i="10"/>
  <c r="R83" i="10"/>
  <c r="AD81" i="10"/>
  <c r="AA81" i="10"/>
  <c r="O82" i="10"/>
  <c r="U82" i="10" s="1"/>
  <c r="L151" i="25" l="1"/>
  <c r="N150" i="25"/>
  <c r="O150" i="25" s="1"/>
  <c r="M150" i="23"/>
  <c r="O149" i="23"/>
  <c r="P149" i="23" s="1"/>
  <c r="W82" i="10"/>
  <c r="V82" i="10"/>
  <c r="X82" i="10"/>
  <c r="AD82" i="10" s="1"/>
  <c r="O83" i="11"/>
  <c r="R84" i="10"/>
  <c r="O83" i="10"/>
  <c r="U83" i="10" s="1"/>
  <c r="AA82" i="10"/>
  <c r="Q83" i="10"/>
  <c r="AC82" i="10"/>
  <c r="AB82" i="10"/>
  <c r="P83" i="10"/>
  <c r="V83" i="10" s="1"/>
  <c r="N151" i="25" l="1"/>
  <c r="O151" i="25" s="1"/>
  <c r="L152" i="25"/>
  <c r="O150" i="23"/>
  <c r="P150" i="23" s="1"/>
  <c r="M151" i="23"/>
  <c r="W83" i="10"/>
  <c r="X83" i="10"/>
  <c r="O84" i="11"/>
  <c r="P84" i="10"/>
  <c r="AB83" i="10"/>
  <c r="AC83" i="10"/>
  <c r="Q84" i="10"/>
  <c r="O84" i="10"/>
  <c r="U84" i="10" s="1"/>
  <c r="AA83" i="10"/>
  <c r="R85" i="10"/>
  <c r="AD83" i="10"/>
  <c r="N152" i="25" l="1"/>
  <c r="O152" i="25" s="1"/>
  <c r="L153" i="25"/>
  <c r="M152" i="23"/>
  <c r="O151" i="23"/>
  <c r="P151" i="23" s="1"/>
  <c r="V84" i="10"/>
  <c r="W84" i="10"/>
  <c r="X84" i="10"/>
  <c r="AD84" i="10" s="1"/>
  <c r="O85" i="11"/>
  <c r="R86" i="10"/>
  <c r="Q85" i="10"/>
  <c r="AC84" i="10"/>
  <c r="AA84" i="10"/>
  <c r="O85" i="10"/>
  <c r="U85" i="10" s="1"/>
  <c r="P85" i="10"/>
  <c r="V85" i="10" s="1"/>
  <c r="AB84" i="10"/>
  <c r="N153" i="25" l="1"/>
  <c r="O153" i="25" s="1"/>
  <c r="L154" i="25"/>
  <c r="W4" i="23"/>
  <c r="T7" i="23" s="1"/>
  <c r="T9" i="23"/>
  <c r="T5" i="23"/>
  <c r="T8" i="23"/>
  <c r="O152" i="23"/>
  <c r="P152" i="23" s="1"/>
  <c r="M153" i="23"/>
  <c r="W85" i="10"/>
  <c r="X85" i="10"/>
  <c r="O86" i="11"/>
  <c r="O86" i="10"/>
  <c r="U86" i="10" s="1"/>
  <c r="AA85" i="10"/>
  <c r="Q86" i="10"/>
  <c r="AC85" i="10"/>
  <c r="R87" i="10"/>
  <c r="P86" i="10"/>
  <c r="V86" i="10" s="1"/>
  <c r="AB85" i="10"/>
  <c r="AD85" i="10"/>
  <c r="N154" i="25" l="1"/>
  <c r="O154" i="25" s="1"/>
  <c r="L155" i="25"/>
  <c r="M154" i="23"/>
  <c r="O153" i="23"/>
  <c r="P153" i="23" s="1"/>
  <c r="W86" i="10"/>
  <c r="X86" i="10"/>
  <c r="O87" i="11"/>
  <c r="P87" i="10"/>
  <c r="AB86" i="10"/>
  <c r="AD86" i="10"/>
  <c r="AA86" i="10"/>
  <c r="O87" i="10"/>
  <c r="U87" i="10" s="1"/>
  <c r="R88" i="10"/>
  <c r="Q87" i="10"/>
  <c r="W87" i="10" s="1"/>
  <c r="AC86" i="10"/>
  <c r="N155" i="25" l="1"/>
  <c r="O155" i="25" s="1"/>
  <c r="L156" i="25"/>
  <c r="O154" i="23"/>
  <c r="P154" i="23" s="1"/>
  <c r="M155" i="23"/>
  <c r="V87" i="10"/>
  <c r="X87" i="10"/>
  <c r="AD87" i="10" s="1"/>
  <c r="O88" i="11"/>
  <c r="R89" i="10"/>
  <c r="O88" i="10"/>
  <c r="U88" i="10" s="1"/>
  <c r="AA87" i="10"/>
  <c r="Q88" i="10"/>
  <c r="AC87" i="10"/>
  <c r="P88" i="10"/>
  <c r="V88" i="10" s="1"/>
  <c r="AB87" i="10"/>
  <c r="N156" i="25" l="1"/>
  <c r="O156" i="25" s="1"/>
  <c r="L157" i="25"/>
  <c r="M156" i="23"/>
  <c r="O155" i="23"/>
  <c r="P155" i="23" s="1"/>
  <c r="W88" i="10"/>
  <c r="X88" i="10"/>
  <c r="O89" i="11"/>
  <c r="R90" i="10"/>
  <c r="P89" i="10"/>
  <c r="AB88" i="10"/>
  <c r="AC88" i="10"/>
  <c r="Q89" i="10"/>
  <c r="W89" i="10" s="1"/>
  <c r="O89" i="10"/>
  <c r="U89" i="10" s="1"/>
  <c r="AA88" i="10"/>
  <c r="AD88" i="10"/>
  <c r="N157" i="25" l="1"/>
  <c r="O157" i="25" s="1"/>
  <c r="L158" i="25"/>
  <c r="M157" i="23"/>
  <c r="O156" i="23"/>
  <c r="P156" i="23" s="1"/>
  <c r="V89" i="10"/>
  <c r="X89" i="10"/>
  <c r="O90" i="11"/>
  <c r="Q90" i="10"/>
  <c r="AC89" i="10"/>
  <c r="P90" i="10"/>
  <c r="AB89" i="10"/>
  <c r="AD89" i="10"/>
  <c r="R91" i="10"/>
  <c r="O90" i="10"/>
  <c r="U90" i="10" s="1"/>
  <c r="AA89" i="10"/>
  <c r="L159" i="25" l="1"/>
  <c r="N158" i="25"/>
  <c r="O158" i="25" s="1"/>
  <c r="O157" i="23"/>
  <c r="P157" i="23" s="1"/>
  <c r="M158" i="23"/>
  <c r="V90" i="10"/>
  <c r="W90" i="10"/>
  <c r="X90" i="10"/>
  <c r="AD90" i="10" s="1"/>
  <c r="O91" i="11"/>
  <c r="R92" i="10"/>
  <c r="Q91" i="10"/>
  <c r="AC90" i="10"/>
  <c r="O91" i="10"/>
  <c r="U91" i="10" s="1"/>
  <c r="AA90" i="10"/>
  <c r="P91" i="10"/>
  <c r="AB90" i="10"/>
  <c r="N159" i="25" l="1"/>
  <c r="O159" i="25" s="1"/>
  <c r="L160" i="25"/>
  <c r="M159" i="23"/>
  <c r="O158" i="23"/>
  <c r="P158" i="23" s="1"/>
  <c r="V91" i="10"/>
  <c r="W91" i="10"/>
  <c r="X91" i="10"/>
  <c r="AD91" i="10" s="1"/>
  <c r="O92" i="11"/>
  <c r="AA91" i="10"/>
  <c r="O92" i="10"/>
  <c r="U92" i="10" s="1"/>
  <c r="AB91" i="10"/>
  <c r="P92" i="10"/>
  <c r="V92" i="10" s="1"/>
  <c r="Q92" i="10"/>
  <c r="W92" i="10" s="1"/>
  <c r="AC91" i="10"/>
  <c r="R93" i="10"/>
  <c r="L161" i="25" l="1"/>
  <c r="N160" i="25"/>
  <c r="O160" i="25" s="1"/>
  <c r="O159" i="23"/>
  <c r="P159" i="23" s="1"/>
  <c r="M160" i="23"/>
  <c r="X92" i="10"/>
  <c r="AD92" i="10" s="1"/>
  <c r="O93" i="11"/>
  <c r="Q93" i="10"/>
  <c r="AC92" i="10"/>
  <c r="R94" i="10"/>
  <c r="P93" i="10"/>
  <c r="AB92" i="10"/>
  <c r="O93" i="10"/>
  <c r="U93" i="10" s="1"/>
  <c r="AA92" i="10"/>
  <c r="N161" i="25" l="1"/>
  <c r="O161" i="25" s="1"/>
  <c r="L162" i="25"/>
  <c r="M161" i="23"/>
  <c r="O160" i="23"/>
  <c r="P160" i="23" s="1"/>
  <c r="V93" i="10"/>
  <c r="W93" i="10"/>
  <c r="X93" i="10"/>
  <c r="AD93" i="10" s="1"/>
  <c r="O94" i="11"/>
  <c r="O94" i="10"/>
  <c r="U94" i="10" s="1"/>
  <c r="AA93" i="10"/>
  <c r="P94" i="10"/>
  <c r="V94" i="10" s="1"/>
  <c r="AB93" i="10"/>
  <c r="Q94" i="10"/>
  <c r="W94" i="10" s="1"/>
  <c r="AC93" i="10"/>
  <c r="R95" i="10"/>
  <c r="N162" i="25" l="1"/>
  <c r="O162" i="25" s="1"/>
  <c r="L163" i="25"/>
  <c r="O161" i="23"/>
  <c r="P161" i="23" s="1"/>
  <c r="M162" i="23"/>
  <c r="X94" i="10"/>
  <c r="AD94" i="10" s="1"/>
  <c r="O95" i="11"/>
  <c r="R96" i="10"/>
  <c r="AB94" i="10"/>
  <c r="P95" i="10"/>
  <c r="Q95" i="10"/>
  <c r="W95" i="10" s="1"/>
  <c r="AC94" i="10"/>
  <c r="AA94" i="10"/>
  <c r="O95" i="10"/>
  <c r="U95" i="10" s="1"/>
  <c r="N163" i="25" l="1"/>
  <c r="O163" i="25" s="1"/>
  <c r="L164" i="25"/>
  <c r="M163" i="23"/>
  <c r="O162" i="23"/>
  <c r="P162" i="23" s="1"/>
  <c r="V95" i="10"/>
  <c r="X95" i="10"/>
  <c r="O96" i="11"/>
  <c r="AC95" i="10"/>
  <c r="Q96" i="10"/>
  <c r="R97" i="10"/>
  <c r="P96" i="10"/>
  <c r="AB95" i="10"/>
  <c r="AD95" i="10"/>
  <c r="O96" i="10"/>
  <c r="U96" i="10" s="1"/>
  <c r="AA95" i="10"/>
  <c r="N164" i="25" l="1"/>
  <c r="O164" i="25" s="1"/>
  <c r="L165" i="25"/>
  <c r="O163" i="23"/>
  <c r="P163" i="23" s="1"/>
  <c r="M164" i="23"/>
  <c r="V96" i="10"/>
  <c r="W96" i="10"/>
  <c r="X96" i="10"/>
  <c r="AD96" i="10" s="1"/>
  <c r="O97" i="11"/>
  <c r="R98" i="10"/>
  <c r="P97" i="10"/>
  <c r="AB96" i="10"/>
  <c r="Q97" i="10"/>
  <c r="W97" i="10" s="1"/>
  <c r="AC96" i="10"/>
  <c r="O97" i="10"/>
  <c r="U97" i="10" s="1"/>
  <c r="AA96" i="10"/>
  <c r="N165" i="25" l="1"/>
  <c r="O165" i="25" s="1"/>
  <c r="L166" i="25"/>
  <c r="M165" i="23"/>
  <c r="O164" i="23"/>
  <c r="P164" i="23" s="1"/>
  <c r="V97" i="10"/>
  <c r="X97" i="10"/>
  <c r="O98" i="11"/>
  <c r="AA97" i="10"/>
  <c r="O98" i="10"/>
  <c r="U98" i="10" s="1"/>
  <c r="Q98" i="10"/>
  <c r="AC97" i="10"/>
  <c r="P98" i="10"/>
  <c r="V98" i="10" s="1"/>
  <c r="AB97" i="10"/>
  <c r="R99" i="10"/>
  <c r="AD97" i="10"/>
  <c r="N166" i="25" l="1"/>
  <c r="O166" i="25" s="1"/>
  <c r="L167" i="25"/>
  <c r="M166" i="23"/>
  <c r="O165" i="23"/>
  <c r="P165" i="23" s="1"/>
  <c r="W98" i="10"/>
  <c r="X98" i="10"/>
  <c r="AD98" i="10" s="1"/>
  <c r="O99" i="11"/>
  <c r="R100" i="10"/>
  <c r="AB98" i="10"/>
  <c r="P99" i="10"/>
  <c r="AC98" i="10"/>
  <c r="Q99" i="10"/>
  <c r="W99" i="10" s="1"/>
  <c r="AA98" i="10"/>
  <c r="O99" i="10"/>
  <c r="U99" i="10" s="1"/>
  <c r="N167" i="25" l="1"/>
  <c r="O167" i="25" s="1"/>
  <c r="L168" i="25"/>
  <c r="O166" i="23"/>
  <c r="P166" i="23" s="1"/>
  <c r="M167" i="23"/>
  <c r="V99" i="10"/>
  <c r="X99" i="10"/>
  <c r="AD99" i="10" s="1"/>
  <c r="O100" i="11"/>
  <c r="Q100" i="10"/>
  <c r="AC99" i="10"/>
  <c r="O100" i="10"/>
  <c r="U100" i="10" s="1"/>
  <c r="AA99" i="10"/>
  <c r="P100" i="10"/>
  <c r="AB99" i="10"/>
  <c r="R101" i="10"/>
  <c r="N168" i="25" l="1"/>
  <c r="O168" i="25" s="1"/>
  <c r="L169" i="25"/>
  <c r="M168" i="23"/>
  <c r="O167" i="23"/>
  <c r="P167" i="23" s="1"/>
  <c r="V100" i="10"/>
  <c r="W100" i="10"/>
  <c r="X100" i="10"/>
  <c r="AD100" i="10" s="1"/>
  <c r="O101" i="11"/>
  <c r="P101" i="10"/>
  <c r="AB100" i="10"/>
  <c r="R102" i="10"/>
  <c r="O101" i="10"/>
  <c r="U101" i="10" s="1"/>
  <c r="AA100" i="10"/>
  <c r="Q101" i="10"/>
  <c r="W101" i="10" s="1"/>
  <c r="AC100" i="10"/>
  <c r="N169" i="25" l="1"/>
  <c r="O169" i="25" s="1"/>
  <c r="L170" i="25"/>
  <c r="O168" i="23"/>
  <c r="P168" i="23" s="1"/>
  <c r="M169" i="23"/>
  <c r="X101" i="10"/>
  <c r="AD101" i="10" s="1"/>
  <c r="V101" i="10"/>
  <c r="O102" i="11"/>
  <c r="Q102" i="10"/>
  <c r="AC101" i="10"/>
  <c r="AA101" i="10"/>
  <c r="O102" i="10"/>
  <c r="U102" i="10" s="1"/>
  <c r="R103" i="10"/>
  <c r="P102" i="10"/>
  <c r="AB101" i="10"/>
  <c r="N170" i="25" l="1"/>
  <c r="O170" i="25" s="1"/>
  <c r="L171" i="25"/>
  <c r="M170" i="23"/>
  <c r="O169" i="23"/>
  <c r="P169" i="23" s="1"/>
  <c r="V102" i="10"/>
  <c r="W102" i="10"/>
  <c r="X102" i="10"/>
  <c r="AD102" i="10" s="1"/>
  <c r="O103" i="11"/>
  <c r="O103" i="10"/>
  <c r="U103" i="10" s="1"/>
  <c r="AA102" i="10"/>
  <c r="P103" i="10"/>
  <c r="V103" i="10" s="1"/>
  <c r="AB102" i="10"/>
  <c r="R104" i="10"/>
  <c r="Q103" i="10"/>
  <c r="W103" i="10" s="1"/>
  <c r="AC102" i="10"/>
  <c r="N171" i="25" l="1"/>
  <c r="O171" i="25" s="1"/>
  <c r="L172" i="25"/>
  <c r="O170" i="23"/>
  <c r="P170" i="23" s="1"/>
  <c r="M171" i="23"/>
  <c r="X103" i="10"/>
  <c r="AD103" i="10" s="1"/>
  <c r="O104" i="11"/>
  <c r="Q104" i="10"/>
  <c r="AC103" i="10"/>
  <c r="P104" i="10"/>
  <c r="AB103" i="10"/>
  <c r="O104" i="10"/>
  <c r="U104" i="10" s="1"/>
  <c r="AA103" i="10"/>
  <c r="R105" i="10"/>
  <c r="N172" i="25" l="1"/>
  <c r="O172" i="25" s="1"/>
  <c r="L173" i="25"/>
  <c r="M172" i="23"/>
  <c r="O171" i="23"/>
  <c r="P171" i="23" s="1"/>
  <c r="W104" i="10"/>
  <c r="V104" i="10"/>
  <c r="X104" i="10"/>
  <c r="AD104" i="10" s="1"/>
  <c r="O105" i="11"/>
  <c r="AB104" i="10"/>
  <c r="P105" i="10"/>
  <c r="Q105" i="10"/>
  <c r="W105" i="10" s="1"/>
  <c r="AC104" i="10"/>
  <c r="R106" i="10"/>
  <c r="AA104" i="10"/>
  <c r="O105" i="10"/>
  <c r="U105" i="10" s="1"/>
  <c r="N173" i="25" l="1"/>
  <c r="O173" i="25" s="1"/>
  <c r="L174" i="25"/>
  <c r="O172" i="23"/>
  <c r="P172" i="23" s="1"/>
  <c r="M173" i="23"/>
  <c r="V105" i="10"/>
  <c r="X105" i="10"/>
  <c r="AD105" i="10" s="1"/>
  <c r="O106" i="11"/>
  <c r="AC105" i="10"/>
  <c r="Q106" i="10"/>
  <c r="P106" i="10"/>
  <c r="V106" i="10" s="1"/>
  <c r="AB105" i="10"/>
  <c r="O106" i="10"/>
  <c r="U106" i="10" s="1"/>
  <c r="AA105" i="10"/>
  <c r="R107" i="10"/>
  <c r="N174" i="25" l="1"/>
  <c r="O174" i="25" s="1"/>
  <c r="L175" i="25"/>
  <c r="M174" i="23"/>
  <c r="O173" i="23"/>
  <c r="P173" i="23" s="1"/>
  <c r="W106" i="10"/>
  <c r="X106" i="10"/>
  <c r="AD106" i="10" s="1"/>
  <c r="O107" i="11"/>
  <c r="R108" i="10"/>
  <c r="P107" i="10"/>
  <c r="AB106" i="10"/>
  <c r="O107" i="10"/>
  <c r="U107" i="10" s="1"/>
  <c r="AA106" i="10"/>
  <c r="Q107" i="10"/>
  <c r="W107" i="10" s="1"/>
  <c r="AC106" i="10"/>
  <c r="N175" i="25" l="1"/>
  <c r="O175" i="25" s="1"/>
  <c r="L176" i="25"/>
  <c r="O174" i="23"/>
  <c r="P174" i="23" s="1"/>
  <c r="M175" i="23"/>
  <c r="V107" i="10"/>
  <c r="X107" i="10"/>
  <c r="O108" i="11"/>
  <c r="Q108" i="10"/>
  <c r="AC107" i="10"/>
  <c r="P108" i="10"/>
  <c r="AB107" i="10"/>
  <c r="AD107" i="10"/>
  <c r="O108" i="10"/>
  <c r="U108" i="10" s="1"/>
  <c r="AA107" i="10"/>
  <c r="R109" i="10"/>
  <c r="N176" i="25" l="1"/>
  <c r="O176" i="25" s="1"/>
  <c r="L177" i="25"/>
  <c r="M176" i="23"/>
  <c r="O175" i="23"/>
  <c r="P175" i="23" s="1"/>
  <c r="V108" i="10"/>
  <c r="W108" i="10"/>
  <c r="X108" i="10"/>
  <c r="AD108" i="10" s="1"/>
  <c r="O109" i="11"/>
  <c r="AA108" i="10"/>
  <c r="O109" i="10"/>
  <c r="U109" i="10" s="1"/>
  <c r="AB108" i="10"/>
  <c r="P109" i="10"/>
  <c r="V109" i="10" s="1"/>
  <c r="AC108" i="10"/>
  <c r="Q109" i="10"/>
  <c r="W109" i="10" s="1"/>
  <c r="R110" i="10"/>
  <c r="N177" i="25" l="1"/>
  <c r="O177" i="25" s="1"/>
  <c r="L178" i="25"/>
  <c r="M177" i="23"/>
  <c r="O176" i="23"/>
  <c r="P176" i="23" s="1"/>
  <c r="X109" i="10"/>
  <c r="AD109" i="10" s="1"/>
  <c r="O110" i="11"/>
  <c r="R111" i="10"/>
  <c r="Q110" i="10"/>
  <c r="AC109" i="10"/>
  <c r="P110" i="10"/>
  <c r="AB109" i="10"/>
  <c r="O110" i="10"/>
  <c r="U110" i="10" s="1"/>
  <c r="AA109" i="10"/>
  <c r="L179" i="25" l="1"/>
  <c r="N178" i="25"/>
  <c r="O178" i="25" s="1"/>
  <c r="O177" i="23"/>
  <c r="P177" i="23" s="1"/>
  <c r="M178" i="23"/>
  <c r="V110" i="10"/>
  <c r="W110" i="10"/>
  <c r="X110" i="10"/>
  <c r="O111" i="11"/>
  <c r="Q111" i="10"/>
  <c r="AC110" i="10"/>
  <c r="O111" i="10"/>
  <c r="U111" i="10" s="1"/>
  <c r="AA110" i="10"/>
  <c r="P111" i="10"/>
  <c r="V111" i="10" s="1"/>
  <c r="AB110" i="10"/>
  <c r="AD110" i="10"/>
  <c r="R112" i="10"/>
  <c r="L180" i="25" l="1"/>
  <c r="N179" i="25"/>
  <c r="O179" i="25" s="1"/>
  <c r="M179" i="23"/>
  <c r="O178" i="23"/>
  <c r="P178" i="23" s="1"/>
  <c r="W111" i="10"/>
  <c r="X111" i="10"/>
  <c r="O112" i="11"/>
  <c r="P112" i="10"/>
  <c r="AB111" i="10"/>
  <c r="Q112" i="10"/>
  <c r="W112" i="10" s="1"/>
  <c r="AC111" i="10"/>
  <c r="AD111" i="10"/>
  <c r="AA111" i="10"/>
  <c r="O112" i="10"/>
  <c r="U112" i="10" s="1"/>
  <c r="R113" i="10"/>
  <c r="N180" i="25" l="1"/>
  <c r="O180" i="25" s="1"/>
  <c r="L181" i="25"/>
  <c r="O179" i="23"/>
  <c r="P179" i="23" s="1"/>
  <c r="M180" i="23"/>
  <c r="V112" i="10"/>
  <c r="X112" i="10"/>
  <c r="O113" i="11"/>
  <c r="Q113" i="10"/>
  <c r="AC112" i="10"/>
  <c r="P113" i="10"/>
  <c r="AB112" i="10"/>
  <c r="R114" i="10"/>
  <c r="O113" i="10"/>
  <c r="U113" i="10" s="1"/>
  <c r="AA112" i="10"/>
  <c r="AD112" i="10"/>
  <c r="N181" i="25" l="1"/>
  <c r="O181" i="25" s="1"/>
  <c r="L182" i="25"/>
  <c r="M181" i="23"/>
  <c r="O180" i="23"/>
  <c r="P180" i="23" s="1"/>
  <c r="W113" i="10"/>
  <c r="V113" i="10"/>
  <c r="X113" i="10"/>
  <c r="AD113" i="10" s="1"/>
  <c r="O114" i="11"/>
  <c r="O114" i="10"/>
  <c r="U114" i="10" s="1"/>
  <c r="AA113" i="10"/>
  <c r="P114" i="10"/>
  <c r="V114" i="10" s="1"/>
  <c r="AB113" i="10"/>
  <c r="R115" i="10"/>
  <c r="Q114" i="10"/>
  <c r="W114" i="10" s="1"/>
  <c r="AC113" i="10"/>
  <c r="N182" i="25" l="1"/>
  <c r="O182" i="25" s="1"/>
  <c r="L183" i="25"/>
  <c r="O181" i="23"/>
  <c r="P181" i="23" s="1"/>
  <c r="M182" i="23"/>
  <c r="X114" i="10"/>
  <c r="AD114" i="10" s="1"/>
  <c r="O115" i="11"/>
  <c r="R116" i="10"/>
  <c r="AA114" i="10"/>
  <c r="O115" i="10"/>
  <c r="U115" i="10" s="1"/>
  <c r="P115" i="10"/>
  <c r="V115" i="10" s="1"/>
  <c r="AB114" i="10"/>
  <c r="Q115" i="10"/>
  <c r="AC114" i="10"/>
  <c r="N183" i="25" l="1"/>
  <c r="O183" i="25" s="1"/>
  <c r="L184" i="25"/>
  <c r="M183" i="23"/>
  <c r="O182" i="23"/>
  <c r="P182" i="23" s="1"/>
  <c r="W115" i="10"/>
  <c r="X115" i="10"/>
  <c r="O116" i="11"/>
  <c r="AC115" i="10"/>
  <c r="Q116" i="10"/>
  <c r="P116" i="10"/>
  <c r="AB115" i="10"/>
  <c r="R117" i="10"/>
  <c r="O116" i="10"/>
  <c r="U116" i="10" s="1"/>
  <c r="AA115" i="10"/>
  <c r="AD115" i="10"/>
  <c r="N184" i="25" l="1"/>
  <c r="O184" i="25" s="1"/>
  <c r="L185" i="25"/>
  <c r="O183" i="23"/>
  <c r="P183" i="23" s="1"/>
  <c r="M184" i="23"/>
  <c r="W116" i="10"/>
  <c r="V116" i="10"/>
  <c r="X116" i="10"/>
  <c r="AD116" i="10" s="1"/>
  <c r="O117" i="11"/>
  <c r="O117" i="10"/>
  <c r="U117" i="10" s="1"/>
  <c r="AA116" i="10"/>
  <c r="P117" i="10"/>
  <c r="V117" i="10" s="1"/>
  <c r="AB116" i="10"/>
  <c r="R118" i="10"/>
  <c r="Q117" i="10"/>
  <c r="W117" i="10" s="1"/>
  <c r="AC116" i="10"/>
  <c r="N185" i="25" l="1"/>
  <c r="O185" i="25" s="1"/>
  <c r="L186" i="25"/>
  <c r="M185" i="23"/>
  <c r="O184" i="23"/>
  <c r="P184" i="23" s="1"/>
  <c r="X117" i="10"/>
  <c r="AD117" i="10" s="1"/>
  <c r="O118" i="11"/>
  <c r="Q118" i="10"/>
  <c r="AC117" i="10"/>
  <c r="R119" i="10"/>
  <c r="P118" i="10"/>
  <c r="AB117" i="10"/>
  <c r="O118" i="10"/>
  <c r="U118" i="10" s="1"/>
  <c r="AA117" i="10"/>
  <c r="N186" i="25" l="1"/>
  <c r="O186" i="25" s="1"/>
  <c r="L187" i="25"/>
  <c r="M186" i="23"/>
  <c r="O185" i="23"/>
  <c r="P185" i="23" s="1"/>
  <c r="V118" i="10"/>
  <c r="W118" i="10"/>
  <c r="X118" i="10"/>
  <c r="AD118" i="10" s="1"/>
  <c r="O119" i="11"/>
  <c r="O119" i="10"/>
  <c r="U119" i="10" s="1"/>
  <c r="AA118" i="10"/>
  <c r="AB118" i="10"/>
  <c r="P119" i="10"/>
  <c r="V119" i="10" s="1"/>
  <c r="R120" i="10"/>
  <c r="AC118" i="10"/>
  <c r="Q119" i="10"/>
  <c r="W119" i="10" s="1"/>
  <c r="N187" i="25" l="1"/>
  <c r="O187" i="25" s="1"/>
  <c r="L188" i="25"/>
  <c r="O186" i="23"/>
  <c r="P186" i="23" s="1"/>
  <c r="M187" i="23"/>
  <c r="X119" i="10"/>
  <c r="AD119" i="10" s="1"/>
  <c r="O120" i="11"/>
  <c r="AA119" i="10"/>
  <c r="O120" i="10"/>
  <c r="U120" i="10" s="1"/>
  <c r="AC119" i="10"/>
  <c r="Q120" i="10"/>
  <c r="R121" i="10"/>
  <c r="P120" i="10"/>
  <c r="AB119" i="10"/>
  <c r="N188" i="25" l="1"/>
  <c r="O188" i="25" s="1"/>
  <c r="L189" i="25"/>
  <c r="M188" i="23"/>
  <c r="O187" i="23"/>
  <c r="P187" i="23" s="1"/>
  <c r="V120" i="10"/>
  <c r="W120" i="10"/>
  <c r="X120" i="10"/>
  <c r="AD120" i="10" s="1"/>
  <c r="O121" i="11"/>
  <c r="R122" i="10"/>
  <c r="Q121" i="10"/>
  <c r="AC120" i="10"/>
  <c r="P121" i="10"/>
  <c r="AB120" i="10"/>
  <c r="O121" i="10"/>
  <c r="U121" i="10" s="1"/>
  <c r="AA120" i="10"/>
  <c r="N189" i="25" l="1"/>
  <c r="O189" i="25" s="1"/>
  <c r="L190" i="25"/>
  <c r="M189" i="23"/>
  <c r="O188" i="23"/>
  <c r="P188" i="23" s="1"/>
  <c r="V121" i="10"/>
  <c r="W121" i="10"/>
  <c r="X121" i="10"/>
  <c r="O122" i="11"/>
  <c r="AB121" i="10"/>
  <c r="P122" i="10"/>
  <c r="AC121" i="10"/>
  <c r="Q122" i="10"/>
  <c r="W122" i="10" s="1"/>
  <c r="AD121" i="10"/>
  <c r="AA121" i="10"/>
  <c r="O122" i="10"/>
  <c r="U122" i="10" s="1"/>
  <c r="R123" i="10"/>
  <c r="N190" i="25" l="1"/>
  <c r="O190" i="25" s="1"/>
  <c r="L191" i="25"/>
  <c r="M190" i="23"/>
  <c r="O189" i="23"/>
  <c r="P189" i="23" s="1"/>
  <c r="V122" i="10"/>
  <c r="X122" i="10"/>
  <c r="AD122" i="10" s="1"/>
  <c r="O123" i="11"/>
  <c r="R124" i="10"/>
  <c r="Q123" i="10"/>
  <c r="AC122" i="10"/>
  <c r="AA122" i="10"/>
  <c r="O123" i="10"/>
  <c r="U123" i="10" s="1"/>
  <c r="AB122" i="10"/>
  <c r="P123" i="10"/>
  <c r="N191" i="25" l="1"/>
  <c r="O191" i="25" s="1"/>
  <c r="L192" i="25"/>
  <c r="O190" i="23"/>
  <c r="P190" i="23" s="1"/>
  <c r="M191" i="23"/>
  <c r="V123" i="10"/>
  <c r="W123" i="10"/>
  <c r="X123" i="10"/>
  <c r="AD123" i="10" s="1"/>
  <c r="O124" i="11"/>
  <c r="O124" i="10"/>
  <c r="U124" i="10" s="1"/>
  <c r="AA123" i="10"/>
  <c r="P124" i="10"/>
  <c r="AB123" i="10"/>
  <c r="R125" i="10"/>
  <c r="Q124" i="10"/>
  <c r="W124" i="10" s="1"/>
  <c r="AC123" i="10"/>
  <c r="N192" i="25" l="1"/>
  <c r="O192" i="25" s="1"/>
  <c r="L193" i="25"/>
  <c r="M192" i="23"/>
  <c r="O191" i="23"/>
  <c r="P191" i="23" s="1"/>
  <c r="V124" i="10"/>
  <c r="X124" i="10"/>
  <c r="AD124" i="10" s="1"/>
  <c r="O125" i="11"/>
  <c r="R126" i="10"/>
  <c r="Q125" i="10"/>
  <c r="AC124" i="10"/>
  <c r="P125" i="10"/>
  <c r="AB124" i="10"/>
  <c r="O125" i="10"/>
  <c r="U125" i="10" s="1"/>
  <c r="AA124" i="10"/>
  <c r="L194" i="25" l="1"/>
  <c r="N193" i="25"/>
  <c r="O193" i="25" s="1"/>
  <c r="O192" i="23"/>
  <c r="P192" i="23" s="1"/>
  <c r="M193" i="23"/>
  <c r="V125" i="10"/>
  <c r="W125" i="10"/>
  <c r="X125" i="10"/>
  <c r="O126" i="11"/>
  <c r="P126" i="10"/>
  <c r="AB125" i="10"/>
  <c r="R127" i="10"/>
  <c r="O126" i="10"/>
  <c r="U126" i="10" s="1"/>
  <c r="AA125" i="10"/>
  <c r="Q126" i="10"/>
  <c r="W126" i="10" s="1"/>
  <c r="AC125" i="10"/>
  <c r="AD125" i="10"/>
  <c r="L195" i="25" l="1"/>
  <c r="N194" i="25"/>
  <c r="O194" i="25" s="1"/>
  <c r="M194" i="23"/>
  <c r="O193" i="23"/>
  <c r="P193" i="23" s="1"/>
  <c r="V126" i="10"/>
  <c r="X126" i="10"/>
  <c r="AD126" i="10" s="1"/>
  <c r="O127" i="11"/>
  <c r="AC126" i="10"/>
  <c r="Q127" i="10"/>
  <c r="O127" i="10"/>
  <c r="U127" i="10" s="1"/>
  <c r="AA126" i="10"/>
  <c r="R128" i="10"/>
  <c r="P127" i="10"/>
  <c r="AB126" i="10"/>
  <c r="N195" i="25" l="1"/>
  <c r="O195" i="25" s="1"/>
  <c r="L196" i="25"/>
  <c r="O194" i="23"/>
  <c r="P194" i="23" s="1"/>
  <c r="M195" i="23"/>
  <c r="V127" i="10"/>
  <c r="W127" i="10"/>
  <c r="X127" i="10"/>
  <c r="AD127" i="10" s="1"/>
  <c r="O128" i="11"/>
  <c r="AB127" i="10"/>
  <c r="P128" i="10"/>
  <c r="Q128" i="10"/>
  <c r="W128" i="10" s="1"/>
  <c r="AC127" i="10"/>
  <c r="AA127" i="10"/>
  <c r="O128" i="10"/>
  <c r="U128" i="10" s="1"/>
  <c r="R129" i="10"/>
  <c r="N196" i="25" l="1"/>
  <c r="O196" i="25" s="1"/>
  <c r="L197" i="25"/>
  <c r="M196" i="23"/>
  <c r="O195" i="23"/>
  <c r="P195" i="23" s="1"/>
  <c r="V128" i="10"/>
  <c r="X128" i="10"/>
  <c r="AD128" i="10" s="1"/>
  <c r="O129" i="11"/>
  <c r="O129" i="10"/>
  <c r="U129" i="10" s="1"/>
  <c r="AA128" i="10"/>
  <c r="R130" i="10"/>
  <c r="AC128" i="10"/>
  <c r="Q129" i="10"/>
  <c r="AB128" i="10"/>
  <c r="P129" i="10"/>
  <c r="N197" i="25" l="1"/>
  <c r="O197" i="25" s="1"/>
  <c r="L198" i="25"/>
  <c r="M197" i="23"/>
  <c r="O196" i="23"/>
  <c r="P196" i="23" s="1"/>
  <c r="V129" i="10"/>
  <c r="W129" i="10"/>
  <c r="X129" i="10"/>
  <c r="O130" i="11"/>
  <c r="P130" i="10"/>
  <c r="AB129" i="10"/>
  <c r="R131" i="10"/>
  <c r="AC129" i="10"/>
  <c r="Q130" i="10"/>
  <c r="W130" i="10" s="1"/>
  <c r="AD129" i="10"/>
  <c r="AA129" i="10"/>
  <c r="O130" i="10"/>
  <c r="U130" i="10" s="1"/>
  <c r="N198" i="25" l="1"/>
  <c r="O198" i="25" s="1"/>
  <c r="L199" i="25"/>
  <c r="O197" i="23"/>
  <c r="P197" i="23" s="1"/>
  <c r="M198" i="23"/>
  <c r="V130" i="10"/>
  <c r="X130" i="10"/>
  <c r="AD130" i="10" s="1"/>
  <c r="O131" i="11"/>
  <c r="Q131" i="10"/>
  <c r="AC130" i="10"/>
  <c r="R132" i="10"/>
  <c r="P131" i="10"/>
  <c r="AB130" i="10"/>
  <c r="O131" i="10"/>
  <c r="U131" i="10" s="1"/>
  <c r="AA130" i="10"/>
  <c r="L200" i="25" l="1"/>
  <c r="N199" i="25"/>
  <c r="O199" i="25" s="1"/>
  <c r="M199" i="23"/>
  <c r="O198" i="23"/>
  <c r="P198" i="23" s="1"/>
  <c r="V131" i="10"/>
  <c r="W131" i="10"/>
  <c r="X131" i="10"/>
  <c r="O132" i="11"/>
  <c r="AB131" i="10"/>
  <c r="P132" i="10"/>
  <c r="R133" i="10"/>
  <c r="AA131" i="10"/>
  <c r="O132" i="10"/>
  <c r="U132" i="10" s="1"/>
  <c r="AD131" i="10"/>
  <c r="AC131" i="10"/>
  <c r="Q132" i="10"/>
  <c r="W132" i="10" s="1"/>
  <c r="N200" i="25" l="1"/>
  <c r="O200" i="25" s="1"/>
  <c r="L201" i="25"/>
  <c r="O199" i="23"/>
  <c r="P199" i="23" s="1"/>
  <c r="M200" i="23"/>
  <c r="V132" i="10"/>
  <c r="X132" i="10"/>
  <c r="AD132" i="10" s="1"/>
  <c r="O133" i="11"/>
  <c r="AA132" i="10"/>
  <c r="O133" i="10"/>
  <c r="U133" i="10" s="1"/>
  <c r="R134" i="10"/>
  <c r="P133" i="10"/>
  <c r="AB132" i="10"/>
  <c r="Q133" i="10"/>
  <c r="W133" i="10" s="1"/>
  <c r="AC132" i="10"/>
  <c r="N201" i="25" l="1"/>
  <c r="O201" i="25" s="1"/>
  <c r="L202" i="25"/>
  <c r="M201" i="23"/>
  <c r="O200" i="23"/>
  <c r="P200" i="23" s="1"/>
  <c r="V133" i="10"/>
  <c r="X133" i="10"/>
  <c r="AD133" i="10" s="1"/>
  <c r="O134" i="11"/>
  <c r="R135" i="10"/>
  <c r="Q134" i="10"/>
  <c r="AC133" i="10"/>
  <c r="O134" i="10"/>
  <c r="U134" i="10" s="1"/>
  <c r="AA133" i="10"/>
  <c r="P134" i="10"/>
  <c r="V134" i="10" s="1"/>
  <c r="AB133" i="10"/>
  <c r="N202" i="25" l="1"/>
  <c r="O202" i="25" s="1"/>
  <c r="L203" i="25"/>
  <c r="N203" i="25" s="1"/>
  <c r="O203" i="25" s="1"/>
  <c r="O201" i="23"/>
  <c r="P201" i="23" s="1"/>
  <c r="M202" i="23"/>
  <c r="W134" i="10"/>
  <c r="X134" i="10"/>
  <c r="O135" i="11"/>
  <c r="P135" i="10"/>
  <c r="AB134" i="10"/>
  <c r="AA134" i="10"/>
  <c r="O135" i="10"/>
  <c r="U135" i="10" s="1"/>
  <c r="R136" i="10"/>
  <c r="AD134" i="10"/>
  <c r="Q135" i="10"/>
  <c r="W135" i="10" s="1"/>
  <c r="AC134" i="10"/>
  <c r="M203" i="23" l="1"/>
  <c r="O202" i="23"/>
  <c r="P202" i="23" s="1"/>
  <c r="V135" i="10"/>
  <c r="X135" i="10"/>
  <c r="AD135" i="10" s="1"/>
  <c r="O136" i="11"/>
  <c r="O136" i="10"/>
  <c r="U136" i="10" s="1"/>
  <c r="AA135" i="10"/>
  <c r="R137" i="10"/>
  <c r="Q136" i="10"/>
  <c r="AC135" i="10"/>
  <c r="P136" i="10"/>
  <c r="AB135" i="10"/>
  <c r="O203" i="23" l="1"/>
  <c r="P203" i="23" s="1"/>
  <c r="M204" i="23"/>
  <c r="W136" i="10"/>
  <c r="V136" i="10"/>
  <c r="X136" i="10"/>
  <c r="AD136" i="10" s="1"/>
  <c r="O137" i="11"/>
  <c r="O137" i="10"/>
  <c r="U137" i="10" s="1"/>
  <c r="AA136" i="10"/>
  <c r="P137" i="10"/>
  <c r="V137" i="10" s="1"/>
  <c r="AB136" i="10"/>
  <c r="AC136" i="10"/>
  <c r="Q137" i="10"/>
  <c r="R138" i="10"/>
  <c r="M205" i="23" l="1"/>
  <c r="O204" i="23"/>
  <c r="P204" i="23" s="1"/>
  <c r="W137" i="10"/>
  <c r="X137" i="10"/>
  <c r="AD137" i="10" s="1"/>
  <c r="O138" i="11"/>
  <c r="AA137" i="10"/>
  <c r="O138" i="10"/>
  <c r="U138" i="10" s="1"/>
  <c r="R139" i="10"/>
  <c r="AB137" i="10"/>
  <c r="P138" i="10"/>
  <c r="V138" i="10" s="1"/>
  <c r="Q138" i="10"/>
  <c r="AC137" i="10"/>
  <c r="M206" i="23" l="1"/>
  <c r="O205" i="23"/>
  <c r="P205" i="23" s="1"/>
  <c r="W138" i="10"/>
  <c r="X138" i="10"/>
  <c r="O139" i="11"/>
  <c r="R140" i="10"/>
  <c r="AB138" i="10"/>
  <c r="P139" i="10"/>
  <c r="AC138" i="10"/>
  <c r="Q139" i="10"/>
  <c r="W139" i="10" s="1"/>
  <c r="O139" i="10"/>
  <c r="U139" i="10" s="1"/>
  <c r="AA138" i="10"/>
  <c r="AD138" i="10"/>
  <c r="O206" i="23" l="1"/>
  <c r="P206" i="23" s="1"/>
  <c r="M207" i="23"/>
  <c r="V139" i="10"/>
  <c r="X139" i="10"/>
  <c r="O140" i="11"/>
  <c r="AA139" i="10"/>
  <c r="O140" i="10"/>
  <c r="U140" i="10" s="1"/>
  <c r="P140" i="10"/>
  <c r="AB139" i="10"/>
  <c r="R141" i="10"/>
  <c r="AC139" i="10"/>
  <c r="Q140" i="10"/>
  <c r="W140" i="10" s="1"/>
  <c r="AD139" i="10"/>
  <c r="M208" i="23" l="1"/>
  <c r="O207" i="23"/>
  <c r="P207" i="23" s="1"/>
  <c r="V140" i="10"/>
  <c r="X140" i="10"/>
  <c r="AD140" i="10" s="1"/>
  <c r="O141" i="11"/>
  <c r="R142" i="10"/>
  <c r="P141" i="10"/>
  <c r="AB140" i="10"/>
  <c r="O141" i="10"/>
  <c r="U141" i="10" s="1"/>
  <c r="AA140" i="10"/>
  <c r="Q141" i="10"/>
  <c r="W141" i="10" s="1"/>
  <c r="AC140" i="10"/>
  <c r="O208" i="23" l="1"/>
  <c r="P208" i="23" s="1"/>
  <c r="M209" i="23"/>
  <c r="X141" i="10"/>
  <c r="V141" i="10"/>
  <c r="O142" i="11"/>
  <c r="R143" i="10"/>
  <c r="AB141" i="10"/>
  <c r="P142" i="10"/>
  <c r="Q142" i="10"/>
  <c r="W142" i="10" s="1"/>
  <c r="AC141" i="10"/>
  <c r="AA141" i="10"/>
  <c r="O142" i="10"/>
  <c r="U142" i="10" s="1"/>
  <c r="AD141" i="10"/>
  <c r="M210" i="23" l="1"/>
  <c r="O209" i="23"/>
  <c r="P209" i="23" s="1"/>
  <c r="V142" i="10"/>
  <c r="X142" i="10"/>
  <c r="AD142" i="10" s="1"/>
  <c r="O143" i="11"/>
  <c r="Q143" i="10"/>
  <c r="AC142" i="10"/>
  <c r="AA142" i="10"/>
  <c r="O143" i="10"/>
  <c r="U143" i="10" s="1"/>
  <c r="P143" i="10"/>
  <c r="V143" i="10" s="1"/>
  <c r="AB142" i="10"/>
  <c r="R144" i="10"/>
  <c r="O210" i="23" l="1"/>
  <c r="P210" i="23" s="1"/>
  <c r="M211" i="23"/>
  <c r="W143" i="10"/>
  <c r="X143" i="10"/>
  <c r="O144" i="11"/>
  <c r="R145" i="10"/>
  <c r="O144" i="10"/>
  <c r="U144" i="10" s="1"/>
  <c r="AA143" i="10"/>
  <c r="P144" i="10"/>
  <c r="AB143" i="10"/>
  <c r="Q144" i="10"/>
  <c r="W144" i="10" s="1"/>
  <c r="AC143" i="10"/>
  <c r="AD143" i="10"/>
  <c r="M212" i="23" l="1"/>
  <c r="O211" i="23"/>
  <c r="P211" i="23" s="1"/>
  <c r="V144" i="10"/>
  <c r="X144" i="10"/>
  <c r="O145" i="11"/>
  <c r="Q145" i="10"/>
  <c r="AC144" i="10"/>
  <c r="P145" i="10"/>
  <c r="AB144" i="10"/>
  <c r="AD144" i="10"/>
  <c r="AA144" i="10"/>
  <c r="O145" i="10"/>
  <c r="U145" i="10" s="1"/>
  <c r="R146" i="10"/>
  <c r="O212" i="23" l="1"/>
  <c r="P212" i="23" s="1"/>
  <c r="M213" i="23"/>
  <c r="W145" i="10"/>
  <c r="V145" i="10"/>
  <c r="X145" i="10"/>
  <c r="AD145" i="10" s="1"/>
  <c r="O146" i="11"/>
  <c r="O146" i="10"/>
  <c r="U146" i="10" s="1"/>
  <c r="AA145" i="10"/>
  <c r="P146" i="10"/>
  <c r="V146" i="10" s="1"/>
  <c r="AB145" i="10"/>
  <c r="R147" i="10"/>
  <c r="Q146" i="10"/>
  <c r="W146" i="10" s="1"/>
  <c r="AC145" i="10"/>
  <c r="M214" i="23" l="1"/>
  <c r="O213" i="23"/>
  <c r="P213" i="23" s="1"/>
  <c r="X146" i="10"/>
  <c r="AD146" i="10" s="1"/>
  <c r="O147" i="11"/>
  <c r="Q147" i="10"/>
  <c r="AC146" i="10"/>
  <c r="R148" i="10"/>
  <c r="P147" i="10"/>
  <c r="AB146" i="10"/>
  <c r="O147" i="10"/>
  <c r="U147" i="10" s="1"/>
  <c r="AA146" i="10"/>
  <c r="O214" i="23" l="1"/>
  <c r="P214" i="23" s="1"/>
  <c r="M215" i="23"/>
  <c r="V147" i="10"/>
  <c r="W147" i="10"/>
  <c r="X147" i="10"/>
  <c r="AD147" i="10" s="1"/>
  <c r="O148" i="11"/>
  <c r="R149" i="10"/>
  <c r="AA147" i="10"/>
  <c r="O148" i="10"/>
  <c r="U148" i="10" s="1"/>
  <c r="AB147" i="10"/>
  <c r="P148" i="10"/>
  <c r="V148" i="10" s="1"/>
  <c r="Q148" i="10"/>
  <c r="W148" i="10" s="1"/>
  <c r="AC147" i="10"/>
  <c r="M216" i="23" l="1"/>
  <c r="O215" i="23"/>
  <c r="P215" i="23" s="1"/>
  <c r="X148" i="10"/>
  <c r="O149" i="11"/>
  <c r="AB148" i="10"/>
  <c r="P149" i="10"/>
  <c r="AC148" i="10"/>
  <c r="Q149" i="10"/>
  <c r="W149" i="10" s="1"/>
  <c r="O149" i="10"/>
  <c r="U149" i="10" s="1"/>
  <c r="AA148" i="10"/>
  <c r="AD148" i="10"/>
  <c r="R150" i="10"/>
  <c r="M217" i="23" l="1"/>
  <c r="O216" i="23"/>
  <c r="P216" i="23" s="1"/>
  <c r="V149" i="10"/>
  <c r="X149" i="10"/>
  <c r="AD149" i="10" s="1"/>
  <c r="O150" i="11"/>
  <c r="R151" i="10"/>
  <c r="O150" i="10"/>
  <c r="U150" i="10" s="1"/>
  <c r="AA149" i="10"/>
  <c r="AC149" i="10"/>
  <c r="Q150" i="10"/>
  <c r="P150" i="10"/>
  <c r="V150" i="10" s="1"/>
  <c r="AB149" i="10"/>
  <c r="O217" i="23" l="1"/>
  <c r="P217" i="23" s="1"/>
  <c r="M218" i="23"/>
  <c r="W150" i="10"/>
  <c r="X150" i="10"/>
  <c r="O151" i="11"/>
  <c r="P151" i="10"/>
  <c r="AB150" i="10"/>
  <c r="O151" i="10"/>
  <c r="U151" i="10" s="1"/>
  <c r="AA150" i="10"/>
  <c r="Q151" i="10"/>
  <c r="W151" i="10" s="1"/>
  <c r="AC150" i="10"/>
  <c r="AD150" i="10"/>
  <c r="R152" i="10"/>
  <c r="M219" i="23" l="1"/>
  <c r="O218" i="23"/>
  <c r="P218" i="23" s="1"/>
  <c r="V151" i="10"/>
  <c r="X151" i="10"/>
  <c r="O152" i="11"/>
  <c r="Q152" i="10"/>
  <c r="AC151" i="10"/>
  <c r="AA151" i="10"/>
  <c r="O152" i="10"/>
  <c r="U152" i="10" s="1"/>
  <c r="AB151" i="10"/>
  <c r="P152" i="10"/>
  <c r="V152" i="10" s="1"/>
  <c r="R153" i="10"/>
  <c r="AD151" i="10"/>
  <c r="O219" i="23" l="1"/>
  <c r="P219" i="23" s="1"/>
  <c r="M220" i="23"/>
  <c r="W152" i="10"/>
  <c r="X152" i="10"/>
  <c r="AD152" i="10" s="1"/>
  <c r="O153" i="11"/>
  <c r="R154" i="10"/>
  <c r="P153" i="10"/>
  <c r="V153" i="10" s="1"/>
  <c r="AB152" i="10"/>
  <c r="AA152" i="10"/>
  <c r="O153" i="10"/>
  <c r="U153" i="10" s="1"/>
  <c r="Q153" i="10"/>
  <c r="AC152" i="10"/>
  <c r="M221" i="23" l="1"/>
  <c r="O220" i="23"/>
  <c r="P220" i="23" s="1"/>
  <c r="W153" i="10"/>
  <c r="X153" i="10"/>
  <c r="O154" i="11"/>
  <c r="Q154" i="10"/>
  <c r="AC153" i="10"/>
  <c r="O154" i="10"/>
  <c r="U154" i="10" s="1"/>
  <c r="AA153" i="10"/>
  <c r="P154" i="10"/>
  <c r="AB153" i="10"/>
  <c r="AD153" i="10"/>
  <c r="R155" i="10"/>
  <c r="O221" i="23" l="1"/>
  <c r="P221" i="23" s="1"/>
  <c r="M222" i="23"/>
  <c r="V154" i="10"/>
  <c r="W154" i="10"/>
  <c r="X154" i="10"/>
  <c r="AD154" i="10" s="1"/>
  <c r="O155" i="11"/>
  <c r="R156" i="10"/>
  <c r="P155" i="10"/>
  <c r="AB154" i="10"/>
  <c r="O155" i="10"/>
  <c r="U155" i="10" s="1"/>
  <c r="AA154" i="10"/>
  <c r="Q155" i="10"/>
  <c r="W155" i="10" s="1"/>
  <c r="AC154" i="10"/>
  <c r="M223" i="23" l="1"/>
  <c r="O222" i="23"/>
  <c r="P222" i="23" s="1"/>
  <c r="V155" i="10"/>
  <c r="X155" i="10"/>
  <c r="O156" i="11"/>
  <c r="P156" i="10"/>
  <c r="AB155" i="10"/>
  <c r="O156" i="10"/>
  <c r="U156" i="10" s="1"/>
  <c r="AA155" i="10"/>
  <c r="AD155" i="10"/>
  <c r="Q156" i="10"/>
  <c r="W156" i="10" s="1"/>
  <c r="AC155" i="10"/>
  <c r="R157" i="10"/>
  <c r="O223" i="23" l="1"/>
  <c r="P223" i="23" s="1"/>
  <c r="M224" i="23"/>
  <c r="V156" i="10"/>
  <c r="X156" i="10"/>
  <c r="AD156" i="10" s="1"/>
  <c r="O157" i="11"/>
  <c r="Q157" i="10"/>
  <c r="AC156" i="10"/>
  <c r="P157" i="10"/>
  <c r="AB156" i="10"/>
  <c r="R158" i="10"/>
  <c r="O157" i="10"/>
  <c r="U157" i="10" s="1"/>
  <c r="AA156" i="10"/>
  <c r="M225" i="23" l="1"/>
  <c r="O224" i="23"/>
  <c r="P224" i="23" s="1"/>
  <c r="W157" i="10"/>
  <c r="V157" i="10"/>
  <c r="X157" i="10"/>
  <c r="AD157" i="10" s="1"/>
  <c r="O158" i="11"/>
  <c r="O158" i="10"/>
  <c r="U158" i="10" s="1"/>
  <c r="AA157" i="10"/>
  <c r="R159" i="10"/>
  <c r="P158" i="10"/>
  <c r="V158" i="10" s="1"/>
  <c r="AB157" i="10"/>
  <c r="Q158" i="10"/>
  <c r="W158" i="10" s="1"/>
  <c r="AC157" i="10"/>
  <c r="M226" i="23" l="1"/>
  <c r="O225" i="23"/>
  <c r="P225" i="23" s="1"/>
  <c r="X158" i="10"/>
  <c r="O159" i="11"/>
  <c r="AC158" i="10"/>
  <c r="Q159" i="10"/>
  <c r="R160" i="10"/>
  <c r="AB158" i="10"/>
  <c r="P159" i="10"/>
  <c r="AD158" i="10"/>
  <c r="O159" i="10"/>
  <c r="U159" i="10" s="1"/>
  <c r="AA158" i="10"/>
  <c r="O226" i="23" l="1"/>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M228" i="23" l="1"/>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O228" i="23" l="1"/>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M230" i="23" l="1"/>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M72" i="2"/>
  <c r="O230" i="23" l="1"/>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M73" i="2"/>
  <c r="O72" i="2"/>
  <c r="M232" i="23" l="1"/>
  <c r="O232" i="23" s="1"/>
  <c r="P232" i="23" s="1"/>
  <c r="O231" i="23"/>
  <c r="P231" i="23" s="1"/>
  <c r="N152" i="2"/>
  <c r="N153" i="2" s="1"/>
  <c r="N154" i="2" s="1"/>
  <c r="U4" i="2"/>
  <c r="U5" i="2" s="1"/>
  <c r="AZ6" i="7"/>
  <c r="AZ5" i="7"/>
  <c r="AK7" i="7"/>
  <c r="AI7" i="7"/>
  <c r="AD10" i="7"/>
  <c r="AQ9" i="7"/>
  <c r="X11" i="7"/>
  <c r="AM10" i="7"/>
  <c r="U8" i="7"/>
  <c r="AJ7" i="7"/>
  <c r="AH7" i="7"/>
  <c r="V8" i="7"/>
  <c r="N155" i="2"/>
  <c r="M74" i="2"/>
  <c r="O73" i="2"/>
  <c r="AK8" i="7" l="1"/>
  <c r="AI8" i="7"/>
  <c r="U9" i="7"/>
  <c r="AJ8" i="7"/>
  <c r="AH8" i="7"/>
  <c r="X12" i="7"/>
  <c r="AM11" i="7"/>
  <c r="AD11" i="7"/>
  <c r="AQ10" i="7"/>
  <c r="V9" i="7"/>
  <c r="N156" i="2"/>
  <c r="M75" i="2"/>
  <c r="O74" i="2"/>
  <c r="AD12" i="7" l="1"/>
  <c r="AQ11" i="7"/>
  <c r="X13" i="7"/>
  <c r="AM12" i="7"/>
  <c r="U10" i="7"/>
  <c r="AJ9" i="7"/>
  <c r="AK9" i="7"/>
  <c r="AI9" i="7"/>
  <c r="AH9" i="7"/>
  <c r="V10" i="7"/>
  <c r="N157" i="2"/>
  <c r="M76" i="2"/>
  <c r="O75" i="2"/>
  <c r="AK10" i="7" l="1"/>
  <c r="AI10" i="7"/>
  <c r="U11" i="7"/>
  <c r="AH11" i="7" s="1"/>
  <c r="AJ10" i="7"/>
  <c r="X14" i="7"/>
  <c r="AM13" i="7"/>
  <c r="AH10" i="7"/>
  <c r="AD13" i="7"/>
  <c r="AQ12" i="7"/>
  <c r="V11" i="7"/>
  <c r="N158" i="2"/>
  <c r="M77" i="2"/>
  <c r="O76" i="2"/>
  <c r="AK11" i="7" l="1"/>
  <c r="AI11" i="7"/>
  <c r="AD14" i="7"/>
  <c r="AQ13" i="7"/>
  <c r="AJ11" i="7"/>
  <c r="U12" i="7"/>
  <c r="AM14" i="7"/>
  <c r="X15" i="7"/>
  <c r="V12" i="7"/>
  <c r="N159" i="2"/>
  <c r="M78" i="2"/>
  <c r="O77" i="2"/>
  <c r="AK12" i="7" l="1"/>
  <c r="AI12" i="7"/>
  <c r="AJ12" i="7"/>
  <c r="U13" i="7"/>
  <c r="AM15" i="7"/>
  <c r="X16" i="7"/>
  <c r="AD15" i="7"/>
  <c r="AQ14" i="7"/>
  <c r="AH12" i="7"/>
  <c r="V13" i="7"/>
  <c r="N160" i="2"/>
  <c r="M79" i="2"/>
  <c r="O78" i="2"/>
  <c r="AK13" i="7" l="1"/>
  <c r="AI13" i="7"/>
  <c r="AD16" i="7"/>
  <c r="AQ15" i="7"/>
  <c r="AM16" i="7"/>
  <c r="X17" i="7"/>
  <c r="AJ13" i="7"/>
  <c r="U14" i="7"/>
  <c r="AH13" i="7"/>
  <c r="V14" i="7"/>
  <c r="N161" i="2"/>
  <c r="M80" i="2"/>
  <c r="O79" i="2"/>
  <c r="AK14" i="7" l="1"/>
  <c r="AI14" i="7"/>
  <c r="AJ14" i="7"/>
  <c r="U15" i="7"/>
  <c r="AM17" i="7"/>
  <c r="X18" i="7"/>
  <c r="AD17" i="7"/>
  <c r="AQ16" i="7"/>
  <c r="AH14" i="7"/>
  <c r="V15" i="7"/>
  <c r="N162" i="2"/>
  <c r="M81" i="2"/>
  <c r="O80" i="2"/>
  <c r="AD18" i="7" l="1"/>
  <c r="AQ17" i="7"/>
  <c r="AK15" i="7"/>
  <c r="AI15" i="7"/>
  <c r="AM18" i="7"/>
  <c r="X19" i="7"/>
  <c r="AJ15" i="7"/>
  <c r="U16" i="7"/>
  <c r="AH15" i="7"/>
  <c r="V16" i="7"/>
  <c r="N163" i="2"/>
  <c r="M82" i="2"/>
  <c r="T3" i="2" s="1"/>
  <c r="W3" i="2" s="1"/>
  <c r="O81" i="2"/>
  <c r="AK16" i="7" l="1"/>
  <c r="AI16" i="7"/>
  <c r="AJ16" i="7"/>
  <c r="U17" i="7"/>
  <c r="AM19" i="7"/>
  <c r="X20" i="7"/>
  <c r="AD19" i="7"/>
  <c r="AQ18" i="7"/>
  <c r="AH16" i="7"/>
  <c r="V17" i="7"/>
  <c r="N164" i="2"/>
  <c r="M83" i="2"/>
  <c r="O82" i="2"/>
  <c r="P71" i="2" s="1"/>
  <c r="AK17" i="7" l="1"/>
  <c r="AI17" i="7"/>
  <c r="AM20" i="7"/>
  <c r="X21" i="7"/>
  <c r="AD20" i="7"/>
  <c r="AQ19" i="7"/>
  <c r="AJ17" i="7"/>
  <c r="U18" i="7"/>
  <c r="AH17" i="7"/>
  <c r="V18" i="7"/>
  <c r="N165" i="2"/>
  <c r="P82" i="2"/>
  <c r="P72" i="2"/>
  <c r="P73" i="2"/>
  <c r="P74" i="2"/>
  <c r="P75" i="2"/>
  <c r="P76" i="2"/>
  <c r="P77" i="2"/>
  <c r="P78" i="2"/>
  <c r="P79" i="2"/>
  <c r="P80" i="2"/>
  <c r="M84" i="2"/>
  <c r="O83" i="2"/>
  <c r="P83" i="2" s="1"/>
  <c r="P81" i="2"/>
  <c r="AK18" i="7" l="1"/>
  <c r="AI18" i="7"/>
  <c r="AD21" i="7"/>
  <c r="AQ20" i="7"/>
  <c r="AJ18" i="7"/>
  <c r="U19" i="7"/>
  <c r="AH19" i="7" s="1"/>
  <c r="AH18" i="7"/>
  <c r="AM21" i="7"/>
  <c r="X22" i="7"/>
  <c r="V19" i="7"/>
  <c r="N166" i="2"/>
  <c r="M85" i="2"/>
  <c r="O84" i="2"/>
  <c r="P84" i="2" s="1"/>
  <c r="AK19" i="7" l="1"/>
  <c r="AI19" i="7"/>
  <c r="AD22" i="7"/>
  <c r="AQ21" i="7"/>
  <c r="AM22" i="7"/>
  <c r="X23" i="7"/>
  <c r="AJ19" i="7"/>
  <c r="U20" i="7"/>
  <c r="V20" i="7"/>
  <c r="BB71" i="7"/>
  <c r="N167" i="2"/>
  <c r="M86" i="2"/>
  <c r="O85" i="2"/>
  <c r="P85" i="2" s="1"/>
  <c r="AJ20" i="7" l="1"/>
  <c r="U21" i="7"/>
  <c r="AM23" i="7"/>
  <c r="X24" i="7"/>
  <c r="BB72" i="7"/>
  <c r="AK20" i="7"/>
  <c r="AI20" i="7"/>
  <c r="AD23" i="7"/>
  <c r="AQ22" i="7"/>
  <c r="AH20" i="7"/>
  <c r="V21" i="7"/>
  <c r="N168" i="2"/>
  <c r="M87" i="2"/>
  <c r="O86" i="2"/>
  <c r="P86" i="2" s="1"/>
  <c r="AJ21" i="7" l="1"/>
  <c r="U22" i="7"/>
  <c r="AH22" i="7" s="1"/>
  <c r="AD24" i="7"/>
  <c r="AQ23" i="7"/>
  <c r="AM24" i="7"/>
  <c r="X25" i="7"/>
  <c r="AK21" i="7"/>
  <c r="AI21" i="7"/>
  <c r="AH21" i="7"/>
  <c r="V22" i="7"/>
  <c r="N169" i="2"/>
  <c r="M88" i="2"/>
  <c r="O87" i="2"/>
  <c r="P87" i="2" s="1"/>
  <c r="AK22" i="7" l="1"/>
  <c r="AI22" i="7"/>
  <c r="AM25" i="7"/>
  <c r="X26" i="7"/>
  <c r="AJ22" i="7"/>
  <c r="U23" i="7"/>
  <c r="AD25" i="7"/>
  <c r="AQ24" i="7"/>
  <c r="V23" i="7"/>
  <c r="N170" i="2"/>
  <c r="M89" i="2"/>
  <c r="O88" i="2"/>
  <c r="P88" i="2" s="1"/>
  <c r="AK23" i="7" l="1"/>
  <c r="AI23" i="7"/>
  <c r="AD26" i="7"/>
  <c r="AQ25" i="7"/>
  <c r="AJ23" i="7"/>
  <c r="U24" i="7"/>
  <c r="AH24" i="7" s="1"/>
  <c r="AM26" i="7"/>
  <c r="X27" i="7"/>
  <c r="AH23" i="7"/>
  <c r="V24" i="7"/>
  <c r="N171" i="2"/>
  <c r="M90" i="2"/>
  <c r="O89" i="2"/>
  <c r="P89" i="2" s="1"/>
  <c r="AM27" i="7" l="1"/>
  <c r="X28" i="7"/>
  <c r="AJ24" i="7"/>
  <c r="U25" i="7"/>
  <c r="AK24" i="7"/>
  <c r="AI24" i="7"/>
  <c r="AD27" i="7"/>
  <c r="AQ26" i="7"/>
  <c r="V25" i="7"/>
  <c r="BB76" i="7"/>
  <c r="N172" i="2"/>
  <c r="M91" i="2"/>
  <c r="O90" i="2"/>
  <c r="P90" i="2" s="1"/>
  <c r="AD28" i="7" l="1"/>
  <c r="AQ27" i="7"/>
  <c r="AJ25" i="7"/>
  <c r="U26" i="7"/>
  <c r="AM28" i="7"/>
  <c r="X29" i="7"/>
  <c r="AK25" i="7"/>
  <c r="AI25" i="7"/>
  <c r="AH26" i="7"/>
  <c r="AH25" i="7"/>
  <c r="V26" i="7"/>
  <c r="BB77" i="7"/>
  <c r="N173" i="2"/>
  <c r="M92" i="2"/>
  <c r="O91" i="2"/>
  <c r="P91" i="2" s="1"/>
  <c r="AK26" i="7" l="1"/>
  <c r="AI26" i="7"/>
  <c r="AM29" i="7"/>
  <c r="X30" i="7"/>
  <c r="AJ26" i="7"/>
  <c r="U27" i="7"/>
  <c r="AD29" i="7"/>
  <c r="AQ28" i="7"/>
  <c r="V27" i="7"/>
  <c r="N174" i="2"/>
  <c r="M93" i="2"/>
  <c r="O92" i="2"/>
  <c r="P92" i="2" s="1"/>
  <c r="AK27" i="7" l="1"/>
  <c r="AI27" i="7"/>
  <c r="AD30" i="7"/>
  <c r="AQ29" i="7"/>
  <c r="AJ27" i="7"/>
  <c r="U28" i="7"/>
  <c r="AM30" i="7"/>
  <c r="X31" i="7"/>
  <c r="AH28" i="7"/>
  <c r="AH27" i="7"/>
  <c r="V28" i="7"/>
  <c r="N175" i="2"/>
  <c r="M94" i="2"/>
  <c r="O93" i="2"/>
  <c r="P93" i="2" s="1"/>
  <c r="AK28" i="7" l="1"/>
  <c r="AI28" i="7"/>
  <c r="AM31" i="7"/>
  <c r="X32" i="7"/>
  <c r="AJ28" i="7"/>
  <c r="U29" i="7"/>
  <c r="AD31" i="7"/>
  <c r="AQ30" i="7"/>
  <c r="V29" i="7"/>
  <c r="N176" i="2"/>
  <c r="M95" i="2"/>
  <c r="O94" i="2"/>
  <c r="P94" i="2" s="1"/>
  <c r="AM32" i="7" l="1"/>
  <c r="X33" i="7"/>
  <c r="AK29" i="7"/>
  <c r="AI29" i="7"/>
  <c r="AJ29" i="7"/>
  <c r="U30" i="7"/>
  <c r="AD32" i="7"/>
  <c r="AQ31" i="7"/>
  <c r="AH29" i="7"/>
  <c r="V30" i="7"/>
  <c r="BB81" i="7"/>
  <c r="N177" i="2"/>
  <c r="M96" i="2"/>
  <c r="O95" i="2"/>
  <c r="P95" i="2" s="1"/>
  <c r="AK30" i="7" l="1"/>
  <c r="AI30" i="7"/>
  <c r="AD33" i="7"/>
  <c r="AQ32" i="7"/>
  <c r="AJ30" i="7"/>
  <c r="U31" i="7"/>
  <c r="AH30" i="7"/>
  <c r="AM33" i="7"/>
  <c r="X34" i="7"/>
  <c r="V31" i="7"/>
  <c r="BB82" i="7"/>
  <c r="N178" i="2"/>
  <c r="M97" i="2"/>
  <c r="O96" i="2"/>
  <c r="P96" i="2" s="1"/>
  <c r="AK31" i="7" l="1"/>
  <c r="AI31" i="7"/>
  <c r="AM34" i="7"/>
  <c r="X35" i="7"/>
  <c r="AJ31" i="7"/>
  <c r="U32" i="7"/>
  <c r="AH32" i="7" s="1"/>
  <c r="AD34" i="7"/>
  <c r="AQ33" i="7"/>
  <c r="AH31" i="7"/>
  <c r="V32" i="7"/>
  <c r="N179" i="2"/>
  <c r="M98" i="2"/>
  <c r="O97" i="2"/>
  <c r="P97" i="2" s="1"/>
  <c r="AK32" i="7" l="1"/>
  <c r="AI32" i="7"/>
  <c r="AD35" i="7"/>
  <c r="AQ34" i="7"/>
  <c r="AJ32" i="7"/>
  <c r="U33" i="7"/>
  <c r="AM35" i="7"/>
  <c r="X36" i="7"/>
  <c r="V33" i="7"/>
  <c r="N180" i="2"/>
  <c r="M99" i="2"/>
  <c r="O98" i="2"/>
  <c r="P98" i="2" s="1"/>
  <c r="AJ33" i="7" l="1"/>
  <c r="U34" i="7"/>
  <c r="AD36" i="7"/>
  <c r="AQ35" i="7"/>
  <c r="AK33" i="7"/>
  <c r="AI33" i="7"/>
  <c r="AM36" i="7"/>
  <c r="X37" i="7"/>
  <c r="AH33" i="7"/>
  <c r="V34" i="7"/>
  <c r="BB86" i="7"/>
  <c r="N181" i="2"/>
  <c r="M100" i="2"/>
  <c r="O99" i="2"/>
  <c r="P99" i="2" s="1"/>
  <c r="AJ34" i="7" l="1"/>
  <c r="U35" i="7"/>
  <c r="AK34" i="7"/>
  <c r="AI34" i="7"/>
  <c r="AM37" i="7"/>
  <c r="X38" i="7"/>
  <c r="AD37" i="7"/>
  <c r="AQ36" i="7"/>
  <c r="AH34" i="7"/>
  <c r="V35" i="7"/>
  <c r="N182" i="2"/>
  <c r="M101" i="2"/>
  <c r="O100" i="2"/>
  <c r="P100" i="2" s="1"/>
  <c r="AK35" i="7" l="1"/>
  <c r="AI35" i="7"/>
  <c r="AD38" i="7"/>
  <c r="AQ37" i="7"/>
  <c r="AM38" i="7"/>
  <c r="X39" i="7"/>
  <c r="AJ35" i="7"/>
  <c r="U36" i="7"/>
  <c r="AH35" i="7"/>
  <c r="V36" i="7"/>
  <c r="N183" i="2"/>
  <c r="M102" i="2"/>
  <c r="O101" i="2"/>
  <c r="P101" i="2" s="1"/>
  <c r="AM39" i="7" l="1"/>
  <c r="X40" i="7"/>
  <c r="AK36" i="7"/>
  <c r="AI36" i="7"/>
  <c r="AJ36" i="7"/>
  <c r="U37" i="7"/>
  <c r="AD39" i="7"/>
  <c r="AQ38" i="7"/>
  <c r="AH36" i="7"/>
  <c r="V37" i="7"/>
  <c r="N184" i="2"/>
  <c r="M103" i="2"/>
  <c r="O102" i="2"/>
  <c r="P102" i="2" s="1"/>
  <c r="AK37" i="7" l="1"/>
  <c r="AI37" i="7"/>
  <c r="AD40" i="7"/>
  <c r="AQ39" i="7"/>
  <c r="AJ37" i="7"/>
  <c r="U38" i="7"/>
  <c r="AH37" i="7"/>
  <c r="AM40" i="7"/>
  <c r="X41" i="7"/>
  <c r="V38" i="7"/>
  <c r="N185" i="2"/>
  <c r="M104" i="2"/>
  <c r="O103" i="2"/>
  <c r="P103" i="2" s="1"/>
  <c r="AK38" i="7" l="1"/>
  <c r="AI38" i="7"/>
  <c r="AM41" i="7"/>
  <c r="X42" i="7"/>
  <c r="AJ38" i="7"/>
  <c r="U39" i="7"/>
  <c r="AD41" i="7"/>
  <c r="AQ40" i="7"/>
  <c r="AH38" i="7"/>
  <c r="V39" i="7"/>
  <c r="N186" i="2"/>
  <c r="M105" i="2"/>
  <c r="O104" i="2"/>
  <c r="P104" i="2" s="1"/>
  <c r="AJ39" i="7" l="1"/>
  <c r="U40" i="7"/>
  <c r="AK39" i="7"/>
  <c r="AI39" i="7"/>
  <c r="AD42" i="7"/>
  <c r="AQ41" i="7"/>
  <c r="AM42" i="7"/>
  <c r="X43" i="7"/>
  <c r="AH39" i="7"/>
  <c r="V40" i="7"/>
  <c r="BB91" i="7"/>
  <c r="N187" i="2"/>
  <c r="M106" i="2"/>
  <c r="O105" i="2"/>
  <c r="P105" i="2" s="1"/>
  <c r="AK40" i="7" l="1"/>
  <c r="AI40" i="7"/>
  <c r="AM43" i="7"/>
  <c r="X44" i="7"/>
  <c r="AD43" i="7"/>
  <c r="AQ42" i="7"/>
  <c r="AJ40" i="7"/>
  <c r="U41" i="7"/>
  <c r="AH41" i="7" s="1"/>
  <c r="AH40" i="7"/>
  <c r="V41" i="7"/>
  <c r="N188" i="2"/>
  <c r="M107" i="2"/>
  <c r="O106" i="2"/>
  <c r="P106" i="2" s="1"/>
  <c r="AJ41" i="7" l="1"/>
  <c r="U42" i="7"/>
  <c r="AK41" i="7"/>
  <c r="AI41" i="7"/>
  <c r="AD44" i="7"/>
  <c r="AQ43" i="7"/>
  <c r="AM44" i="7"/>
  <c r="X45" i="7"/>
  <c r="V42" i="7"/>
  <c r="N189" i="2"/>
  <c r="M108" i="2"/>
  <c r="O107" i="2"/>
  <c r="P107" i="2" s="1"/>
  <c r="AJ42" i="7" l="1"/>
  <c r="U43" i="7"/>
  <c r="AK42" i="7"/>
  <c r="AI42" i="7"/>
  <c r="AM45" i="7"/>
  <c r="X46" i="7"/>
  <c r="AD45" i="7"/>
  <c r="AQ44" i="7"/>
  <c r="AH43" i="7"/>
  <c r="AH42" i="7"/>
  <c r="V43" i="7"/>
  <c r="N190" i="2"/>
  <c r="M109" i="2"/>
  <c r="O108" i="2"/>
  <c r="P108" i="2" s="1"/>
  <c r="AK43" i="7" l="1"/>
  <c r="AI43" i="7"/>
  <c r="AJ43" i="7"/>
  <c r="U44" i="7"/>
  <c r="AD46" i="7"/>
  <c r="AQ45" i="7"/>
  <c r="AM46" i="7"/>
  <c r="X47" i="7"/>
  <c r="V44" i="7"/>
  <c r="N191" i="2"/>
  <c r="M110" i="2"/>
  <c r="O109" i="2"/>
  <c r="P109" i="2" s="1"/>
  <c r="AK44" i="7" l="1"/>
  <c r="AI44" i="7"/>
  <c r="AM47" i="7"/>
  <c r="X48" i="7"/>
  <c r="AD47" i="7"/>
  <c r="AQ46" i="7"/>
  <c r="AJ44" i="7"/>
  <c r="U45" i="7"/>
  <c r="AH44" i="7"/>
  <c r="V45" i="7"/>
  <c r="BB96" i="7"/>
  <c r="N192" i="2"/>
  <c r="M111" i="2"/>
  <c r="O110" i="2"/>
  <c r="P110" i="2" s="1"/>
  <c r="AD48" i="7" l="1"/>
  <c r="AQ47" i="7"/>
  <c r="AM48" i="7"/>
  <c r="X49" i="7"/>
  <c r="AK45" i="7"/>
  <c r="AI45" i="7"/>
  <c r="AJ45" i="7"/>
  <c r="U46" i="7"/>
  <c r="AH45" i="7"/>
  <c r="V46" i="7"/>
  <c r="N193" i="2"/>
  <c r="M112" i="2"/>
  <c r="O111" i="2"/>
  <c r="P111" i="2" s="1"/>
  <c r="AK46" i="7" l="1"/>
  <c r="AI46" i="7"/>
  <c r="AD49" i="7"/>
  <c r="AQ48" i="7"/>
  <c r="AJ46" i="7"/>
  <c r="U47" i="7"/>
  <c r="AM49" i="7"/>
  <c r="X50" i="7"/>
  <c r="AH46" i="7"/>
  <c r="V47" i="7"/>
  <c r="N194" i="2"/>
  <c r="M113" i="2"/>
  <c r="O112" i="2"/>
  <c r="P112" i="2" s="1"/>
  <c r="AM50" i="7" l="1"/>
  <c r="X51" i="7"/>
  <c r="AJ47" i="7"/>
  <c r="U48" i="7"/>
  <c r="AD50" i="7"/>
  <c r="AQ49" i="7"/>
  <c r="AK47" i="7"/>
  <c r="AI47" i="7"/>
  <c r="AH47" i="7"/>
  <c r="V48" i="7"/>
  <c r="N195" i="2"/>
  <c r="M114" i="2"/>
  <c r="O113" i="2"/>
  <c r="P113" i="2" s="1"/>
  <c r="AI48" i="7" l="1"/>
  <c r="AK48" i="7"/>
  <c r="AD51" i="7"/>
  <c r="AQ50" i="7"/>
  <c r="AJ48" i="7"/>
  <c r="U49" i="7"/>
  <c r="AM51" i="7"/>
  <c r="X52" i="7"/>
  <c r="AH48" i="7"/>
  <c r="V49" i="7"/>
  <c r="N196" i="2"/>
  <c r="M115" i="2"/>
  <c r="O114" i="2"/>
  <c r="P114" i="2" s="1"/>
  <c r="AM52" i="7" l="1"/>
  <c r="X53" i="7"/>
  <c r="AK49" i="7"/>
  <c r="AI49" i="7"/>
  <c r="AJ49" i="7"/>
  <c r="U50" i="7"/>
  <c r="AD52" i="7"/>
  <c r="AQ51" i="7"/>
  <c r="AH49" i="7"/>
  <c r="V50" i="7"/>
  <c r="BB101" i="7"/>
  <c r="N197" i="2"/>
  <c r="M116" i="2"/>
  <c r="O115" i="2"/>
  <c r="P115" i="2" s="1"/>
  <c r="AJ50" i="7" l="1"/>
  <c r="U51" i="7"/>
  <c r="AH51" i="7" s="1"/>
  <c r="AM53" i="7"/>
  <c r="X54" i="7"/>
  <c r="BB102" i="7"/>
  <c r="AK50" i="7"/>
  <c r="AI50" i="7"/>
  <c r="AD53" i="7"/>
  <c r="AQ52" i="7"/>
  <c r="AH50" i="7"/>
  <c r="V51" i="7"/>
  <c r="N198" i="2"/>
  <c r="M117" i="2"/>
  <c r="O116" i="2"/>
  <c r="P116" i="2" s="1"/>
  <c r="AK51" i="7" l="1"/>
  <c r="AI51" i="7"/>
  <c r="AJ51" i="7"/>
  <c r="U52" i="7"/>
  <c r="AD54" i="7"/>
  <c r="AQ53" i="7"/>
  <c r="AM54" i="7"/>
  <c r="X55" i="7"/>
  <c r="V52" i="7"/>
  <c r="N199" i="2"/>
  <c r="M118" i="2"/>
  <c r="O117" i="2"/>
  <c r="P117" i="2" s="1"/>
  <c r="AK52" i="7" l="1"/>
  <c r="AI52" i="7"/>
  <c r="AM55" i="7"/>
  <c r="X56" i="7"/>
  <c r="AD55" i="7"/>
  <c r="AQ54" i="7"/>
  <c r="AJ52" i="7"/>
  <c r="U53" i="7"/>
  <c r="AH52" i="7"/>
  <c r="V53" i="7"/>
  <c r="N200" i="2"/>
  <c r="M119" i="2"/>
  <c r="O118" i="2"/>
  <c r="P118" i="2" s="1"/>
  <c r="AK53" i="7" l="1"/>
  <c r="AI53" i="7"/>
  <c r="AJ53" i="7"/>
  <c r="U54" i="7"/>
  <c r="AM56" i="7"/>
  <c r="X57" i="7"/>
  <c r="AD56" i="7"/>
  <c r="AQ55" i="7"/>
  <c r="AH53" i="7"/>
  <c r="V54" i="7"/>
  <c r="BB106" i="7"/>
  <c r="N201" i="2"/>
  <c r="M120" i="2"/>
  <c r="O119" i="2"/>
  <c r="P119" i="2" s="1"/>
  <c r="AD57" i="7" l="1"/>
  <c r="AQ56" i="7"/>
  <c r="AM57" i="7"/>
  <c r="X58" i="7"/>
  <c r="AK54" i="7"/>
  <c r="AI54" i="7"/>
  <c r="AJ54" i="7"/>
  <c r="U55" i="7"/>
  <c r="AH54" i="7"/>
  <c r="V55" i="7"/>
  <c r="N202" i="2"/>
  <c r="M121" i="2"/>
  <c r="O120" i="2"/>
  <c r="P120" i="2" s="1"/>
  <c r="AK55" i="7" l="1"/>
  <c r="AI55" i="7"/>
  <c r="AJ55" i="7"/>
  <c r="U56" i="7"/>
  <c r="AH55" i="7"/>
  <c r="AM58" i="7"/>
  <c r="X59" i="7"/>
  <c r="AD58" i="7"/>
  <c r="AQ57" i="7"/>
  <c r="V56" i="7"/>
  <c r="BB107" i="7"/>
  <c r="N203" i="2"/>
  <c r="M122" i="2"/>
  <c r="O121" i="2"/>
  <c r="P121" i="2" s="1"/>
  <c r="AK56" i="7" l="1"/>
  <c r="AI56" i="7"/>
  <c r="AD59" i="7"/>
  <c r="AQ58" i="7"/>
  <c r="AM59" i="7"/>
  <c r="X60" i="7"/>
  <c r="AJ56" i="7"/>
  <c r="U57" i="7"/>
  <c r="AH56" i="7"/>
  <c r="V57" i="7"/>
  <c r="N204" i="2"/>
  <c r="M123" i="2"/>
  <c r="O122" i="2"/>
  <c r="P122" i="2" s="1"/>
  <c r="AJ57" i="7" l="1"/>
  <c r="U58" i="7"/>
  <c r="AH58" i="7" s="1"/>
  <c r="AM60" i="7"/>
  <c r="X61" i="7"/>
  <c r="AK57" i="7"/>
  <c r="AI57" i="7"/>
  <c r="AD60" i="7"/>
  <c r="AQ59" i="7"/>
  <c r="AH57" i="7"/>
  <c r="V58" i="7"/>
  <c r="N205" i="2"/>
  <c r="M124" i="2"/>
  <c r="O123" i="2"/>
  <c r="P123" i="2" s="1"/>
  <c r="AK58" i="7" l="1"/>
  <c r="AI58" i="7"/>
  <c r="AM61" i="7"/>
  <c r="X62" i="7"/>
  <c r="AJ58" i="7"/>
  <c r="U59" i="7"/>
  <c r="AH59" i="7"/>
  <c r="AD61" i="7"/>
  <c r="AQ60" i="7"/>
  <c r="V59" i="7"/>
  <c r="N206" i="2"/>
  <c r="M125" i="2"/>
  <c r="O124" i="2"/>
  <c r="P124" i="2" s="1"/>
  <c r="AD62" i="7" l="1"/>
  <c r="AQ61" i="7"/>
  <c r="AK59" i="7"/>
  <c r="AI59" i="7"/>
  <c r="AJ59" i="7"/>
  <c r="U60" i="7"/>
  <c r="AM62" i="7"/>
  <c r="X63" i="7"/>
  <c r="V60" i="7"/>
  <c r="N207" i="2"/>
  <c r="M126" i="2"/>
  <c r="O125" i="2"/>
  <c r="P125" i="2" s="1"/>
  <c r="AM63" i="7" l="1"/>
  <c r="X64" i="7"/>
  <c r="AJ60" i="7"/>
  <c r="U61" i="7"/>
  <c r="AD63" i="7"/>
  <c r="AQ62" i="7"/>
  <c r="AK60" i="7"/>
  <c r="AI60" i="7"/>
  <c r="AH60" i="7"/>
  <c r="V61" i="7"/>
  <c r="BB112" i="7"/>
  <c r="N208" i="2"/>
  <c r="M127" i="2"/>
  <c r="O126" i="2"/>
  <c r="P126" i="2" s="1"/>
  <c r="AK61" i="7" l="1"/>
  <c r="AI61" i="7"/>
  <c r="AD64" i="7"/>
  <c r="AQ63" i="7"/>
  <c r="AJ61" i="7"/>
  <c r="U62" i="7"/>
  <c r="AM64" i="7"/>
  <c r="X65" i="7"/>
  <c r="AH61" i="7"/>
  <c r="V62" i="7"/>
  <c r="BA69" i="7"/>
  <c r="N209" i="2"/>
  <c r="M128" i="2"/>
  <c r="O127" i="2"/>
  <c r="P127" i="2" s="1"/>
  <c r="AM65" i="7" l="1"/>
  <c r="X66" i="7"/>
  <c r="AK62" i="7"/>
  <c r="AI62" i="7"/>
  <c r="AJ62" i="7"/>
  <c r="U63" i="7"/>
  <c r="AH63" i="7" s="1"/>
  <c r="AD65" i="7"/>
  <c r="AQ64" i="7"/>
  <c r="AH62" i="7"/>
  <c r="BA70" i="7"/>
  <c r="V63" i="7"/>
  <c r="N210" i="2"/>
  <c r="M129" i="2"/>
  <c r="O128" i="2"/>
  <c r="P128" i="2" s="1"/>
  <c r="AK63" i="7" l="1"/>
  <c r="AI63" i="7"/>
  <c r="AM66" i="7"/>
  <c r="X67" i="7"/>
  <c r="AD66" i="7"/>
  <c r="AQ65" i="7"/>
  <c r="AJ63" i="7"/>
  <c r="U64" i="7"/>
  <c r="V64" i="7"/>
  <c r="BA71" i="7"/>
  <c r="N211" i="2"/>
  <c r="M130" i="2"/>
  <c r="O129" i="2"/>
  <c r="P129" i="2" s="1"/>
  <c r="AK64" i="7" l="1"/>
  <c r="AI64" i="7"/>
  <c r="AD67" i="7"/>
  <c r="AQ66" i="7"/>
  <c r="AJ64" i="7"/>
  <c r="U65" i="7"/>
  <c r="AM67" i="7"/>
  <c r="X68" i="7"/>
  <c r="AH64" i="7"/>
  <c r="BA72" i="7"/>
  <c r="V65" i="7"/>
  <c r="N212" i="2"/>
  <c r="M131" i="2"/>
  <c r="O130" i="2"/>
  <c r="P130" i="2" s="1"/>
  <c r="AJ65" i="7" l="1"/>
  <c r="U66" i="7"/>
  <c r="AK65" i="7"/>
  <c r="AI65" i="7"/>
  <c r="AM68" i="7"/>
  <c r="X69" i="7"/>
  <c r="AD68" i="7"/>
  <c r="AQ67" i="7"/>
  <c r="AH66" i="7"/>
  <c r="AH65" i="7"/>
  <c r="AX70" i="7"/>
  <c r="V66" i="7"/>
  <c r="BA73" i="7"/>
  <c r="AX69" i="7"/>
  <c r="BB117" i="7"/>
  <c r="N213" i="2"/>
  <c r="M132" i="2"/>
  <c r="O131" i="2"/>
  <c r="P131" i="2" s="1"/>
  <c r="AM69" i="7" l="1"/>
  <c r="X70" i="7"/>
  <c r="AK66" i="7"/>
  <c r="AI66" i="7"/>
  <c r="AJ66" i="7"/>
  <c r="U67" i="7"/>
  <c r="AD69" i="7"/>
  <c r="AQ68" i="7"/>
  <c r="BA74" i="7"/>
  <c r="V67" i="7"/>
  <c r="AX71" i="7"/>
  <c r="N214" i="2"/>
  <c r="M133" i="2"/>
  <c r="O132" i="2"/>
  <c r="P132" i="2" s="1"/>
  <c r="AK67" i="7" l="1"/>
  <c r="AI67" i="7"/>
  <c r="AJ67" i="7"/>
  <c r="U68" i="7"/>
  <c r="AD70" i="7"/>
  <c r="AQ69" i="7"/>
  <c r="BC69" i="7" s="1"/>
  <c r="AM70" i="7"/>
  <c r="X71" i="7"/>
  <c r="AH67" i="7"/>
  <c r="AX72" i="7"/>
  <c r="V68" i="7"/>
  <c r="BA75" i="7"/>
  <c r="N215" i="2"/>
  <c r="M134" i="2"/>
  <c r="O133" i="2"/>
  <c r="P133" i="2" s="1"/>
  <c r="AI68" i="7" l="1"/>
  <c r="AK68" i="7"/>
  <c r="AM71" i="7"/>
  <c r="X72" i="7"/>
  <c r="AD71" i="7"/>
  <c r="AQ70" i="7"/>
  <c r="BC70" i="7" s="1"/>
  <c r="AJ68" i="7"/>
  <c r="U69" i="7"/>
  <c r="AH68" i="7"/>
  <c r="BA76" i="7"/>
  <c r="AX73" i="7"/>
  <c r="V69" i="7"/>
  <c r="BB69" i="7"/>
  <c r="N216" i="2"/>
  <c r="M135" i="2"/>
  <c r="O134" i="2"/>
  <c r="P134" i="2" s="1"/>
  <c r="AJ69" i="7" l="1"/>
  <c r="AV69" i="7" s="1"/>
  <c r="U70" i="7"/>
  <c r="AH70" i="7" s="1"/>
  <c r="AT70" i="7" s="1"/>
  <c r="AK69" i="7"/>
  <c r="AW69" i="7" s="1"/>
  <c r="AI69" i="7"/>
  <c r="AU69" i="7" s="1"/>
  <c r="AD72" i="7"/>
  <c r="AQ71" i="7"/>
  <c r="BC71" i="7" s="1"/>
  <c r="AM72" i="7"/>
  <c r="X73" i="7"/>
  <c r="AH69" i="7"/>
  <c r="AT69" i="7" s="1"/>
  <c r="V70" i="7"/>
  <c r="AY69" i="7"/>
  <c r="AX74" i="7"/>
  <c r="BA77" i="7"/>
  <c r="N217" i="2"/>
  <c r="M136" i="2"/>
  <c r="O135" i="2"/>
  <c r="P135" i="2" s="1"/>
  <c r="AJ70" i="7" l="1"/>
  <c r="AV70" i="7" s="1"/>
  <c r="U71" i="7"/>
  <c r="AH71" i="7" s="1"/>
  <c r="AT71" i="7" s="1"/>
  <c r="AK70" i="7"/>
  <c r="AW70" i="7" s="1"/>
  <c r="AI70" i="7"/>
  <c r="AU70" i="7" s="1"/>
  <c r="AM73" i="7"/>
  <c r="X74" i="7"/>
  <c r="AD73" i="7"/>
  <c r="AQ72" i="7"/>
  <c r="BC72" i="7" s="1"/>
  <c r="AX75" i="7"/>
  <c r="V71" i="7"/>
  <c r="AY70" i="7"/>
  <c r="BB122" i="7"/>
  <c r="BB70" i="7"/>
  <c r="N218" i="2"/>
  <c r="M137" i="2"/>
  <c r="O136" i="2"/>
  <c r="P136" i="2" s="1"/>
  <c r="AJ71" i="7" l="1"/>
  <c r="AV71" i="7" s="1"/>
  <c r="U72" i="7"/>
  <c r="AH72" i="7" s="1"/>
  <c r="AT72" i="7" s="1"/>
  <c r="AD74" i="7"/>
  <c r="AQ73" i="7"/>
  <c r="BC73" i="7" s="1"/>
  <c r="AM74" i="7"/>
  <c r="X75" i="7"/>
  <c r="AK71" i="7"/>
  <c r="AW71" i="7" s="1"/>
  <c r="AI71" i="7"/>
  <c r="AU71" i="7" s="1"/>
  <c r="V72" i="7"/>
  <c r="AY71" i="7"/>
  <c r="BA78" i="7"/>
  <c r="BA79" i="7"/>
  <c r="N219" i="2"/>
  <c r="M138" i="2"/>
  <c r="O137" i="2"/>
  <c r="P137" i="2" s="1"/>
  <c r="AD75" i="7" l="1"/>
  <c r="AQ74" i="7"/>
  <c r="BC74" i="7" s="1"/>
  <c r="AJ72" i="7"/>
  <c r="AV72" i="7" s="1"/>
  <c r="U73" i="7"/>
  <c r="AK72" i="7"/>
  <c r="AW72" i="7" s="1"/>
  <c r="AI72" i="7"/>
  <c r="AU72" i="7" s="1"/>
  <c r="AM75" i="7"/>
  <c r="X76" i="7"/>
  <c r="BA80" i="7"/>
  <c r="AX77" i="7"/>
  <c r="V73" i="7"/>
  <c r="AY72" i="7"/>
  <c r="AX76" i="7"/>
  <c r="N220" i="2"/>
  <c r="M139" i="2"/>
  <c r="O138" i="2"/>
  <c r="P138" i="2" s="1"/>
  <c r="AJ73" i="7" l="1"/>
  <c r="AV73" i="7" s="1"/>
  <c r="U74" i="7"/>
  <c r="AD76" i="7"/>
  <c r="AQ75" i="7"/>
  <c r="BC75" i="7" s="1"/>
  <c r="AK73" i="7"/>
  <c r="AW73" i="7" s="1"/>
  <c r="AI73" i="7"/>
  <c r="AU73" i="7" s="1"/>
  <c r="AH73" i="7"/>
  <c r="AT73" i="7" s="1"/>
  <c r="AH74" i="7"/>
  <c r="AT74" i="7" s="1"/>
  <c r="AM76" i="7"/>
  <c r="X77" i="7"/>
  <c r="BA81" i="7"/>
  <c r="V74" i="7"/>
  <c r="AY73" i="7"/>
  <c r="BB74" i="7"/>
  <c r="N221" i="2"/>
  <c r="M140" i="2"/>
  <c r="O139" i="2"/>
  <c r="P139" i="2" s="1"/>
  <c r="AK74" i="7" l="1"/>
  <c r="AW74" i="7" s="1"/>
  <c r="AI74" i="7"/>
  <c r="AU74" i="7" s="1"/>
  <c r="AM77" i="7"/>
  <c r="X78" i="7"/>
  <c r="AJ74" i="7"/>
  <c r="AV74" i="7" s="1"/>
  <c r="U75" i="7"/>
  <c r="AD77" i="7"/>
  <c r="AQ76" i="7"/>
  <c r="BC76" i="7" s="1"/>
  <c r="AX79" i="7"/>
  <c r="AX78" i="7"/>
  <c r="BA82" i="7"/>
  <c r="V75" i="7"/>
  <c r="AY74" i="7"/>
  <c r="N222" i="2"/>
  <c r="M141" i="2"/>
  <c r="O140" i="2"/>
  <c r="P140" i="2" s="1"/>
  <c r="AD78" i="7" l="1"/>
  <c r="AQ77" i="7"/>
  <c r="BC77" i="7" s="1"/>
  <c r="AK75" i="7"/>
  <c r="AW75" i="7" s="1"/>
  <c r="AI75" i="7"/>
  <c r="AU75" i="7" s="1"/>
  <c r="AJ75" i="7"/>
  <c r="AV75" i="7" s="1"/>
  <c r="U76" i="7"/>
  <c r="AH75" i="7"/>
  <c r="AT75" i="7" s="1"/>
  <c r="AM78" i="7"/>
  <c r="X79" i="7"/>
  <c r="V76" i="7"/>
  <c r="AY75" i="7"/>
  <c r="AX80" i="7"/>
  <c r="BA83" i="7"/>
  <c r="BB127" i="7"/>
  <c r="BB75" i="7"/>
  <c r="N223" i="2"/>
  <c r="M142" i="2"/>
  <c r="O141" i="2"/>
  <c r="P141" i="2" s="1"/>
  <c r="AK76" i="7" l="1"/>
  <c r="AW76" i="7" s="1"/>
  <c r="AI76" i="7"/>
  <c r="AU76" i="7" s="1"/>
  <c r="AD79" i="7"/>
  <c r="AQ78" i="7"/>
  <c r="BC78" i="7" s="1"/>
  <c r="AM79" i="7"/>
  <c r="X80" i="7"/>
  <c r="AJ76" i="7"/>
  <c r="AV76" i="7" s="1"/>
  <c r="U77" i="7"/>
  <c r="AH77" i="7" s="1"/>
  <c r="AT77" i="7" s="1"/>
  <c r="AH76" i="7"/>
  <c r="AT76" i="7" s="1"/>
  <c r="BA84" i="7"/>
  <c r="V77" i="7"/>
  <c r="AY76" i="7"/>
  <c r="N224" i="2"/>
  <c r="M143" i="2"/>
  <c r="O142" i="2"/>
  <c r="P142" i="2" s="1"/>
  <c r="AK77" i="7" l="1"/>
  <c r="AW77" i="7" s="1"/>
  <c r="AI77" i="7"/>
  <c r="AU77" i="7" s="1"/>
  <c r="AJ77" i="7"/>
  <c r="AV77" i="7" s="1"/>
  <c r="U78" i="7"/>
  <c r="AM80" i="7"/>
  <c r="X81" i="7"/>
  <c r="AD80" i="7"/>
  <c r="AQ79" i="7"/>
  <c r="BC79" i="7" s="1"/>
  <c r="V78" i="7"/>
  <c r="AY77" i="7"/>
  <c r="AX82" i="7"/>
  <c r="AX81" i="7"/>
  <c r="BA85" i="7"/>
  <c r="N225" i="2"/>
  <c r="M144" i="2"/>
  <c r="O143" i="2"/>
  <c r="P143" i="2" s="1"/>
  <c r="AK78" i="7" l="1"/>
  <c r="AW78" i="7" s="1"/>
  <c r="AI78" i="7"/>
  <c r="AU78" i="7" s="1"/>
  <c r="AD81" i="7"/>
  <c r="AQ80" i="7"/>
  <c r="BC80" i="7" s="1"/>
  <c r="AM81" i="7"/>
  <c r="X82" i="7"/>
  <c r="AJ78" i="7"/>
  <c r="AV78" i="7" s="1"/>
  <c r="U79" i="7"/>
  <c r="AH78" i="7"/>
  <c r="AT78" i="7" s="1"/>
  <c r="BA86" i="7"/>
  <c r="AX83" i="7"/>
  <c r="V79" i="7"/>
  <c r="AY78" i="7"/>
  <c r="BB79" i="7"/>
  <c r="N226" i="2"/>
  <c r="M145" i="2"/>
  <c r="O144" i="2"/>
  <c r="P144" i="2" s="1"/>
  <c r="AJ79" i="7" l="1"/>
  <c r="AV79" i="7" s="1"/>
  <c r="U80" i="7"/>
  <c r="AM82" i="7"/>
  <c r="X83" i="7"/>
  <c r="AK79" i="7"/>
  <c r="AW79" i="7" s="1"/>
  <c r="AI79" i="7"/>
  <c r="AU79" i="7" s="1"/>
  <c r="AD82" i="7"/>
  <c r="AQ81" i="7"/>
  <c r="BC81" i="7" s="1"/>
  <c r="AH79" i="7"/>
  <c r="AT79" i="7" s="1"/>
  <c r="V80" i="7"/>
  <c r="AY79" i="7"/>
  <c r="BA87" i="7"/>
  <c r="N227" i="2"/>
  <c r="M146" i="2"/>
  <c r="O145" i="2"/>
  <c r="P145" i="2" s="1"/>
  <c r="AK80" i="7" l="1"/>
  <c r="AW80" i="7" s="1"/>
  <c r="AI80" i="7"/>
  <c r="AU80" i="7" s="1"/>
  <c r="AD83" i="7"/>
  <c r="AQ82" i="7"/>
  <c r="BC82" i="7" s="1"/>
  <c r="AJ80" i="7"/>
  <c r="AV80" i="7" s="1"/>
  <c r="U81" i="7"/>
  <c r="AM83" i="7"/>
  <c r="X84" i="7"/>
  <c r="AH80" i="7"/>
  <c r="AT80" i="7" s="1"/>
  <c r="BA88" i="7"/>
  <c r="AX84" i="7"/>
  <c r="AX85" i="7"/>
  <c r="V81" i="7"/>
  <c r="AY80" i="7"/>
  <c r="N228" i="2"/>
  <c r="M147" i="2"/>
  <c r="O146" i="2"/>
  <c r="P146" i="2" s="1"/>
  <c r="AM84" i="7" l="1"/>
  <c r="X85" i="7"/>
  <c r="AK81" i="7"/>
  <c r="AW81" i="7" s="1"/>
  <c r="AI81" i="7"/>
  <c r="AU81" i="7" s="1"/>
  <c r="AJ81" i="7"/>
  <c r="AV81" i="7" s="1"/>
  <c r="U82" i="7"/>
  <c r="AD84" i="7"/>
  <c r="AQ83" i="7"/>
  <c r="BC83" i="7" s="1"/>
  <c r="AH81" i="7"/>
  <c r="AT81" i="7" s="1"/>
  <c r="V82" i="7"/>
  <c r="AX86" i="7"/>
  <c r="N229" i="2"/>
  <c r="M148" i="2"/>
  <c r="O147" i="2"/>
  <c r="P147" i="2" s="1"/>
  <c r="AJ82" i="7" l="1"/>
  <c r="AV82" i="7" s="1"/>
  <c r="U83" i="7"/>
  <c r="AH83" i="7" s="1"/>
  <c r="AT83" i="7" s="1"/>
  <c r="AK82" i="7"/>
  <c r="AW82" i="7" s="1"/>
  <c r="AI82" i="7"/>
  <c r="AU82" i="7" s="1"/>
  <c r="AM85" i="7"/>
  <c r="X86" i="7"/>
  <c r="AD85" i="7"/>
  <c r="AQ84" i="7"/>
  <c r="BC84" i="7" s="1"/>
  <c r="AH82" i="7"/>
  <c r="AT82" i="7" s="1"/>
  <c r="BA90" i="7"/>
  <c r="BA89" i="7"/>
  <c r="V83" i="7"/>
  <c r="AY82" i="7"/>
  <c r="AX87" i="7"/>
  <c r="AY81" i="7"/>
  <c r="N230" i="2"/>
  <c r="M149" i="2"/>
  <c r="O148" i="2"/>
  <c r="P148" i="2" s="1"/>
  <c r="AK83" i="7" l="1"/>
  <c r="AW83" i="7" s="1"/>
  <c r="AI83" i="7"/>
  <c r="AU83" i="7" s="1"/>
  <c r="AD86" i="7"/>
  <c r="AQ85" i="7"/>
  <c r="BC85" i="7" s="1"/>
  <c r="AJ83" i="7"/>
  <c r="AV83" i="7" s="1"/>
  <c r="U84" i="7"/>
  <c r="AH84" i="7" s="1"/>
  <c r="AT84" i="7" s="1"/>
  <c r="AM86" i="7"/>
  <c r="X87" i="7"/>
  <c r="AX88" i="7"/>
  <c r="V84" i="7"/>
  <c r="AY83" i="7"/>
  <c r="BA91" i="7"/>
  <c r="BB84" i="7"/>
  <c r="N231" i="2"/>
  <c r="M150" i="2"/>
  <c r="O149" i="2"/>
  <c r="P149" i="2" s="1"/>
  <c r="AM87" i="7" l="1"/>
  <c r="X88" i="7"/>
  <c r="AJ84" i="7"/>
  <c r="AV84" i="7" s="1"/>
  <c r="U85" i="7"/>
  <c r="AD87" i="7"/>
  <c r="AQ86" i="7"/>
  <c r="BC86" i="7" s="1"/>
  <c r="AK84" i="7"/>
  <c r="AW84" i="7" s="1"/>
  <c r="AI84" i="7"/>
  <c r="AU84" i="7" s="1"/>
  <c r="V85" i="7"/>
  <c r="AY84" i="7"/>
  <c r="BA92" i="7"/>
  <c r="AX89" i="7"/>
  <c r="N232" i="2"/>
  <c r="M151" i="2"/>
  <c r="T4" i="2" s="1"/>
  <c r="O150" i="2"/>
  <c r="P150" i="2" s="1"/>
  <c r="T9" i="2" l="1"/>
  <c r="T8" i="2"/>
  <c r="T5" i="2"/>
  <c r="W4" i="2"/>
  <c r="T7" i="2" s="1"/>
  <c r="AK85" i="7"/>
  <c r="AW85" i="7" s="1"/>
  <c r="AI85" i="7"/>
  <c r="AU85" i="7" s="1"/>
  <c r="AM88" i="7"/>
  <c r="X89" i="7"/>
  <c r="AD88" i="7"/>
  <c r="AQ87" i="7"/>
  <c r="BC87" i="7" s="1"/>
  <c r="AJ85" i="7"/>
  <c r="AV85" i="7" s="1"/>
  <c r="U86" i="7"/>
  <c r="AH85" i="7"/>
  <c r="AT85" i="7" s="1"/>
  <c r="BA93" i="7"/>
  <c r="V86" i="7"/>
  <c r="AY85" i="7"/>
  <c r="AX90" i="7"/>
  <c r="BB85" i="7"/>
  <c r="BB137" i="7"/>
  <c r="O151" i="2"/>
  <c r="P151" i="2" s="1"/>
  <c r="M152" i="2"/>
  <c r="AK86" i="7" l="1"/>
  <c r="AW86" i="7" s="1"/>
  <c r="AI86" i="7"/>
  <c r="AU86" i="7" s="1"/>
  <c r="AD89" i="7"/>
  <c r="AQ88" i="7"/>
  <c r="BC88" i="7" s="1"/>
  <c r="AJ86" i="7"/>
  <c r="AV86" i="7" s="1"/>
  <c r="U87" i="7"/>
  <c r="AH86" i="7"/>
  <c r="AT86" i="7" s="1"/>
  <c r="AM89" i="7"/>
  <c r="X90" i="7"/>
  <c r="AX91" i="7"/>
  <c r="V87" i="7"/>
  <c r="AY86" i="7"/>
  <c r="BA94" i="7"/>
  <c r="M153" i="2"/>
  <c r="O152" i="2"/>
  <c r="P152" i="2" s="1"/>
  <c r="AJ87" i="7" l="1"/>
  <c r="AV87" i="7" s="1"/>
  <c r="U88" i="7"/>
  <c r="AD90" i="7"/>
  <c r="AQ89" i="7"/>
  <c r="BC89" i="7" s="1"/>
  <c r="AH88" i="7"/>
  <c r="AT88" i="7" s="1"/>
  <c r="AK87" i="7"/>
  <c r="AW87" i="7" s="1"/>
  <c r="AI87" i="7"/>
  <c r="AU87" i="7" s="1"/>
  <c r="AM90" i="7"/>
  <c r="X91" i="7"/>
  <c r="AH87" i="7"/>
  <c r="AT87" i="7" s="1"/>
  <c r="BA95" i="7"/>
  <c r="V88" i="7"/>
  <c r="AY87" i="7"/>
  <c r="AX92" i="7"/>
  <c r="M154" i="2"/>
  <c r="O153" i="2"/>
  <c r="P153" i="2" s="1"/>
  <c r="AI88" i="7" l="1"/>
  <c r="AU88" i="7" s="1"/>
  <c r="AK88" i="7"/>
  <c r="AW88" i="7" s="1"/>
  <c r="AD91" i="7"/>
  <c r="AQ90" i="7"/>
  <c r="BC90" i="7" s="1"/>
  <c r="AJ88" i="7"/>
  <c r="AV88" i="7" s="1"/>
  <c r="U89" i="7"/>
  <c r="AH89" i="7" s="1"/>
  <c r="AT89" i="7" s="1"/>
  <c r="AM91" i="7"/>
  <c r="X92" i="7"/>
  <c r="V89" i="7"/>
  <c r="AY88" i="7"/>
  <c r="BA96" i="7"/>
  <c r="AX93" i="7"/>
  <c r="BB89" i="7"/>
  <c r="M155" i="2"/>
  <c r="O154" i="2"/>
  <c r="P154" i="2" s="1"/>
  <c r="AJ89" i="7" l="1"/>
  <c r="AV89" i="7" s="1"/>
  <c r="U90" i="7"/>
  <c r="AK89" i="7"/>
  <c r="AW89" i="7" s="1"/>
  <c r="AI89" i="7"/>
  <c r="AU89" i="7" s="1"/>
  <c r="AM92" i="7"/>
  <c r="X93" i="7"/>
  <c r="AD92" i="7"/>
  <c r="AQ91" i="7"/>
  <c r="BC91" i="7" s="1"/>
  <c r="AX94" i="7"/>
  <c r="BA97" i="7"/>
  <c r="V90" i="7"/>
  <c r="M156" i="2"/>
  <c r="O155" i="2"/>
  <c r="P155" i="2" s="1"/>
  <c r="AK90" i="7" l="1"/>
  <c r="AW90" i="7" s="1"/>
  <c r="AI90" i="7"/>
  <c r="AU90" i="7" s="1"/>
  <c r="AD93" i="7"/>
  <c r="AQ92" i="7"/>
  <c r="BC92" i="7" s="1"/>
  <c r="AM93" i="7"/>
  <c r="X94" i="7"/>
  <c r="AJ90" i="7"/>
  <c r="AV90" i="7" s="1"/>
  <c r="U91" i="7"/>
  <c r="AH90" i="7"/>
  <c r="AT90" i="7" s="1"/>
  <c r="BA98" i="7"/>
  <c r="AX95" i="7"/>
  <c r="AY89" i="7"/>
  <c r="V91" i="7"/>
  <c r="BB90" i="7"/>
  <c r="BB142" i="7"/>
  <c r="M157" i="2"/>
  <c r="O156" i="2"/>
  <c r="P156" i="2" s="1"/>
  <c r="AK91" i="7" l="1"/>
  <c r="AW91" i="7" s="1"/>
  <c r="AI91" i="7"/>
  <c r="AU91" i="7" s="1"/>
  <c r="AJ91" i="7"/>
  <c r="AV91" i="7" s="1"/>
  <c r="U92" i="7"/>
  <c r="AM94" i="7"/>
  <c r="X95" i="7"/>
  <c r="AD94" i="7"/>
  <c r="AQ93" i="7"/>
  <c r="BC93" i="7" s="1"/>
  <c r="AH91" i="7"/>
  <c r="AT91" i="7" s="1"/>
  <c r="BA99" i="7"/>
  <c r="AY90" i="7"/>
  <c r="V92" i="7"/>
  <c r="AY91" i="7"/>
  <c r="M158" i="2"/>
  <c r="O157" i="2"/>
  <c r="P157" i="2" s="1"/>
  <c r="AK92" i="7" l="1"/>
  <c r="AW92" i="7" s="1"/>
  <c r="AI92" i="7"/>
  <c r="AU92" i="7" s="1"/>
  <c r="AD95" i="7"/>
  <c r="AQ94" i="7"/>
  <c r="BC94" i="7" s="1"/>
  <c r="AM95" i="7"/>
  <c r="X96" i="7"/>
  <c r="AJ92" i="7"/>
  <c r="AV92" i="7" s="1"/>
  <c r="U93" i="7"/>
  <c r="AH92" i="7"/>
  <c r="AT92" i="7" s="1"/>
  <c r="V93" i="7"/>
  <c r="AY92" i="7"/>
  <c r="BA100" i="7"/>
  <c r="AX96" i="7"/>
  <c r="AX97" i="7"/>
  <c r="M159" i="2"/>
  <c r="O158" i="2"/>
  <c r="P158" i="2" s="1"/>
  <c r="AJ93" i="7" l="1"/>
  <c r="AV93" i="7" s="1"/>
  <c r="U94" i="7"/>
  <c r="AM96" i="7"/>
  <c r="X97" i="7"/>
  <c r="AK93" i="7"/>
  <c r="AW93" i="7" s="1"/>
  <c r="AI93" i="7"/>
  <c r="AU93" i="7" s="1"/>
  <c r="AH93" i="7"/>
  <c r="AT93" i="7" s="1"/>
  <c r="AD96" i="7"/>
  <c r="AQ95" i="7"/>
  <c r="BC95" i="7" s="1"/>
  <c r="BA101" i="7"/>
  <c r="V94" i="7"/>
  <c r="AY93" i="7"/>
  <c r="AX98" i="7"/>
  <c r="BB94" i="7"/>
  <c r="M160" i="2"/>
  <c r="O159" i="2"/>
  <c r="P159" i="2" s="1"/>
  <c r="AK94" i="7" l="1"/>
  <c r="AW94" i="7" s="1"/>
  <c r="AI94" i="7"/>
  <c r="AU94" i="7" s="1"/>
  <c r="AD97" i="7"/>
  <c r="AQ96" i="7"/>
  <c r="BC96" i="7" s="1"/>
  <c r="AM97" i="7"/>
  <c r="X98" i="7"/>
  <c r="AJ94" i="7"/>
  <c r="AV94" i="7" s="1"/>
  <c r="U95" i="7"/>
  <c r="AH94" i="7"/>
  <c r="AT94" i="7" s="1"/>
  <c r="AX99" i="7"/>
  <c r="V95" i="7"/>
  <c r="AY94" i="7"/>
  <c r="BA102" i="7"/>
  <c r="M161" i="2"/>
  <c r="O160" i="2"/>
  <c r="P160" i="2" s="1"/>
  <c r="AJ95" i="7" l="1"/>
  <c r="AV95" i="7" s="1"/>
  <c r="U96" i="7"/>
  <c r="AM98" i="7"/>
  <c r="X99" i="7"/>
  <c r="AH96" i="7"/>
  <c r="AT96" i="7" s="1"/>
  <c r="AK95" i="7"/>
  <c r="AW95" i="7" s="1"/>
  <c r="AI95" i="7"/>
  <c r="AU95" i="7" s="1"/>
  <c r="AD98" i="7"/>
  <c r="AQ97" i="7"/>
  <c r="BC97" i="7" s="1"/>
  <c r="AH95" i="7"/>
  <c r="AT95" i="7" s="1"/>
  <c r="BA103" i="7"/>
  <c r="V96" i="7"/>
  <c r="AY95" i="7"/>
  <c r="AX100" i="7"/>
  <c r="BB147" i="7"/>
  <c r="BB95" i="7"/>
  <c r="M162" i="2"/>
  <c r="O161" i="2"/>
  <c r="P161" i="2" s="1"/>
  <c r="AK96" i="7" l="1"/>
  <c r="AW96" i="7" s="1"/>
  <c r="AI96" i="7"/>
  <c r="AU96" i="7" s="1"/>
  <c r="AD99" i="7"/>
  <c r="AQ98" i="7"/>
  <c r="BC98" i="7" s="1"/>
  <c r="AM99" i="7"/>
  <c r="X100" i="7"/>
  <c r="AJ96" i="7"/>
  <c r="AV96" i="7" s="1"/>
  <c r="U97" i="7"/>
  <c r="AH97" i="7" s="1"/>
  <c r="AT97" i="7" s="1"/>
  <c r="AX101" i="7"/>
  <c r="V97" i="7"/>
  <c r="AY96" i="7"/>
  <c r="M163" i="2"/>
  <c r="O162" i="2"/>
  <c r="P162" i="2" s="1"/>
  <c r="AJ97" i="7" l="1"/>
  <c r="AV97" i="7" s="1"/>
  <c r="U98" i="7"/>
  <c r="AK97" i="7"/>
  <c r="AW97" i="7" s="1"/>
  <c r="AI97" i="7"/>
  <c r="AU97" i="7" s="1"/>
  <c r="AM100" i="7"/>
  <c r="X101" i="7"/>
  <c r="AD100" i="7"/>
  <c r="AQ99" i="7"/>
  <c r="BC99" i="7" s="1"/>
  <c r="BA104" i="7"/>
  <c r="BA105" i="7"/>
  <c r="V98" i="7"/>
  <c r="AY97" i="7"/>
  <c r="AX102" i="7"/>
  <c r="M164" i="2"/>
  <c r="O163" i="2"/>
  <c r="P163" i="2" s="1"/>
  <c r="AD101" i="7" l="1"/>
  <c r="AQ100" i="7"/>
  <c r="BC100" i="7" s="1"/>
  <c r="AK98" i="7"/>
  <c r="AW98" i="7" s="1"/>
  <c r="AI98" i="7"/>
  <c r="AU98" i="7" s="1"/>
  <c r="AM101" i="7"/>
  <c r="X102" i="7"/>
  <c r="AJ98" i="7"/>
  <c r="AV98" i="7" s="1"/>
  <c r="U99" i="7"/>
  <c r="AH99" i="7" s="1"/>
  <c r="AT99" i="7" s="1"/>
  <c r="AH98" i="7"/>
  <c r="AT98" i="7" s="1"/>
  <c r="V99" i="7"/>
  <c r="BA106" i="7"/>
  <c r="BB99" i="7"/>
  <c r="M165" i="2"/>
  <c r="O164" i="2"/>
  <c r="P164" i="2" s="1"/>
  <c r="AK99" i="7" l="1"/>
  <c r="AW99" i="7" s="1"/>
  <c r="AI99" i="7"/>
  <c r="AU99" i="7" s="1"/>
  <c r="AJ99" i="7"/>
  <c r="AV99" i="7" s="1"/>
  <c r="U100" i="7"/>
  <c r="AM102" i="7"/>
  <c r="X103" i="7"/>
  <c r="AD102" i="7"/>
  <c r="AQ101" i="7"/>
  <c r="BC101" i="7" s="1"/>
  <c r="V100" i="7"/>
  <c r="AY99" i="7"/>
  <c r="BA107" i="7"/>
  <c r="AY98" i="7"/>
  <c r="AX103" i="7"/>
  <c r="AX104" i="7"/>
  <c r="M166" i="2"/>
  <c r="O165" i="2"/>
  <c r="P165" i="2" s="1"/>
  <c r="AD103" i="7" l="1"/>
  <c r="AQ102" i="7"/>
  <c r="BC102" i="7" s="1"/>
  <c r="AK100" i="7"/>
  <c r="AW100" i="7" s="1"/>
  <c r="AI100" i="7"/>
  <c r="AU100" i="7" s="1"/>
  <c r="AM103" i="7"/>
  <c r="X104" i="7"/>
  <c r="AJ100" i="7"/>
  <c r="AV100" i="7" s="1"/>
  <c r="U101" i="7"/>
  <c r="AH100" i="7"/>
  <c r="AT100" i="7" s="1"/>
  <c r="AX105" i="7"/>
  <c r="BA108" i="7"/>
  <c r="V101" i="7"/>
  <c r="AY100" i="7"/>
  <c r="BB152" i="7"/>
  <c r="BB100" i="7"/>
  <c r="M167" i="2"/>
  <c r="O166" i="2"/>
  <c r="P166" i="2" s="1"/>
  <c r="AK101" i="7" l="1"/>
  <c r="AW101" i="7" s="1"/>
  <c r="AI101" i="7"/>
  <c r="AU101" i="7" s="1"/>
  <c r="AJ101" i="7"/>
  <c r="AV101" i="7" s="1"/>
  <c r="U102" i="7"/>
  <c r="AM104" i="7"/>
  <c r="X105" i="7"/>
  <c r="AH102" i="7"/>
  <c r="AT102" i="7" s="1"/>
  <c r="AH101" i="7"/>
  <c r="AT101" i="7" s="1"/>
  <c r="AD104" i="7"/>
  <c r="AQ103" i="7"/>
  <c r="BC103" i="7" s="1"/>
  <c r="BA109" i="7"/>
  <c r="V102" i="7"/>
  <c r="AY101" i="7"/>
  <c r="AX106" i="7"/>
  <c r="M168" i="2"/>
  <c r="O167" i="2"/>
  <c r="P167" i="2" s="1"/>
  <c r="AM105" i="7" l="1"/>
  <c r="X106" i="7"/>
  <c r="AJ102" i="7"/>
  <c r="AV102" i="7" s="1"/>
  <c r="U103" i="7"/>
  <c r="AH103" i="7" s="1"/>
  <c r="AT103" i="7" s="1"/>
  <c r="AK102" i="7"/>
  <c r="AW102" i="7" s="1"/>
  <c r="AI102" i="7"/>
  <c r="AU102" i="7" s="1"/>
  <c r="AD105" i="7"/>
  <c r="AQ104" i="7"/>
  <c r="BC104" i="7" s="1"/>
  <c r="AX107" i="7"/>
  <c r="V103" i="7"/>
  <c r="AY102" i="7"/>
  <c r="BA110" i="7"/>
  <c r="M169" i="2"/>
  <c r="O168" i="2"/>
  <c r="P168" i="2" s="1"/>
  <c r="AK103" i="7" l="1"/>
  <c r="AW103" i="7" s="1"/>
  <c r="AI103" i="7"/>
  <c r="AU103" i="7" s="1"/>
  <c r="AM106" i="7"/>
  <c r="X107" i="7"/>
  <c r="AD106" i="7"/>
  <c r="AQ105" i="7"/>
  <c r="BC105" i="7" s="1"/>
  <c r="AJ103" i="7"/>
  <c r="AV103" i="7" s="1"/>
  <c r="U104" i="7"/>
  <c r="BA111" i="7"/>
  <c r="V104" i="7"/>
  <c r="AY103" i="7"/>
  <c r="AX108" i="7"/>
  <c r="BB104" i="7"/>
  <c r="M170" i="2"/>
  <c r="O169" i="2"/>
  <c r="P169" i="2" s="1"/>
  <c r="AK104" i="7" l="1"/>
  <c r="AW104" i="7" s="1"/>
  <c r="AI104" i="7"/>
  <c r="AU104" i="7" s="1"/>
  <c r="AJ104" i="7"/>
  <c r="AV104" i="7" s="1"/>
  <c r="U105" i="7"/>
  <c r="AD107" i="7"/>
  <c r="AQ106" i="7"/>
  <c r="BC106" i="7" s="1"/>
  <c r="AM107" i="7"/>
  <c r="X108" i="7"/>
  <c r="AH104" i="7"/>
  <c r="AT104" i="7" s="1"/>
  <c r="V105" i="7"/>
  <c r="AY104" i="7"/>
  <c r="AX109" i="7"/>
  <c r="BA112" i="7"/>
  <c r="M171" i="2"/>
  <c r="O170" i="2"/>
  <c r="P170" i="2" s="1"/>
  <c r="AK105" i="7" l="1"/>
  <c r="AW105" i="7" s="1"/>
  <c r="AI105" i="7"/>
  <c r="AU105" i="7" s="1"/>
  <c r="AM108" i="7"/>
  <c r="X109" i="7"/>
  <c r="AD108" i="7"/>
  <c r="AQ107" i="7"/>
  <c r="BC107" i="7" s="1"/>
  <c r="AJ105" i="7"/>
  <c r="AV105" i="7" s="1"/>
  <c r="U106" i="7"/>
  <c r="AH105" i="7"/>
  <c r="AT105" i="7" s="1"/>
  <c r="BA113" i="7"/>
  <c r="AX110" i="7"/>
  <c r="V106" i="7"/>
  <c r="AY105" i="7"/>
  <c r="M172" i="2"/>
  <c r="O171" i="2"/>
  <c r="P171" i="2" s="1"/>
  <c r="AK106" i="7" l="1"/>
  <c r="AW106" i="7" s="1"/>
  <c r="AI106" i="7"/>
  <c r="AU106" i="7" s="1"/>
  <c r="AJ106" i="7"/>
  <c r="AV106" i="7" s="1"/>
  <c r="U107" i="7"/>
  <c r="AH107" i="7" s="1"/>
  <c r="AT107" i="7" s="1"/>
  <c r="AD109" i="7"/>
  <c r="AQ108" i="7"/>
  <c r="BC108" i="7" s="1"/>
  <c r="AM109" i="7"/>
  <c r="X110" i="7"/>
  <c r="AH106" i="7"/>
  <c r="AT106" i="7" s="1"/>
  <c r="AX111" i="7"/>
  <c r="BA114" i="7"/>
  <c r="V107" i="7"/>
  <c r="M173" i="2"/>
  <c r="O172" i="2"/>
  <c r="P172" i="2" s="1"/>
  <c r="AM110" i="7" l="1"/>
  <c r="X111" i="7"/>
  <c r="AK107" i="7"/>
  <c r="AW107" i="7" s="1"/>
  <c r="AI107" i="7"/>
  <c r="AU107" i="7" s="1"/>
  <c r="AD110" i="7"/>
  <c r="AQ109" i="7"/>
  <c r="BC109" i="7" s="1"/>
  <c r="AJ107" i="7"/>
  <c r="AV107" i="7" s="1"/>
  <c r="U108" i="7"/>
  <c r="V108" i="7"/>
  <c r="AY107" i="7"/>
  <c r="BA115" i="7"/>
  <c r="AX112" i="7"/>
  <c r="AY106" i="7"/>
  <c r="M174" i="2"/>
  <c r="O173" i="2"/>
  <c r="P173" i="2" s="1"/>
  <c r="AJ108" i="7" l="1"/>
  <c r="AV108" i="7" s="1"/>
  <c r="U109" i="7"/>
  <c r="AM111" i="7"/>
  <c r="X112" i="7"/>
  <c r="AI108" i="7"/>
  <c r="AU108" i="7" s="1"/>
  <c r="AK108" i="7"/>
  <c r="AW108" i="7" s="1"/>
  <c r="AD111" i="7"/>
  <c r="AQ110" i="7"/>
  <c r="BC110" i="7" s="1"/>
  <c r="AH108" i="7"/>
  <c r="AT108" i="7" s="1"/>
  <c r="AX113" i="7"/>
  <c r="BA116" i="7"/>
  <c r="V109" i="7"/>
  <c r="AY108" i="7"/>
  <c r="BB109" i="7"/>
  <c r="M175" i="2"/>
  <c r="O174" i="2"/>
  <c r="P174" i="2" s="1"/>
  <c r="AK109" i="7" l="1"/>
  <c r="AW109" i="7" s="1"/>
  <c r="AI109" i="7"/>
  <c r="AU109" i="7" s="1"/>
  <c r="AD112" i="7"/>
  <c r="AQ111" i="7"/>
  <c r="BC111" i="7" s="1"/>
  <c r="AM112" i="7"/>
  <c r="X113" i="7"/>
  <c r="AJ109" i="7"/>
  <c r="AV109" i="7" s="1"/>
  <c r="U110" i="7"/>
  <c r="AH109" i="7"/>
  <c r="AT109" i="7" s="1"/>
  <c r="V110" i="7"/>
  <c r="AY109" i="7"/>
  <c r="BA117" i="7"/>
  <c r="AX114" i="7"/>
  <c r="BB110" i="7"/>
  <c r="M176" i="2"/>
  <c r="O175" i="2"/>
  <c r="P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M177" i="2"/>
  <c r="O176" i="2"/>
  <c r="P176" i="2" s="1"/>
  <c r="AK111" i="7" l="1"/>
  <c r="AW111" i="7" s="1"/>
  <c r="AI111" i="7"/>
  <c r="AU111" i="7" s="1"/>
  <c r="AM114" i="7"/>
  <c r="X115" i="7"/>
  <c r="AD114" i="7"/>
  <c r="AQ113" i="7"/>
  <c r="BC113" i="7" s="1"/>
  <c r="AJ111" i="7"/>
  <c r="AV111" i="7" s="1"/>
  <c r="U112" i="7"/>
  <c r="V112" i="7"/>
  <c r="AY111" i="7"/>
  <c r="BA119" i="7"/>
  <c r="AX116" i="7"/>
  <c r="M178" i="2"/>
  <c r="O177" i="2"/>
  <c r="P177" i="2" s="1"/>
  <c r="AD115" i="7" l="1"/>
  <c r="AQ114" i="7"/>
  <c r="BC114" i="7" s="1"/>
  <c r="AK112" i="7"/>
  <c r="AW112" i="7" s="1"/>
  <c r="AI112" i="7"/>
  <c r="AU112" i="7" s="1"/>
  <c r="AJ112" i="7"/>
  <c r="AV112" i="7" s="1"/>
  <c r="U113" i="7"/>
  <c r="AM115" i="7"/>
  <c r="X116" i="7"/>
  <c r="AH112" i="7"/>
  <c r="AT112" i="7" s="1"/>
  <c r="V113" i="7"/>
  <c r="AY112" i="7"/>
  <c r="AX117" i="7"/>
  <c r="BA120" i="7"/>
  <c r="M179" i="2"/>
  <c r="O178" i="2"/>
  <c r="P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M180" i="2"/>
  <c r="O179" i="2"/>
  <c r="P179" i="2" s="1"/>
  <c r="AK114" i="7" l="1"/>
  <c r="AW114" i="7" s="1"/>
  <c r="AI114" i="7"/>
  <c r="AU114" i="7" s="1"/>
  <c r="AD117" i="7"/>
  <c r="AQ116" i="7"/>
  <c r="BC116" i="7" s="1"/>
  <c r="AJ114" i="7"/>
  <c r="AV114" i="7" s="1"/>
  <c r="U115" i="7"/>
  <c r="AM117" i="7"/>
  <c r="X118" i="7"/>
  <c r="BA122" i="7"/>
  <c r="V115" i="7"/>
  <c r="AY114" i="7"/>
  <c r="AX119" i="7"/>
  <c r="BB115" i="7"/>
  <c r="M181" i="2"/>
  <c r="O180" i="2"/>
  <c r="P180" i="2" s="1"/>
  <c r="AK115" i="7" l="1"/>
  <c r="AW115" i="7" s="1"/>
  <c r="AI115" i="7"/>
  <c r="AU115" i="7" s="1"/>
  <c r="AM118" i="7"/>
  <c r="X119" i="7"/>
  <c r="AJ115" i="7"/>
  <c r="AV115" i="7" s="1"/>
  <c r="U116" i="7"/>
  <c r="AD118" i="7"/>
  <c r="AQ117" i="7"/>
  <c r="BC117" i="7" s="1"/>
  <c r="AH115" i="7"/>
  <c r="AT115" i="7" s="1"/>
  <c r="AX120" i="7"/>
  <c r="V116" i="7"/>
  <c r="AY115" i="7"/>
  <c r="BA123" i="7"/>
  <c r="BB116" i="7"/>
  <c r="M182" i="2"/>
  <c r="O181" i="2"/>
  <c r="P181" i="2" s="1"/>
  <c r="AD119" i="7" l="1"/>
  <c r="AQ118" i="7"/>
  <c r="BC118" i="7" s="1"/>
  <c r="AJ116" i="7"/>
  <c r="AV116" i="7" s="1"/>
  <c r="U117" i="7"/>
  <c r="AK116" i="7"/>
  <c r="AW116" i="7" s="1"/>
  <c r="AI116" i="7"/>
  <c r="AU116" i="7" s="1"/>
  <c r="AH116" i="7"/>
  <c r="AT116" i="7" s="1"/>
  <c r="AM119" i="7"/>
  <c r="X120" i="7"/>
  <c r="V117" i="7"/>
  <c r="AY116" i="7"/>
  <c r="BA124" i="7"/>
  <c r="AX121" i="7"/>
  <c r="M183" i="2"/>
  <c r="O182" i="2"/>
  <c r="P182" i="2" s="1"/>
  <c r="AJ117" i="7" l="1"/>
  <c r="AV117" i="7" s="1"/>
  <c r="U118" i="7"/>
  <c r="AM120" i="7"/>
  <c r="X121" i="7"/>
  <c r="AD120" i="7"/>
  <c r="AQ119" i="7"/>
  <c r="BC119" i="7" s="1"/>
  <c r="AH118" i="7"/>
  <c r="AT118" i="7" s="1"/>
  <c r="AK117" i="7"/>
  <c r="AW117" i="7" s="1"/>
  <c r="AI117" i="7"/>
  <c r="AU117" i="7" s="1"/>
  <c r="AH117" i="7"/>
  <c r="AT117" i="7" s="1"/>
  <c r="AX122" i="7"/>
  <c r="BA125" i="7"/>
  <c r="V118" i="7"/>
  <c r="AY117" i="7"/>
  <c r="M184" i="2"/>
  <c r="O183" i="2"/>
  <c r="P183" i="2" s="1"/>
  <c r="AK118" i="7" l="1"/>
  <c r="AW118" i="7" s="1"/>
  <c r="AI118" i="7"/>
  <c r="AU118" i="7" s="1"/>
  <c r="AM121" i="7"/>
  <c r="X122" i="7"/>
  <c r="AJ118" i="7"/>
  <c r="AV118" i="7" s="1"/>
  <c r="U119" i="7"/>
  <c r="AD121" i="7"/>
  <c r="AQ120" i="7"/>
  <c r="BC120" i="7" s="1"/>
  <c r="BA126" i="7"/>
  <c r="AX123" i="7"/>
  <c r="V119" i="7"/>
  <c r="AY118" i="7"/>
  <c r="BB119" i="7"/>
  <c r="M185" i="2"/>
  <c r="O184" i="2"/>
  <c r="P184" i="2" s="1"/>
  <c r="AK119" i="7" l="1"/>
  <c r="AW119" i="7" s="1"/>
  <c r="AI119" i="7"/>
  <c r="AU119" i="7" s="1"/>
  <c r="AD122" i="7"/>
  <c r="AQ121" i="7"/>
  <c r="BC121" i="7" s="1"/>
  <c r="AM122" i="7"/>
  <c r="X123" i="7"/>
  <c r="AJ119" i="7"/>
  <c r="AV119" i="7" s="1"/>
  <c r="U120" i="7"/>
  <c r="AH119" i="7"/>
  <c r="AT119" i="7" s="1"/>
  <c r="V120" i="7"/>
  <c r="AY119" i="7"/>
  <c r="AX124" i="7"/>
  <c r="BA127" i="7"/>
  <c r="BB120" i="7"/>
  <c r="M186" i="2"/>
  <c r="O185" i="2"/>
  <c r="P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M187" i="2"/>
  <c r="O186" i="2"/>
  <c r="P186" i="2" s="1"/>
  <c r="AM124" i="7" l="1"/>
  <c r="X125" i="7"/>
  <c r="AK121" i="7"/>
  <c r="AW121" i="7" s="1"/>
  <c r="AI121" i="7"/>
  <c r="AU121" i="7" s="1"/>
  <c r="AJ121" i="7"/>
  <c r="AV121" i="7" s="1"/>
  <c r="U122" i="7"/>
  <c r="AD124" i="7"/>
  <c r="AQ123" i="7"/>
  <c r="BC123" i="7" s="1"/>
  <c r="BA129" i="7"/>
  <c r="AX126" i="7"/>
  <c r="V122" i="7"/>
  <c r="AY121" i="7"/>
  <c r="M188" i="2"/>
  <c r="O187" i="2"/>
  <c r="P187" i="2" s="1"/>
  <c r="AK122" i="7" l="1"/>
  <c r="AW122" i="7" s="1"/>
  <c r="AI122" i="7"/>
  <c r="AU122" i="7" s="1"/>
  <c r="AD125" i="7"/>
  <c r="AQ124" i="7"/>
  <c r="BC124" i="7" s="1"/>
  <c r="AJ122" i="7"/>
  <c r="AV122" i="7" s="1"/>
  <c r="U123" i="7"/>
  <c r="AH122" i="7"/>
  <c r="AT122" i="7" s="1"/>
  <c r="AM125" i="7"/>
  <c r="X126" i="7"/>
  <c r="V123" i="7"/>
  <c r="AY122" i="7"/>
  <c r="AX127" i="7"/>
  <c r="BA130" i="7"/>
  <c r="M189" i="2"/>
  <c r="O188" i="2"/>
  <c r="P188" i="2" s="1"/>
  <c r="AM126" i="7" l="1"/>
  <c r="X127" i="7"/>
  <c r="AJ123" i="7"/>
  <c r="AV123" i="7" s="1"/>
  <c r="U124" i="7"/>
  <c r="AH123" i="7"/>
  <c r="AT123" i="7" s="1"/>
  <c r="AK123" i="7"/>
  <c r="AW123" i="7" s="1"/>
  <c r="AI123" i="7"/>
  <c r="AU123" i="7" s="1"/>
  <c r="AD126" i="7"/>
  <c r="AQ125" i="7"/>
  <c r="BC125" i="7" s="1"/>
  <c r="BA131" i="7"/>
  <c r="AX128" i="7"/>
  <c r="V124" i="7"/>
  <c r="AY123" i="7"/>
  <c r="BB124" i="7"/>
  <c r="M190" i="2"/>
  <c r="O189" i="2"/>
  <c r="P189" i="2" s="1"/>
  <c r="AK124" i="7" l="1"/>
  <c r="AW124" i="7" s="1"/>
  <c r="AI124" i="7"/>
  <c r="AU124" i="7" s="1"/>
  <c r="AD127" i="7"/>
  <c r="AQ126" i="7"/>
  <c r="BC126" i="7" s="1"/>
  <c r="AJ124" i="7"/>
  <c r="AV124" i="7" s="1"/>
  <c r="U125" i="7"/>
  <c r="AM127" i="7"/>
  <c r="X128" i="7"/>
  <c r="AH124" i="7"/>
  <c r="AT124" i="7" s="1"/>
  <c r="V125" i="7"/>
  <c r="AY124" i="7"/>
  <c r="AX129" i="7"/>
  <c r="BA132" i="7"/>
  <c r="BB125" i="7"/>
  <c r="M191" i="2"/>
  <c r="O190" i="2"/>
  <c r="P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M192" i="2"/>
  <c r="O191" i="2"/>
  <c r="P191" i="2" s="1"/>
  <c r="AD129" i="7" l="1"/>
  <c r="AQ128" i="7"/>
  <c r="BC128" i="7" s="1"/>
  <c r="AM129" i="7"/>
  <c r="X130" i="7"/>
  <c r="AK126" i="7"/>
  <c r="AW126" i="7" s="1"/>
  <c r="AI126" i="7"/>
  <c r="AU126" i="7" s="1"/>
  <c r="AJ126" i="7"/>
  <c r="AV126" i="7" s="1"/>
  <c r="U127" i="7"/>
  <c r="AX131" i="7"/>
  <c r="BA134" i="7"/>
  <c r="V127" i="7"/>
  <c r="AY126" i="7"/>
  <c r="M193" i="2"/>
  <c r="O192" i="2"/>
  <c r="P192" i="2" s="1"/>
  <c r="AK127" i="7" l="1"/>
  <c r="AW127" i="7" s="1"/>
  <c r="AI127" i="7"/>
  <c r="AU127" i="7" s="1"/>
  <c r="AJ127" i="7"/>
  <c r="AV127" i="7" s="1"/>
  <c r="U128" i="7"/>
  <c r="AD130" i="7"/>
  <c r="AQ129" i="7"/>
  <c r="BC129" i="7" s="1"/>
  <c r="AH128" i="7"/>
  <c r="AT128" i="7" s="1"/>
  <c r="AM130" i="7"/>
  <c r="X131" i="7"/>
  <c r="AH127" i="7"/>
  <c r="AT127" i="7" s="1"/>
  <c r="V128" i="7"/>
  <c r="AY127" i="7"/>
  <c r="BA135" i="7"/>
  <c r="AX132" i="7"/>
  <c r="M194" i="2"/>
  <c r="O193" i="2"/>
  <c r="P193" i="2" s="1"/>
  <c r="AM131" i="7" l="1"/>
  <c r="X132" i="7"/>
  <c r="AK128" i="7"/>
  <c r="AW128" i="7" s="1"/>
  <c r="AI128" i="7"/>
  <c r="AU128" i="7" s="1"/>
  <c r="AD131" i="7"/>
  <c r="AQ130" i="7"/>
  <c r="BC130" i="7" s="1"/>
  <c r="AJ128" i="7"/>
  <c r="AV128" i="7" s="1"/>
  <c r="U129" i="7"/>
  <c r="AX133" i="7"/>
  <c r="BA136" i="7"/>
  <c r="V129" i="7"/>
  <c r="AY128" i="7"/>
  <c r="BB129" i="7"/>
  <c r="M195" i="2"/>
  <c r="O194" i="2"/>
  <c r="P194" i="2" s="1"/>
  <c r="AD132" i="7" l="1"/>
  <c r="AQ131" i="7"/>
  <c r="BC131" i="7" s="1"/>
  <c r="AM132" i="7"/>
  <c r="X133" i="7"/>
  <c r="AK129" i="7"/>
  <c r="AW129" i="7" s="1"/>
  <c r="AI129" i="7"/>
  <c r="AU129" i="7" s="1"/>
  <c r="AJ129" i="7"/>
  <c r="AV129" i="7" s="1"/>
  <c r="U130" i="7"/>
  <c r="AH129" i="7"/>
  <c r="AT129" i="7" s="1"/>
  <c r="V130" i="7"/>
  <c r="AY129" i="7"/>
  <c r="BA137" i="7"/>
  <c r="AX134" i="7"/>
  <c r="BB130" i="7"/>
  <c r="M196" i="2"/>
  <c r="O195" i="2"/>
  <c r="P195" i="2" s="1"/>
  <c r="AK130" i="7" l="1"/>
  <c r="AW130" i="7" s="1"/>
  <c r="AI130" i="7"/>
  <c r="AU130" i="7" s="1"/>
  <c r="AJ130" i="7"/>
  <c r="AV130" i="7" s="1"/>
  <c r="U131" i="7"/>
  <c r="AH130" i="7"/>
  <c r="AT130" i="7" s="1"/>
  <c r="AM133" i="7"/>
  <c r="X134" i="7"/>
  <c r="AD133" i="7"/>
  <c r="AQ132" i="7"/>
  <c r="BC132" i="7" s="1"/>
  <c r="AX135" i="7"/>
  <c r="BA138" i="7"/>
  <c r="V131" i="7"/>
  <c r="AY130" i="7"/>
  <c r="BB131" i="7"/>
  <c r="M197" i="2"/>
  <c r="O196" i="2"/>
  <c r="P196" i="2" s="1"/>
  <c r="AM134" i="7" l="1"/>
  <c r="X135" i="7"/>
  <c r="AJ131" i="7"/>
  <c r="AV131" i="7" s="1"/>
  <c r="U132" i="7"/>
  <c r="AK131" i="7"/>
  <c r="AW131" i="7" s="1"/>
  <c r="AI131" i="7"/>
  <c r="AU131" i="7" s="1"/>
  <c r="AD134" i="7"/>
  <c r="AQ133" i="7"/>
  <c r="BC133" i="7" s="1"/>
  <c r="AH131" i="7"/>
  <c r="AT131" i="7" s="1"/>
  <c r="AX136" i="7"/>
  <c r="V132" i="7"/>
  <c r="AY131" i="7"/>
  <c r="BA139" i="7"/>
  <c r="M198" i="2"/>
  <c r="O197" i="2"/>
  <c r="P197" i="2" s="1"/>
  <c r="AK132" i="7" l="1"/>
  <c r="AW132" i="7" s="1"/>
  <c r="AI132" i="7"/>
  <c r="AU132" i="7" s="1"/>
  <c r="AD135" i="7"/>
  <c r="AQ134" i="7"/>
  <c r="BC134" i="7" s="1"/>
  <c r="AJ132" i="7"/>
  <c r="AV132" i="7" s="1"/>
  <c r="U133" i="7"/>
  <c r="AM135" i="7"/>
  <c r="X136" i="7"/>
  <c r="AH132" i="7"/>
  <c r="AT132" i="7" s="1"/>
  <c r="V133" i="7"/>
  <c r="AY132" i="7"/>
  <c r="AX137" i="7"/>
  <c r="BA140" i="7"/>
  <c r="M199" i="2"/>
  <c r="O198" i="2"/>
  <c r="P198" i="2" s="1"/>
  <c r="AM136" i="7" l="1"/>
  <c r="X137" i="7"/>
  <c r="AK133" i="7"/>
  <c r="AW133" i="7" s="1"/>
  <c r="AI133" i="7"/>
  <c r="AU133" i="7" s="1"/>
  <c r="AJ133" i="7"/>
  <c r="AV133" i="7" s="1"/>
  <c r="U134" i="7"/>
  <c r="AD136" i="7"/>
  <c r="AQ135" i="7"/>
  <c r="BC135" i="7" s="1"/>
  <c r="AH133" i="7"/>
  <c r="AT133" i="7" s="1"/>
  <c r="BA141" i="7"/>
  <c r="AX138" i="7"/>
  <c r="V134" i="7"/>
  <c r="AY133" i="7"/>
  <c r="BB134" i="7"/>
  <c r="M200" i="2"/>
  <c r="O199" i="2"/>
  <c r="P199" i="2" s="1"/>
  <c r="AK134" i="7" l="1"/>
  <c r="AW134" i="7" s="1"/>
  <c r="AI134" i="7"/>
  <c r="AU134" i="7" s="1"/>
  <c r="AD137" i="7"/>
  <c r="AQ136" i="7"/>
  <c r="BC136" i="7" s="1"/>
  <c r="AJ134" i="7"/>
  <c r="AV134" i="7" s="1"/>
  <c r="U135" i="7"/>
  <c r="AH134" i="7"/>
  <c r="AT134" i="7" s="1"/>
  <c r="AM137" i="7"/>
  <c r="X138" i="7"/>
  <c r="AX139" i="7"/>
  <c r="V135" i="7"/>
  <c r="AY134" i="7"/>
  <c r="BA142" i="7"/>
  <c r="BB135" i="7"/>
  <c r="M201" i="2"/>
  <c r="O200" i="2"/>
  <c r="P200" i="2" s="1"/>
  <c r="AK135" i="7" l="1"/>
  <c r="AW135" i="7" s="1"/>
  <c r="AI135" i="7"/>
  <c r="AU135" i="7" s="1"/>
  <c r="AM138" i="7"/>
  <c r="X139" i="7"/>
  <c r="AJ135" i="7"/>
  <c r="AV135" i="7" s="1"/>
  <c r="U136" i="7"/>
  <c r="AD138" i="7"/>
  <c r="AQ137" i="7"/>
  <c r="BC137" i="7" s="1"/>
  <c r="AH135" i="7"/>
  <c r="AT135" i="7" s="1"/>
  <c r="V136" i="7"/>
  <c r="AY135" i="7"/>
  <c r="BA143" i="7"/>
  <c r="AX140" i="7"/>
  <c r="BB136" i="7"/>
  <c r="M202" i="2"/>
  <c r="O201" i="2"/>
  <c r="P201" i="2" s="1"/>
  <c r="AD139" i="7" l="1"/>
  <c r="AQ138" i="7"/>
  <c r="BC138" i="7" s="1"/>
  <c r="AK136" i="7"/>
  <c r="AW136" i="7" s="1"/>
  <c r="AI136" i="7"/>
  <c r="AU136" i="7" s="1"/>
  <c r="AJ136" i="7"/>
  <c r="AV136" i="7" s="1"/>
  <c r="U137" i="7"/>
  <c r="AH136" i="7"/>
  <c r="AT136" i="7" s="1"/>
  <c r="AM139" i="7"/>
  <c r="X140" i="7"/>
  <c r="BA144" i="7"/>
  <c r="V137" i="7"/>
  <c r="AY136" i="7"/>
  <c r="AX141" i="7"/>
  <c r="M203" i="2"/>
  <c r="O202" i="2"/>
  <c r="P202" i="2" s="1"/>
  <c r="AJ137" i="7" l="1"/>
  <c r="AV137" i="7" s="1"/>
  <c r="U138" i="7"/>
  <c r="AK137" i="7"/>
  <c r="AW137" i="7" s="1"/>
  <c r="AI137" i="7"/>
  <c r="AU137" i="7" s="1"/>
  <c r="AM140" i="7"/>
  <c r="X141" i="7"/>
  <c r="AH137" i="7"/>
  <c r="AT137" i="7" s="1"/>
  <c r="AD140" i="7"/>
  <c r="AQ139" i="7"/>
  <c r="BC139" i="7" s="1"/>
  <c r="V138" i="7"/>
  <c r="AY137" i="7"/>
  <c r="BA145" i="7"/>
  <c r="AX142" i="7"/>
  <c r="M204" i="2"/>
  <c r="O203" i="2"/>
  <c r="P203" i="2" s="1"/>
  <c r="AK138" i="7" l="1"/>
  <c r="AW138" i="7" s="1"/>
  <c r="AI138" i="7"/>
  <c r="AU138" i="7" s="1"/>
  <c r="AD141" i="7"/>
  <c r="AQ140" i="7"/>
  <c r="BC140" i="7" s="1"/>
  <c r="AM141" i="7"/>
  <c r="X142" i="7"/>
  <c r="AJ138" i="7"/>
  <c r="AV138" i="7" s="1"/>
  <c r="U139" i="7"/>
  <c r="AH138" i="7"/>
  <c r="AT138" i="7" s="1"/>
  <c r="AX143" i="7"/>
  <c r="BA146" i="7"/>
  <c r="V139" i="7"/>
  <c r="AY138" i="7"/>
  <c r="BB139" i="7"/>
  <c r="M205" i="2"/>
  <c r="O204" i="2"/>
  <c r="P204" i="2" s="1"/>
  <c r="AK139" i="7" l="1"/>
  <c r="AW139" i="7" s="1"/>
  <c r="AI139" i="7"/>
  <c r="AU139" i="7" s="1"/>
  <c r="AJ139" i="7"/>
  <c r="AV139" i="7" s="1"/>
  <c r="U140" i="7"/>
  <c r="AM142" i="7"/>
  <c r="X143" i="7"/>
  <c r="AD142" i="7"/>
  <c r="AQ141" i="7"/>
  <c r="BC141" i="7" s="1"/>
  <c r="AH139" i="7"/>
  <c r="AT139" i="7" s="1"/>
  <c r="BA147" i="7"/>
  <c r="V140" i="7"/>
  <c r="AY139" i="7"/>
  <c r="AX144" i="7"/>
  <c r="BB140" i="7"/>
  <c r="M206" i="2"/>
  <c r="O205" i="2"/>
  <c r="P205" i="2" s="1"/>
  <c r="AK140" i="7" l="1"/>
  <c r="AW140" i="7" s="1"/>
  <c r="AI140" i="7"/>
  <c r="AU140" i="7" s="1"/>
  <c r="AM143" i="7"/>
  <c r="X144" i="7"/>
  <c r="AD143" i="7"/>
  <c r="AQ142" i="7"/>
  <c r="BC142" i="7" s="1"/>
  <c r="AJ140" i="7"/>
  <c r="AV140" i="7" s="1"/>
  <c r="U141" i="7"/>
  <c r="AH140" i="7"/>
  <c r="AT140" i="7" s="1"/>
  <c r="AX145" i="7"/>
  <c r="V141" i="7"/>
  <c r="AY140" i="7"/>
  <c r="BA148" i="7"/>
  <c r="BB141" i="7"/>
  <c r="M207" i="2"/>
  <c r="O206" i="2"/>
  <c r="P206" i="2" s="1"/>
  <c r="AK141" i="7" l="1"/>
  <c r="AW141" i="7" s="1"/>
  <c r="AI141" i="7"/>
  <c r="AU141" i="7" s="1"/>
  <c r="AD144" i="7"/>
  <c r="AQ143" i="7"/>
  <c r="BC143" i="7" s="1"/>
  <c r="AJ141" i="7"/>
  <c r="AV141" i="7" s="1"/>
  <c r="U142" i="7"/>
  <c r="AH142" i="7" s="1"/>
  <c r="AT142" i="7" s="1"/>
  <c r="AH141" i="7"/>
  <c r="AT141" i="7" s="1"/>
  <c r="AM144" i="7"/>
  <c r="X145" i="7"/>
  <c r="BA149" i="7"/>
  <c r="V142" i="7"/>
  <c r="AY141" i="7"/>
  <c r="AX146" i="7"/>
  <c r="M208" i="2"/>
  <c r="O207" i="2"/>
  <c r="P207" i="2" s="1"/>
  <c r="AD145" i="7" l="1"/>
  <c r="AQ144" i="7"/>
  <c r="BC144" i="7" s="1"/>
  <c r="AK142" i="7"/>
  <c r="AW142" i="7" s="1"/>
  <c r="AI142" i="7"/>
  <c r="AU142" i="7" s="1"/>
  <c r="AM145" i="7"/>
  <c r="X146" i="7"/>
  <c r="AJ142" i="7"/>
  <c r="AV142" i="7" s="1"/>
  <c r="U143" i="7"/>
  <c r="AX147" i="7"/>
  <c r="V143" i="7"/>
  <c r="AY142" i="7"/>
  <c r="BA150" i="7"/>
  <c r="M209" i="2"/>
  <c r="O208" i="2"/>
  <c r="P208" i="2" s="1"/>
  <c r="AK143" i="7" l="1"/>
  <c r="AW143" i="7" s="1"/>
  <c r="AI143" i="7"/>
  <c r="AU143" i="7" s="1"/>
  <c r="AJ143" i="7"/>
  <c r="AV143" i="7" s="1"/>
  <c r="U144" i="7"/>
  <c r="AM146" i="7"/>
  <c r="X147" i="7"/>
  <c r="AH143" i="7"/>
  <c r="AT143" i="7" s="1"/>
  <c r="AD146" i="7"/>
  <c r="AQ145" i="7"/>
  <c r="BC145" i="7" s="1"/>
  <c r="AX148" i="7"/>
  <c r="BA151" i="7"/>
  <c r="V144" i="7"/>
  <c r="AY143" i="7"/>
  <c r="BB144" i="7"/>
  <c r="M210" i="2"/>
  <c r="O209" i="2"/>
  <c r="P209" i="2" s="1"/>
  <c r="AD147" i="7" l="1"/>
  <c r="AQ146" i="7"/>
  <c r="BC146" i="7" s="1"/>
  <c r="AK144" i="7"/>
  <c r="AW144" i="7" s="1"/>
  <c r="AI144" i="7"/>
  <c r="AU144" i="7" s="1"/>
  <c r="AM147" i="7"/>
  <c r="X148" i="7"/>
  <c r="AJ144" i="7"/>
  <c r="AV144" i="7" s="1"/>
  <c r="U145" i="7"/>
  <c r="AH144" i="7"/>
  <c r="AT144" i="7" s="1"/>
  <c r="BA152" i="7"/>
  <c r="V145" i="7"/>
  <c r="AY144" i="7"/>
  <c r="AX149" i="7"/>
  <c r="BB145" i="7"/>
  <c r="M211" i="2"/>
  <c r="O210" i="2"/>
  <c r="P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M212" i="2"/>
  <c r="O211" i="2"/>
  <c r="P211" i="2" s="1"/>
  <c r="AK146" i="7" l="1"/>
  <c r="AW146" i="7" s="1"/>
  <c r="AI146" i="7"/>
  <c r="AU146" i="7" s="1"/>
  <c r="AD149" i="7"/>
  <c r="AQ148" i="7"/>
  <c r="BC148" i="7" s="1"/>
  <c r="AM149" i="7"/>
  <c r="X150" i="7"/>
  <c r="AJ146" i="7"/>
  <c r="AV146" i="7" s="1"/>
  <c r="U147" i="7"/>
  <c r="AH147" i="7" s="1"/>
  <c r="AT147" i="7" s="1"/>
  <c r="BA154" i="7"/>
  <c r="V147" i="7"/>
  <c r="AY146" i="7"/>
  <c r="AX151" i="7"/>
  <c r="M213" i="2"/>
  <c r="O212" i="2"/>
  <c r="P212" i="2" s="1"/>
  <c r="AD150" i="7" l="1"/>
  <c r="AQ149" i="7"/>
  <c r="BC149" i="7" s="1"/>
  <c r="AK147" i="7"/>
  <c r="AW147" i="7" s="1"/>
  <c r="AI147" i="7"/>
  <c r="AU147" i="7" s="1"/>
  <c r="AJ147" i="7"/>
  <c r="AV147" i="7" s="1"/>
  <c r="U148" i="7"/>
  <c r="AM150" i="7"/>
  <c r="X151" i="7"/>
  <c r="AX152" i="7"/>
  <c r="V148" i="7"/>
  <c r="AY147" i="7"/>
  <c r="BA155" i="7"/>
  <c r="M214" i="2"/>
  <c r="O213" i="2"/>
  <c r="P213" i="2" s="1"/>
  <c r="AK148" i="7" l="1"/>
  <c r="AW148" i="7" s="1"/>
  <c r="AI148" i="7"/>
  <c r="AU148" i="7" s="1"/>
  <c r="AD151" i="7"/>
  <c r="AQ150" i="7"/>
  <c r="BC150" i="7" s="1"/>
  <c r="AM151" i="7"/>
  <c r="X152" i="7"/>
  <c r="AJ148" i="7"/>
  <c r="AV148" i="7" s="1"/>
  <c r="U149" i="7"/>
  <c r="AH148" i="7"/>
  <c r="AT148" i="7" s="1"/>
  <c r="BA156" i="7"/>
  <c r="V149" i="7"/>
  <c r="AY148" i="7"/>
  <c r="AX153" i="7"/>
  <c r="BB149" i="7"/>
  <c r="M215" i="2"/>
  <c r="O214" i="2"/>
  <c r="P214" i="2" s="1"/>
  <c r="AK149" i="7" l="1"/>
  <c r="AW149" i="7" s="1"/>
  <c r="AI149" i="7"/>
  <c r="AU149" i="7" s="1"/>
  <c r="AM152" i="7"/>
  <c r="X153" i="7"/>
  <c r="AD152" i="7"/>
  <c r="AQ151" i="7"/>
  <c r="BC151" i="7" s="1"/>
  <c r="AJ149" i="7"/>
  <c r="AV149" i="7" s="1"/>
  <c r="U150" i="7"/>
  <c r="AH149" i="7"/>
  <c r="AT149" i="7" s="1"/>
  <c r="AX154" i="7"/>
  <c r="V150" i="7"/>
  <c r="AY149" i="7"/>
  <c r="BA157" i="7"/>
  <c r="BB150" i="7"/>
  <c r="M216" i="2"/>
  <c r="O215" i="2"/>
  <c r="P215" i="2" s="1"/>
  <c r="AK150" i="7" l="1"/>
  <c r="AW150" i="7" s="1"/>
  <c r="AI150" i="7"/>
  <c r="AU150" i="7" s="1"/>
  <c r="AJ150" i="7"/>
  <c r="AV150" i="7" s="1"/>
  <c r="U151" i="7"/>
  <c r="AD153" i="7"/>
  <c r="AQ152" i="7"/>
  <c r="BC152" i="7" s="1"/>
  <c r="AM153" i="7"/>
  <c r="X154" i="7"/>
  <c r="AH150" i="7"/>
  <c r="AT150" i="7" s="1"/>
  <c r="BA158" i="7"/>
  <c r="V151" i="7"/>
  <c r="AY150" i="7"/>
  <c r="AX155" i="7"/>
  <c r="BB151" i="7"/>
  <c r="M217" i="2"/>
  <c r="O216" i="2"/>
  <c r="P216" i="2" s="1"/>
  <c r="AM154" i="7" l="1"/>
  <c r="X155" i="7"/>
  <c r="AK151" i="7"/>
  <c r="AW151" i="7" s="1"/>
  <c r="AI151" i="7"/>
  <c r="AU151" i="7" s="1"/>
  <c r="AD154" i="7"/>
  <c r="AQ153" i="7"/>
  <c r="BC153" i="7" s="1"/>
  <c r="AJ151" i="7"/>
  <c r="AV151" i="7" s="1"/>
  <c r="U152" i="7"/>
  <c r="AH151" i="7"/>
  <c r="AT151" i="7" s="1"/>
  <c r="BA159" i="7"/>
  <c r="AX156" i="7"/>
  <c r="V152" i="7"/>
  <c r="AY151" i="7"/>
  <c r="M218" i="2"/>
  <c r="O217" i="2"/>
  <c r="P217" i="2" s="1"/>
  <c r="BA5" i="7" l="1"/>
  <c r="BA6" i="7"/>
  <c r="AJ152" i="7"/>
  <c r="AV152" i="7" s="1"/>
  <c r="U153" i="7"/>
  <c r="AD155" i="7"/>
  <c r="AQ154" i="7"/>
  <c r="BC154" i="7" s="1"/>
  <c r="AK152" i="7"/>
  <c r="AW152" i="7" s="1"/>
  <c r="AI152" i="7"/>
  <c r="AU152" i="7" s="1"/>
  <c r="AM155" i="7"/>
  <c r="X156" i="7"/>
  <c r="AH152" i="7"/>
  <c r="AT152" i="7" s="1"/>
  <c r="V153" i="7"/>
  <c r="AY152" i="7"/>
  <c r="AX157" i="7"/>
  <c r="M219" i="2"/>
  <c r="O218" i="2"/>
  <c r="P218" i="2" s="1"/>
  <c r="AK153" i="7" l="1"/>
  <c r="AW153" i="7" s="1"/>
  <c r="AI153" i="7"/>
  <c r="AU153" i="7" s="1"/>
  <c r="AM156" i="7"/>
  <c r="X157" i="7"/>
  <c r="AD156" i="7"/>
  <c r="AQ155" i="7"/>
  <c r="BC155" i="7" s="1"/>
  <c r="AJ153" i="7"/>
  <c r="AV153" i="7" s="1"/>
  <c r="U154" i="7"/>
  <c r="AH153" i="7"/>
  <c r="AT153" i="7" s="1"/>
  <c r="AX158" i="7"/>
  <c r="V154" i="7"/>
  <c r="AY153" i="7"/>
  <c r="BB154" i="7"/>
  <c r="M220" i="2"/>
  <c r="O219" i="2"/>
  <c r="P219" i="2" s="1"/>
  <c r="AK154" i="7" l="1"/>
  <c r="AW154" i="7" s="1"/>
  <c r="AI154" i="7"/>
  <c r="AU154" i="7" s="1"/>
  <c r="AJ154" i="7"/>
  <c r="AV154" i="7" s="1"/>
  <c r="U155" i="7"/>
  <c r="AM157" i="7"/>
  <c r="X158" i="7"/>
  <c r="AD157" i="7"/>
  <c r="AQ156" i="7"/>
  <c r="BC156" i="7" s="1"/>
  <c r="AH155" i="7"/>
  <c r="AT155" i="7" s="1"/>
  <c r="AH154" i="7"/>
  <c r="AT154" i="7" s="1"/>
  <c r="V155" i="7"/>
  <c r="AY154" i="7"/>
  <c r="AX159" i="7"/>
  <c r="BB155" i="7"/>
  <c r="M221" i="2"/>
  <c r="O220" i="2"/>
  <c r="P220" i="2" s="1"/>
  <c r="AX5" i="7" l="1"/>
  <c r="AX6" i="7"/>
  <c r="AK155" i="7"/>
  <c r="AW155" i="7" s="1"/>
  <c r="AI155" i="7"/>
  <c r="AU155" i="7" s="1"/>
  <c r="AD158" i="7"/>
  <c r="AQ157" i="7"/>
  <c r="BC157" i="7" s="1"/>
  <c r="AM158" i="7"/>
  <c r="X159" i="7"/>
  <c r="AJ155" i="7"/>
  <c r="AV155" i="7" s="1"/>
  <c r="U156" i="7"/>
  <c r="V156" i="7"/>
  <c r="AY155" i="7"/>
  <c r="BB156" i="7"/>
  <c r="M222" i="2"/>
  <c r="O221" i="2"/>
  <c r="P221" i="2" s="1"/>
  <c r="AJ156" i="7" l="1"/>
  <c r="AV156" i="7" s="1"/>
  <c r="U157" i="7"/>
  <c r="AH157" i="7" s="1"/>
  <c r="AT157" i="7" s="1"/>
  <c r="AK156" i="7"/>
  <c r="AW156" i="7" s="1"/>
  <c r="AI156" i="7"/>
  <c r="AU156" i="7" s="1"/>
  <c r="AM159" i="7"/>
  <c r="X160" i="7"/>
  <c r="AD159" i="7"/>
  <c r="AQ158" i="7"/>
  <c r="BC158" i="7" s="1"/>
  <c r="AH156" i="7"/>
  <c r="AT156" i="7" s="1"/>
  <c r="V157" i="7"/>
  <c r="AY156" i="7"/>
  <c r="M223" i="2"/>
  <c r="O222" i="2"/>
  <c r="P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M224" i="2"/>
  <c r="O223" i="2"/>
  <c r="P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M225" i="2"/>
  <c r="O224" i="2"/>
  <c r="P224" i="2" s="1"/>
  <c r="BB5" i="7" l="1"/>
  <c r="BB6" i="7"/>
  <c r="AK159" i="7"/>
  <c r="AW159" i="7" s="1"/>
  <c r="AI159" i="7"/>
  <c r="AU159" i="7" s="1"/>
  <c r="AJ159" i="7"/>
  <c r="AV159" i="7" s="1"/>
  <c r="U160" i="7"/>
  <c r="AH159" i="7"/>
  <c r="AT159" i="7" s="1"/>
  <c r="AT6" i="7" s="1"/>
  <c r="V160" i="7"/>
  <c r="AY159" i="7"/>
  <c r="M226" i="2"/>
  <c r="O225" i="2"/>
  <c r="P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M228" i="2" l="1"/>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<sst xmlns="http://schemas.openxmlformats.org/spreadsheetml/2006/main" count="388" uniqueCount="234">
  <si>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</si>
  <si>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</si>
  <si>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</si>
  <si>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</si>
  <si>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</si>
  <si>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</si>
  <si>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</si>
  <si>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</si>
  <si>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</si>
  <si>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</si>
  <si>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</si>
  <si>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</si>
  <si>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</si>
  <si>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</si>
  <si>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</si>
  <si>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</si>
  <si>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</si>
  <si>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</si>
  <si>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</si>
  <si>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</si>
  <si>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</si>
  <si>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</si>
  <si>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</si>
  <si>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</si>
  <si>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</si>
  <si>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</si>
  <si>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</si>
  <si>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</si>
  <si>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</si>
  <si>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</si>
  <si>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</si>
  <si>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</si>
  <si>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</si>
  <si>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</si>
  <si>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</si>
  <si>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</si>
  <si>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</si>
  <si>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</si>
  <si>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</si>
  <si>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</si>
  <si>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</si>
  <si>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</si>
  <si>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</si>
  <si>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</si>
  <si>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</si>
  <si>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</si>
  <si>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</si>
  <si>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</si>
  <si>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</si>
  <si>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</si>
  <si>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</si>
  <si>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</si>
  <si>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</si>
  <si>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</si>
  <si>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</si>
  <si>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</si>
  <si>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</si>
  <si>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</si>
  <si>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</si>
  <si>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</si>
  <si>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</si>
  <si>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</si>
  <si>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</si>
  <si>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</si>
  <si>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</si>
  <si>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</si>
  <si>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</si>
  <si>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</si>
  <si>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</si>
  <si>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</si>
  <si>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</si>
  <si>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</si>
  <si>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</si>
  <si>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</si>
  <si>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</si>
  <si>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</si>
  <si>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</si>
  <si>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</si>
  <si>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</si>
  <si>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</si>
  <si>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</si>
  <si>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</si>
  <si>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</si>
  <si>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</si>
  <si>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</si>
  <si>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</si>
  <si>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</si>
  <si>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</si>
  <si>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</si>
  <si>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</si>
  <si>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</si>
  <si>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</si>
  <si>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</si>
  <si>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</si>
  <si>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</si>
  <si>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</si>
  <si>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</si>
  <si>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</si>
  <si>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</si>
  <si>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</si>
  <si>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</si>
  <si>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</si>
  <si>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</si>
  <si>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</si>
  <si>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</si>
  <si>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</si>
  <si>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</si>
  <si>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</si>
  <si>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</si>
  <si>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</si>
  <si>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</si>
  <si>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</si>
  <si>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</si>
  <si>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</si>
  <si>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</si>
  <si>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</si>
  <si>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</si>
  <si>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</si>
  <si>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</si>
  <si>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</si>
  <si>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</si>
  <si>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</si>
  <si>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</si>
  <si>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</si>
  <si>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</si>
  <si>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</si>
  <si>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</si>
  <si>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</si>
  <si>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</si>
  <si>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</si>
  <si>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</si>
  <si>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</si>
  <si>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</si>
  <si>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</si>
  <si>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</si>
  <si>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</si>
  <si>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</si>
  <si>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</si>
  <si>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</si>
  <si>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</si>
  <si>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</si>
  <si>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</si>
  <si>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</si>
  <si>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</si>
  <si>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</si>
  <si>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</si>
  <si>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</si>
  <si>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</si>
  <si>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</si>
  <si>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</si>
  <si>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</si>
  <si>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</si>
  <si>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</si>
  <si>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</si>
  <si>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</si>
  <si>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</si>
  <si>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</si>
  <si>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</si>
  <si>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</si>
  <si>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</si>
  <si>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</si>
  <si>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</si>
  <si>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</si>
  <si>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</si>
  <si>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</si>
  <si>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</si>
  <si>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</si>
  <si>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</si>
  <si>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</si>
  <si>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</si>
  <si>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</si>
  <si>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</si>
  <si>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</si>
  <si>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</si>
  <si>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</si>
  <si>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</si>
  <si>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</si>
  <si>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</si>
  <si>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</si>
  <si>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</si>
  <si>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</si>
  <si>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</si>
  <si>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</si>
  <si>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</si>
  <si>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</si>
  <si>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</si>
  <si>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it will give different results on the same data, but I'm not sure why.</t>
  </si>
  <si>
    <t>the method "as described" is the recommended method.</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</si>
  <si>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</si>
  <si>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</si>
  <si>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</si>
  <si>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</si>
  <si>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</si>
  <si>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</si>
  <si>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</si>
  <si>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</si>
  <si>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</si>
  <si>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</si>
  <si>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</si>
  <si>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</si>
  <si>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</si>
  <si>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</si>
  <si>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</si>
  <si>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</si>
  <si>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</si>
  <si>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</si>
  <si>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</si>
  <si>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</si>
  <si>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</si>
  <si>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</si>
  <si>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</si>
  <si>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</si>
  <si>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</si>
  <si>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</si>
  <si>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</si>
  <si>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</si>
  <si>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</si>
  <si>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slope down = vaxxed sooner was rhe right choice</t>
  </si>
  <si>
    <t>or could be that if vax raised ACM over time then lowered it</t>
  </si>
  <si>
    <t>look at the raw counts to see what happened!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</si>
  <si>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</si>
  <si>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</si>
  <si>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</si>
  <si>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</si>
  <si>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</si>
  <si>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</si>
  <si>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</si>
  <si>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</si>
  <si>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</si>
  <si>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This is the easiest way to see an possible HVE effect. My negative controls show there is no such effect. But if there is one, we'll account for it.</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</si>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</sst>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xf numFmtId="14" fontId="16" fillId="0" borderId="0" xfId="0" applyNumberFormat="1" applyFont="1" applyAlignment="1">
      <alignment horizontal="left"/>
    </xf>
    <xf numFmtId="0" fontId="16" fillId="0" borderId="0" xfId="0" applyNumberFormat="1" applyFont="1"/>
    <xf numFmtId="14" fontId="0" fillId="0" borderId="0" xfId="0" applyNumberFormat="1" applyFont="1"/>
    <xf numFmtId="2" fontId="16" fillId="0" borderId="0" xfId="0" applyNumberFormat="1" applyFont="1"/>
    <xf numFmtId="2"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'new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analysis'!$M$3</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'new analysis'!$N$3</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'new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'new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analysis'!$Q$69</c:f>
              <c:strCache>
                <c:ptCount val="1"/>
                <c:pt idx="0">
                  <c:v>v - u</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analysis'!$M$69</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'new analysis'!$N$69</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analysis'!$G$3</c:f>
              <c:strCache>
                <c:ptCount val="1"/>
                <c:pt idx="0">
                  <c:v>vax</c:v>
                </c:pt>
              </c:strCache>
            </c:strRef>
          </c:tx>
          <c:spPr>
            <a:ln w="28575" cap="rnd">
              <a:solidFill>
                <a:schemeClr val="accent1"/>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'new analysis'!$H$3</c:f>
              <c:strCache>
                <c:ptCount val="1"/>
                <c:pt idx="0">
                  <c:v>unvax</c:v>
                </c:pt>
              </c:strCache>
            </c:strRef>
          </c:tx>
          <c:spPr>
            <a:ln w="28575" cap="rnd">
              <a:solidFill>
                <a:schemeClr val="accent2"/>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'new analysis'!$I$3</c:f>
              <c:strCache>
                <c:ptCount val="1"/>
                <c:pt idx="0">
                  <c:v>total</c:v>
                </c:pt>
              </c:strCache>
            </c:strRef>
          </c:tx>
          <c:spPr>
            <a:ln w="28575" cap="rnd">
              <a:solidFill>
                <a:schemeClr val="accent3"/>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control cohort scaled to 2000 total deaths per week</a:t>
            </a:r>
          </a:p>
          <a:p>
            <a:pPr>
              <a:defRPr/>
            </a:pPr>
            <a:r>
              <a:rPr lang="en-US"/>
              <a:t>shows</a:t>
            </a:r>
            <a:r>
              <a:rPr lang="en-US" baseline="0"/>
              <a:t> rise reverses at x=8, falls for a while, but is stable tilll x=21 </a:t>
            </a:r>
            <a:br>
              <a:rPr lang="en-US" baseline="0"/>
            </a:br>
            <a:r>
              <a:rPr lang="en-US" baseline="0"/>
              <a:t>giving us a nice 12-15 week baseline before next COVID wave starts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BFFA-46C6-886A-43F1A01B0ABB}"/>
            </c:ext>
          </c:extLst>
        </c:ser>
        <c:dLbls>
          <c:showLegendKey val="0"/>
          <c:showVal val="0"/>
          <c:showCatName val="0"/>
          <c:showSerName val="0"/>
          <c:showPercent val="0"/>
          <c:showBubbleSize val="0"/>
        </c:dLbls>
        <c:marker val="1"/>
        <c:smooth val="0"/>
        <c:axId val="152256479"/>
        <c:axId val="152254559"/>
      </c:lineChart>
      <c:catAx>
        <c:axId val="15225647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54559"/>
        <c:crosses val="autoZero"/>
        <c:auto val="1"/>
        <c:lblAlgn val="ctr"/>
        <c:lblOffset val="100"/>
        <c:noMultiLvlLbl val="0"/>
      </c:catAx>
      <c:valAx>
        <c:axId val="15225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5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0.93243243243243246</c:v>
                </c:pt>
                <c:pt idx="1">
                  <c:v>1.05</c:v>
                </c:pt>
                <c:pt idx="2">
                  <c:v>1.1428571428571428</c:v>
                </c:pt>
                <c:pt idx="3">
                  <c:v>0.94252873563218387</c:v>
                </c:pt>
                <c:pt idx="4">
                  <c:v>0.98936170212765961</c:v>
                </c:pt>
                <c:pt idx="5">
                  <c:v>0.93478260869565222</c:v>
                </c:pt>
                <c:pt idx="6">
                  <c:v>0.87912087912087911</c:v>
                </c:pt>
                <c:pt idx="7">
                  <c:v>0.85869565217391308</c:v>
                </c:pt>
                <c:pt idx="8">
                  <c:v>1.1463414634146341</c:v>
                </c:pt>
                <c:pt idx="9">
                  <c:v>0.956989247311828</c:v>
                </c:pt>
                <c:pt idx="10">
                  <c:v>0.8165137614678899</c:v>
                </c:pt>
                <c:pt idx="11">
                  <c:v>1.1666666666666667</c:v>
                </c:pt>
                <c:pt idx="12">
                  <c:v>0.8925619834710744</c:v>
                </c:pt>
                <c:pt idx="13">
                  <c:v>1.0090090090090089</c:v>
                </c:pt>
                <c:pt idx="14">
                  <c:v>1.2391304347826086</c:v>
                </c:pt>
                <c:pt idx="15">
                  <c:v>0.64601769911504425</c:v>
                </c:pt>
                <c:pt idx="16">
                  <c:v>0.74399999999999999</c:v>
                </c:pt>
                <c:pt idx="17">
                  <c:v>1.076086956521739</c:v>
                </c:pt>
                <c:pt idx="18">
                  <c:v>1.1176470588235294</c:v>
                </c:pt>
                <c:pt idx="19">
                  <c:v>0.98473282442748089</c:v>
                </c:pt>
                <c:pt idx="20">
                  <c:v>1.1192660550458715</c:v>
                </c:pt>
                <c:pt idx="21">
                  <c:v>0.87969924812030076</c:v>
                </c:pt>
                <c:pt idx="22">
                  <c:v>1.0465116279069768</c:v>
                </c:pt>
                <c:pt idx="23">
                  <c:v>1.162962962962963</c:v>
                </c:pt>
                <c:pt idx="24">
                  <c:v>0.9285714285714286</c:v>
                </c:pt>
                <c:pt idx="25">
                  <c:v>0.89570552147239269</c:v>
                </c:pt>
                <c:pt idx="26">
                  <c:v>0.84768211920529801</c:v>
                </c:pt>
                <c:pt idx="27">
                  <c:v>0.90780141843971629</c:v>
                </c:pt>
                <c:pt idx="28">
                  <c:v>1.0683760683760684</c:v>
                </c:pt>
                <c:pt idx="29">
                  <c:v>1.05</c:v>
                </c:pt>
                <c:pt idx="30">
                  <c:v>0.88235294117647056</c:v>
                </c:pt>
                <c:pt idx="31">
                  <c:v>0.9642857142857143</c:v>
                </c:pt>
                <c:pt idx="32">
                  <c:v>0.9576271186440678</c:v>
                </c:pt>
                <c:pt idx="33">
                  <c:v>0.75539568345323738</c:v>
                </c:pt>
                <c:pt idx="34">
                  <c:v>0.90441176470588236</c:v>
                </c:pt>
                <c:pt idx="35">
                  <c:v>1.014388489208633</c:v>
                </c:pt>
                <c:pt idx="36">
                  <c:v>0.6992481203007519</c:v>
                </c:pt>
                <c:pt idx="37">
                  <c:v>1.1130434782608696</c:v>
                </c:pt>
                <c:pt idx="38">
                  <c:v>0.97345132743362828</c:v>
                </c:pt>
                <c:pt idx="39">
                  <c:v>0.90677966101694918</c:v>
                </c:pt>
                <c:pt idx="40">
                  <c:v>1.1311475409836065</c:v>
                </c:pt>
                <c:pt idx="41">
                  <c:v>0.87692307692307692</c:v>
                </c:pt>
                <c:pt idx="42">
                  <c:v>0.95121951219512191</c:v>
                </c:pt>
                <c:pt idx="43">
                  <c:v>0.85401459854014594</c:v>
                </c:pt>
                <c:pt idx="44">
                  <c:v>1.117117117117117</c:v>
                </c:pt>
                <c:pt idx="45">
                  <c:v>1.1376146788990826</c:v>
                </c:pt>
                <c:pt idx="46">
                  <c:v>0.9453125</c:v>
                </c:pt>
                <c:pt idx="47">
                  <c:v>1.0446428571428572</c:v>
                </c:pt>
                <c:pt idx="48">
                  <c:v>0.84615384615384615</c:v>
                </c:pt>
                <c:pt idx="49">
                  <c:v>1</c:v>
                </c:pt>
                <c:pt idx="50">
                  <c:v>1.198019801980198</c:v>
                </c:pt>
                <c:pt idx="51">
                  <c:v>0.8928571428571429</c:v>
                </c:pt>
                <c:pt idx="52">
                  <c:v>1</c:v>
                </c:pt>
                <c:pt idx="53">
                  <c:v>0.82300884955752207</c:v>
                </c:pt>
                <c:pt idx="54">
                  <c:v>1.0701754385964912</c:v>
                </c:pt>
                <c:pt idx="55">
                  <c:v>0.94230769230769229</c:v>
                </c:pt>
                <c:pt idx="56">
                  <c:v>0.98936170212765961</c:v>
                </c:pt>
                <c:pt idx="57">
                  <c:v>0.84353741496598644</c:v>
                </c:pt>
                <c:pt idx="58">
                  <c:v>0.86046511627906974</c:v>
                </c:pt>
                <c:pt idx="59">
                  <c:v>0.93700787401574803</c:v>
                </c:pt>
                <c:pt idx="60">
                  <c:v>0.89855072463768115</c:v>
                </c:pt>
                <c:pt idx="61">
                  <c:v>0.87068965517241381</c:v>
                </c:pt>
                <c:pt idx="62">
                  <c:v>1.1650485436893203</c:v>
                </c:pt>
                <c:pt idx="63">
                  <c:v>0.8571428571428571</c:v>
                </c:pt>
                <c:pt idx="64">
                  <c:v>1.0803571428571428</c:v>
                </c:pt>
                <c:pt idx="65">
                  <c:v>0.95867768595041325</c:v>
                </c:pt>
                <c:pt idx="66">
                  <c:v>0.93283582089552242</c:v>
                </c:pt>
                <c:pt idx="67">
                  <c:v>1.0487804878048781</c:v>
                </c:pt>
                <c:pt idx="68">
                  <c:v>0.84328358208955223</c:v>
                </c:pt>
                <c:pt idx="69">
                  <c:v>1.1578947368421053</c:v>
                </c:pt>
                <c:pt idx="70">
                  <c:v>0.85820895522388063</c:v>
                </c:pt>
                <c:pt idx="71">
                  <c:v>1.0078125</c:v>
                </c:pt>
                <c:pt idx="72">
                  <c:v>1.15625</c:v>
                </c:pt>
                <c:pt idx="73">
                  <c:v>0.99206349206349209</c:v>
                </c:pt>
                <c:pt idx="74">
                  <c:v>0.88435374149659862</c:v>
                </c:pt>
                <c:pt idx="75">
                  <c:v>1.0952380952380953</c:v>
                </c:pt>
                <c:pt idx="76">
                  <c:v>0.92028985507246375</c:v>
                </c:pt>
                <c:pt idx="77">
                  <c:v>0.84931506849315064</c:v>
                </c:pt>
                <c:pt idx="78">
                  <c:v>0.96026490066225167</c:v>
                </c:pt>
                <c:pt idx="79">
                  <c:v>1.1000000000000001</c:v>
                </c:pt>
                <c:pt idx="80">
                  <c:v>0.8797814207650273</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69</c:v>
                </c:pt>
                <c:pt idx="1">
                  <c:v>84</c:v>
                </c:pt>
                <c:pt idx="2">
                  <c:v>72</c:v>
                </c:pt>
                <c:pt idx="3">
                  <c:v>82</c:v>
                </c:pt>
                <c:pt idx="4">
                  <c:v>93</c:v>
                </c:pt>
                <c:pt idx="5">
                  <c:v>86</c:v>
                </c:pt>
                <c:pt idx="6">
                  <c:v>80</c:v>
                </c:pt>
                <c:pt idx="7">
                  <c:v>79</c:v>
                </c:pt>
                <c:pt idx="8">
                  <c:v>94</c:v>
                </c:pt>
                <c:pt idx="9">
                  <c:v>89</c:v>
                </c:pt>
                <c:pt idx="10">
                  <c:v>89</c:v>
                </c:pt>
                <c:pt idx="11">
                  <c:v>98</c:v>
                </c:pt>
                <c:pt idx="12">
                  <c:v>108</c:v>
                </c:pt>
                <c:pt idx="13">
                  <c:v>112</c:v>
                </c:pt>
                <c:pt idx="14">
                  <c:v>114</c:v>
                </c:pt>
                <c:pt idx="15">
                  <c:v>73</c:v>
                </c:pt>
                <c:pt idx="16">
                  <c:v>93</c:v>
                </c:pt>
                <c:pt idx="17">
                  <c:v>99</c:v>
                </c:pt>
                <c:pt idx="18">
                  <c:v>114</c:v>
                </c:pt>
                <c:pt idx="19">
                  <c:v>129</c:v>
                </c:pt>
                <c:pt idx="20">
                  <c:v>122</c:v>
                </c:pt>
                <c:pt idx="21">
                  <c:v>117</c:v>
                </c:pt>
                <c:pt idx="22">
                  <c:v>135</c:v>
                </c:pt>
                <c:pt idx="23">
                  <c:v>157</c:v>
                </c:pt>
                <c:pt idx="24">
                  <c:v>156</c:v>
                </c:pt>
                <c:pt idx="25">
                  <c:v>146</c:v>
                </c:pt>
                <c:pt idx="26">
                  <c:v>128</c:v>
                </c:pt>
                <c:pt idx="27">
                  <c:v>128</c:v>
                </c:pt>
                <c:pt idx="28">
                  <c:v>125</c:v>
                </c:pt>
                <c:pt idx="29">
                  <c:v>126</c:v>
                </c:pt>
                <c:pt idx="30">
                  <c:v>105</c:v>
                </c:pt>
                <c:pt idx="31">
                  <c:v>108</c:v>
                </c:pt>
                <c:pt idx="32">
                  <c:v>113</c:v>
                </c:pt>
                <c:pt idx="33">
                  <c:v>105</c:v>
                </c:pt>
                <c:pt idx="34">
                  <c:v>123</c:v>
                </c:pt>
                <c:pt idx="35">
                  <c:v>141</c:v>
                </c:pt>
                <c:pt idx="36">
                  <c:v>93</c:v>
                </c:pt>
                <c:pt idx="37">
                  <c:v>128</c:v>
                </c:pt>
                <c:pt idx="38">
                  <c:v>110</c:v>
                </c:pt>
                <c:pt idx="39">
                  <c:v>107</c:v>
                </c:pt>
                <c:pt idx="40">
                  <c:v>138</c:v>
                </c:pt>
                <c:pt idx="41">
                  <c:v>114</c:v>
                </c:pt>
                <c:pt idx="42">
                  <c:v>117</c:v>
                </c:pt>
                <c:pt idx="43">
                  <c:v>117</c:v>
                </c:pt>
                <c:pt idx="44">
                  <c:v>124</c:v>
                </c:pt>
                <c:pt idx="45">
                  <c:v>124</c:v>
                </c:pt>
                <c:pt idx="46">
                  <c:v>121</c:v>
                </c:pt>
                <c:pt idx="47">
                  <c:v>117</c:v>
                </c:pt>
                <c:pt idx="48">
                  <c:v>99</c:v>
                </c:pt>
                <c:pt idx="49">
                  <c:v>108</c:v>
                </c:pt>
                <c:pt idx="50">
                  <c:v>121</c:v>
                </c:pt>
                <c:pt idx="51">
                  <c:v>100</c:v>
                </c:pt>
                <c:pt idx="52">
                  <c:v>107</c:v>
                </c:pt>
                <c:pt idx="53">
                  <c:v>93</c:v>
                </c:pt>
                <c:pt idx="54">
                  <c:v>122</c:v>
                </c:pt>
                <c:pt idx="55">
                  <c:v>98</c:v>
                </c:pt>
                <c:pt idx="56">
                  <c:v>93</c:v>
                </c:pt>
                <c:pt idx="57">
                  <c:v>124</c:v>
                </c:pt>
                <c:pt idx="58">
                  <c:v>111</c:v>
                </c:pt>
                <c:pt idx="59">
                  <c:v>119</c:v>
                </c:pt>
                <c:pt idx="60">
                  <c:v>124</c:v>
                </c:pt>
                <c:pt idx="61">
                  <c:v>101</c:v>
                </c:pt>
                <c:pt idx="62">
                  <c:v>120</c:v>
                </c:pt>
                <c:pt idx="63">
                  <c:v>108</c:v>
                </c:pt>
                <c:pt idx="64">
                  <c:v>121</c:v>
                </c:pt>
                <c:pt idx="65">
                  <c:v>116</c:v>
                </c:pt>
                <c:pt idx="66">
                  <c:v>125</c:v>
                </c:pt>
                <c:pt idx="67">
                  <c:v>129</c:v>
                </c:pt>
                <c:pt idx="68">
                  <c:v>113</c:v>
                </c:pt>
                <c:pt idx="69">
                  <c:v>132</c:v>
                </c:pt>
                <c:pt idx="70">
                  <c:v>115</c:v>
                </c:pt>
                <c:pt idx="71">
                  <c:v>129</c:v>
                </c:pt>
                <c:pt idx="72">
                  <c:v>111</c:v>
                </c:pt>
                <c:pt idx="73">
                  <c:v>125</c:v>
                </c:pt>
                <c:pt idx="74">
                  <c:v>130</c:v>
                </c:pt>
                <c:pt idx="75">
                  <c:v>138</c:v>
                </c:pt>
                <c:pt idx="76">
                  <c:v>127</c:v>
                </c:pt>
                <c:pt idx="77">
                  <c:v>124</c:v>
                </c:pt>
                <c:pt idx="78">
                  <c:v>145</c:v>
                </c:pt>
                <c:pt idx="79">
                  <c:v>176</c:v>
                </c:pt>
                <c:pt idx="80">
                  <c:v>161</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74</c:v>
                </c:pt>
                <c:pt idx="1">
                  <c:v>80</c:v>
                </c:pt>
                <c:pt idx="2">
                  <c:v>63</c:v>
                </c:pt>
                <c:pt idx="3">
                  <c:v>87</c:v>
                </c:pt>
                <c:pt idx="4">
                  <c:v>94</c:v>
                </c:pt>
                <c:pt idx="5">
                  <c:v>92</c:v>
                </c:pt>
                <c:pt idx="6">
                  <c:v>91</c:v>
                </c:pt>
                <c:pt idx="7">
                  <c:v>92</c:v>
                </c:pt>
                <c:pt idx="8">
                  <c:v>82</c:v>
                </c:pt>
                <c:pt idx="9">
                  <c:v>93</c:v>
                </c:pt>
                <c:pt idx="10">
                  <c:v>109</c:v>
                </c:pt>
                <c:pt idx="11">
                  <c:v>84</c:v>
                </c:pt>
                <c:pt idx="12">
                  <c:v>121</c:v>
                </c:pt>
                <c:pt idx="13">
                  <c:v>111</c:v>
                </c:pt>
                <c:pt idx="14">
                  <c:v>92</c:v>
                </c:pt>
                <c:pt idx="15">
                  <c:v>113</c:v>
                </c:pt>
                <c:pt idx="16">
                  <c:v>125</c:v>
                </c:pt>
                <c:pt idx="17">
                  <c:v>92</c:v>
                </c:pt>
                <c:pt idx="18">
                  <c:v>102</c:v>
                </c:pt>
                <c:pt idx="19">
                  <c:v>131</c:v>
                </c:pt>
                <c:pt idx="20">
                  <c:v>109</c:v>
                </c:pt>
                <c:pt idx="21">
                  <c:v>133</c:v>
                </c:pt>
                <c:pt idx="22">
                  <c:v>129</c:v>
                </c:pt>
                <c:pt idx="23">
                  <c:v>135</c:v>
                </c:pt>
                <c:pt idx="24">
                  <c:v>168</c:v>
                </c:pt>
                <c:pt idx="25">
                  <c:v>163</c:v>
                </c:pt>
                <c:pt idx="26">
                  <c:v>151</c:v>
                </c:pt>
                <c:pt idx="27">
                  <c:v>141</c:v>
                </c:pt>
                <c:pt idx="28">
                  <c:v>117</c:v>
                </c:pt>
                <c:pt idx="29">
                  <c:v>120</c:v>
                </c:pt>
                <c:pt idx="30">
                  <c:v>119</c:v>
                </c:pt>
                <c:pt idx="31">
                  <c:v>112</c:v>
                </c:pt>
                <c:pt idx="32">
                  <c:v>118</c:v>
                </c:pt>
                <c:pt idx="33">
                  <c:v>139</c:v>
                </c:pt>
                <c:pt idx="34">
                  <c:v>136</c:v>
                </c:pt>
                <c:pt idx="35">
                  <c:v>139</c:v>
                </c:pt>
                <c:pt idx="36">
                  <c:v>133</c:v>
                </c:pt>
                <c:pt idx="37">
                  <c:v>115</c:v>
                </c:pt>
                <c:pt idx="38">
                  <c:v>113</c:v>
                </c:pt>
                <c:pt idx="39">
                  <c:v>118</c:v>
                </c:pt>
                <c:pt idx="40">
                  <c:v>122</c:v>
                </c:pt>
                <c:pt idx="41">
                  <c:v>130</c:v>
                </c:pt>
                <c:pt idx="42">
                  <c:v>123</c:v>
                </c:pt>
                <c:pt idx="43">
                  <c:v>137</c:v>
                </c:pt>
                <c:pt idx="44">
                  <c:v>111</c:v>
                </c:pt>
                <c:pt idx="45">
                  <c:v>109</c:v>
                </c:pt>
                <c:pt idx="46">
                  <c:v>128</c:v>
                </c:pt>
                <c:pt idx="47">
                  <c:v>112</c:v>
                </c:pt>
                <c:pt idx="48">
                  <c:v>117</c:v>
                </c:pt>
                <c:pt idx="49">
                  <c:v>108</c:v>
                </c:pt>
                <c:pt idx="50">
                  <c:v>101</c:v>
                </c:pt>
                <c:pt idx="51">
                  <c:v>112</c:v>
                </c:pt>
                <c:pt idx="52">
                  <c:v>107</c:v>
                </c:pt>
                <c:pt idx="53">
                  <c:v>113</c:v>
                </c:pt>
                <c:pt idx="54">
                  <c:v>114</c:v>
                </c:pt>
                <c:pt idx="55">
                  <c:v>104</c:v>
                </c:pt>
                <c:pt idx="56">
                  <c:v>94</c:v>
                </c:pt>
                <c:pt idx="57">
                  <c:v>147</c:v>
                </c:pt>
                <c:pt idx="58">
                  <c:v>129</c:v>
                </c:pt>
                <c:pt idx="59">
                  <c:v>127</c:v>
                </c:pt>
                <c:pt idx="60">
                  <c:v>138</c:v>
                </c:pt>
                <c:pt idx="61">
                  <c:v>116</c:v>
                </c:pt>
                <c:pt idx="62">
                  <c:v>103</c:v>
                </c:pt>
                <c:pt idx="63">
                  <c:v>126</c:v>
                </c:pt>
                <c:pt idx="64">
                  <c:v>112</c:v>
                </c:pt>
                <c:pt idx="65">
                  <c:v>121</c:v>
                </c:pt>
                <c:pt idx="66">
                  <c:v>134</c:v>
                </c:pt>
                <c:pt idx="67">
                  <c:v>123</c:v>
                </c:pt>
                <c:pt idx="68">
                  <c:v>134</c:v>
                </c:pt>
                <c:pt idx="69">
                  <c:v>114</c:v>
                </c:pt>
                <c:pt idx="70">
                  <c:v>134</c:v>
                </c:pt>
                <c:pt idx="71">
                  <c:v>128</c:v>
                </c:pt>
                <c:pt idx="72">
                  <c:v>96</c:v>
                </c:pt>
                <c:pt idx="73">
                  <c:v>126</c:v>
                </c:pt>
                <c:pt idx="74">
                  <c:v>147</c:v>
                </c:pt>
                <c:pt idx="75">
                  <c:v>126</c:v>
                </c:pt>
                <c:pt idx="76">
                  <c:v>138</c:v>
                </c:pt>
                <c:pt idx="77">
                  <c:v>146</c:v>
                </c:pt>
                <c:pt idx="78">
                  <c:v>151</c:v>
                </c:pt>
                <c:pt idx="79">
                  <c:v>160</c:v>
                </c:pt>
                <c:pt idx="80">
                  <c:v>183</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date'!$K$82:$K$151</c:f>
              <c:numCache>
                <c:formatCode>m/d/yyyy</c:formatCode>
                <c:ptCount val="70"/>
                <c:pt idx="0">
                  <c:v>44438</c:v>
                </c:pt>
                <c:pt idx="1">
                  <c:v>44445</c:v>
                </c:pt>
                <c:pt idx="2">
                  <c:v>44452</c:v>
                </c:pt>
                <c:pt idx="3">
                  <c:v>44459</c:v>
                </c:pt>
                <c:pt idx="4">
                  <c:v>44466</c:v>
                </c:pt>
                <c:pt idx="5">
                  <c:v>44473</c:v>
                </c:pt>
                <c:pt idx="6">
                  <c:v>44480</c:v>
                </c:pt>
                <c:pt idx="7">
                  <c:v>44487</c:v>
                </c:pt>
                <c:pt idx="8">
                  <c:v>44494</c:v>
                </c:pt>
                <c:pt idx="9">
                  <c:v>44501</c:v>
                </c:pt>
                <c:pt idx="10">
                  <c:v>44508</c:v>
                </c:pt>
                <c:pt idx="11">
                  <c:v>44515</c:v>
                </c:pt>
                <c:pt idx="12">
                  <c:v>44522</c:v>
                </c:pt>
                <c:pt idx="13">
                  <c:v>44529</c:v>
                </c:pt>
                <c:pt idx="14">
                  <c:v>44536</c:v>
                </c:pt>
                <c:pt idx="15">
                  <c:v>44543</c:v>
                </c:pt>
                <c:pt idx="16">
                  <c:v>44550</c:v>
                </c:pt>
                <c:pt idx="17">
                  <c:v>44557</c:v>
                </c:pt>
                <c:pt idx="18">
                  <c:v>44564</c:v>
                </c:pt>
                <c:pt idx="19">
                  <c:v>44571</c:v>
                </c:pt>
                <c:pt idx="20">
                  <c:v>44578</c:v>
                </c:pt>
                <c:pt idx="21">
                  <c:v>44585</c:v>
                </c:pt>
                <c:pt idx="22">
                  <c:v>44592</c:v>
                </c:pt>
                <c:pt idx="23">
                  <c:v>44599</c:v>
                </c:pt>
                <c:pt idx="24">
                  <c:v>44606</c:v>
                </c:pt>
                <c:pt idx="25">
                  <c:v>44613</c:v>
                </c:pt>
                <c:pt idx="26">
                  <c:v>44620</c:v>
                </c:pt>
                <c:pt idx="27">
                  <c:v>44627</c:v>
                </c:pt>
                <c:pt idx="28">
                  <c:v>44634</c:v>
                </c:pt>
                <c:pt idx="29">
                  <c:v>44641</c:v>
                </c:pt>
                <c:pt idx="30">
                  <c:v>44648</c:v>
                </c:pt>
                <c:pt idx="31">
                  <c:v>44655</c:v>
                </c:pt>
                <c:pt idx="32">
                  <c:v>44662</c:v>
                </c:pt>
                <c:pt idx="33">
                  <c:v>44669</c:v>
                </c:pt>
                <c:pt idx="34">
                  <c:v>44676</c:v>
                </c:pt>
                <c:pt idx="35">
                  <c:v>44683</c:v>
                </c:pt>
                <c:pt idx="36">
                  <c:v>44690</c:v>
                </c:pt>
                <c:pt idx="37">
                  <c:v>44697</c:v>
                </c:pt>
                <c:pt idx="38">
                  <c:v>44704</c:v>
                </c:pt>
                <c:pt idx="39">
                  <c:v>44711</c:v>
                </c:pt>
                <c:pt idx="40">
                  <c:v>44718</c:v>
                </c:pt>
                <c:pt idx="41">
                  <c:v>44725</c:v>
                </c:pt>
                <c:pt idx="42">
                  <c:v>44732</c:v>
                </c:pt>
                <c:pt idx="43">
                  <c:v>44739</c:v>
                </c:pt>
                <c:pt idx="44">
                  <c:v>44746</c:v>
                </c:pt>
                <c:pt idx="45">
                  <c:v>44753</c:v>
                </c:pt>
                <c:pt idx="46">
                  <c:v>44760</c:v>
                </c:pt>
                <c:pt idx="47">
                  <c:v>44767</c:v>
                </c:pt>
                <c:pt idx="48">
                  <c:v>44774</c:v>
                </c:pt>
                <c:pt idx="49">
                  <c:v>44781</c:v>
                </c:pt>
                <c:pt idx="50">
                  <c:v>44788</c:v>
                </c:pt>
                <c:pt idx="51">
                  <c:v>44795</c:v>
                </c:pt>
                <c:pt idx="52">
                  <c:v>44802</c:v>
                </c:pt>
                <c:pt idx="53">
                  <c:v>44809</c:v>
                </c:pt>
                <c:pt idx="54">
                  <c:v>44816</c:v>
                </c:pt>
                <c:pt idx="55">
                  <c:v>44823</c:v>
                </c:pt>
                <c:pt idx="56">
                  <c:v>44830</c:v>
                </c:pt>
                <c:pt idx="57">
                  <c:v>44837</c:v>
                </c:pt>
                <c:pt idx="58">
                  <c:v>44844</c:v>
                </c:pt>
                <c:pt idx="59">
                  <c:v>44851</c:v>
                </c:pt>
                <c:pt idx="60">
                  <c:v>44858</c:v>
                </c:pt>
                <c:pt idx="61">
                  <c:v>44865</c:v>
                </c:pt>
                <c:pt idx="62">
                  <c:v>44872</c:v>
                </c:pt>
                <c:pt idx="63">
                  <c:v>44879</c:v>
                </c:pt>
                <c:pt idx="64">
                  <c:v>44886</c:v>
                </c:pt>
                <c:pt idx="65">
                  <c:v>44893</c:v>
                </c:pt>
                <c:pt idx="66">
                  <c:v>44900</c:v>
                </c:pt>
                <c:pt idx="67">
                  <c:v>44907</c:v>
                </c:pt>
                <c:pt idx="68">
                  <c:v>44914</c:v>
                </c:pt>
                <c:pt idx="69">
                  <c:v>44921</c:v>
                </c:pt>
              </c:numCache>
            </c:numRef>
          </c:cat>
          <c:val>
            <c:numRef>
              <c:f>' negative control vax date'!$O$82:$O$151</c:f>
              <c:numCache>
                <c:formatCode>General</c:formatCode>
                <c:ptCount val="70"/>
                <c:pt idx="0">
                  <c:v>1.0035997571037683</c:v>
                </c:pt>
                <c:pt idx="1">
                  <c:v>0.99476125827209805</c:v>
                </c:pt>
                <c:pt idx="2">
                  <c:v>0.99858212726162021</c:v>
                </c:pt>
                <c:pt idx="3">
                  <c:v>1.0172425856104481</c:v>
                </c:pt>
                <c:pt idx="4">
                  <c:v>0.99030825015846358</c:v>
                </c:pt>
                <c:pt idx="5">
                  <c:v>0.97280175466856134</c:v>
                </c:pt>
                <c:pt idx="6">
                  <c:v>0.98011957411224948</c:v>
                </c:pt>
                <c:pt idx="7">
                  <c:v>0.98978506370310637</c:v>
                </c:pt>
                <c:pt idx="8">
                  <c:v>0.99140272655412964</c:v>
                </c:pt>
                <c:pt idx="9">
                  <c:v>1</c:v>
                </c:pt>
                <c:pt idx="10">
                  <c:v>0.99420691453813426</c:v>
                </c:pt>
                <c:pt idx="11">
                  <c:v>0.99886278741048073</c:v>
                </c:pt>
                <c:pt idx="12">
                  <c:v>1.0098549145651361</c:v>
                </c:pt>
                <c:pt idx="13">
                  <c:v>1.0063639001211413</c:v>
                </c:pt>
                <c:pt idx="14">
                  <c:v>1.0013879916336725</c:v>
                </c:pt>
                <c:pt idx="15">
                  <c:v>0.99471508451913815</c:v>
                </c:pt>
                <c:pt idx="16">
                  <c:v>0.99193345634560326</c:v>
                </c:pt>
                <c:pt idx="17">
                  <c:v>0.99590549541451789</c:v>
                </c:pt>
                <c:pt idx="18">
                  <c:v>0.9989972120746895</c:v>
                </c:pt>
                <c:pt idx="19">
                  <c:v>0.99583185711914746</c:v>
                </c:pt>
                <c:pt idx="20">
                  <c:v>0.99572747895455471</c:v>
                </c:pt>
                <c:pt idx="21">
                  <c:v>0.99540245318085296</c:v>
                </c:pt>
                <c:pt idx="22">
                  <c:v>0.98739514772910375</c:v>
                </c:pt>
                <c:pt idx="23">
                  <c:v>0.98543473702049156</c:v>
                </c:pt>
                <c:pt idx="24">
                  <c:v>0.98744532653248562</c:v>
                </c:pt>
                <c:pt idx="25">
                  <c:v>0.97894780638228851</c:v>
                </c:pt>
                <c:pt idx="26">
                  <c:v>0.98340132365446942</c:v>
                </c:pt>
                <c:pt idx="27">
                  <c:v>0.98387653887777304</c:v>
                </c:pt>
                <c:pt idx="28">
                  <c:v>0.98256227424999532</c:v>
                </c:pt>
                <c:pt idx="29">
                  <c:v>0.98732222904689881</c:v>
                </c:pt>
                <c:pt idx="30">
                  <c:v>0.98502256145669886</c:v>
                </c:pt>
                <c:pt idx="31">
                  <c:v>0.98487416591374988</c:v>
                </c:pt>
                <c:pt idx="32">
                  <c:v>0.98200198758917923</c:v>
                </c:pt>
                <c:pt idx="33">
                  <c:v>0.98561352820627446</c:v>
                </c:pt>
                <c:pt idx="34">
                  <c:v>0.98944843407026628</c:v>
                </c:pt>
                <c:pt idx="35">
                  <c:v>0.98905867052531937</c:v>
                </c:pt>
                <c:pt idx="36">
                  <c:v>0.99081147253129542</c:v>
                </c:pt>
                <c:pt idx="37">
                  <c:v>0.988318409971366</c:v>
                </c:pt>
                <c:pt idx="38">
                  <c:v>0.98909057928764854</c:v>
                </c:pt>
                <c:pt idx="39">
                  <c:v>0.99331548277829096</c:v>
                </c:pt>
                <c:pt idx="40">
                  <c:v>0.99191612843025334</c:v>
                </c:pt>
                <c:pt idx="41">
                  <c:v>0.99257710670448762</c:v>
                </c:pt>
                <c:pt idx="42">
                  <c:v>0.98991158707131988</c:v>
                </c:pt>
                <c:pt idx="43">
                  <c:v>0.99193796004544532</c:v>
                </c:pt>
                <c:pt idx="44">
                  <c:v>0.99157934629398159</c:v>
                </c:pt>
                <c:pt idx="45">
                  <c:v>0.99196791690958219</c:v>
                </c:pt>
                <c:pt idx="46">
                  <c:v>0.98922299236320999</c:v>
                </c:pt>
                <c:pt idx="47">
                  <c:v>0.98724540754618795</c:v>
                </c:pt>
                <c:pt idx="48">
                  <c:v>0.98682504033963947</c:v>
                </c:pt>
                <c:pt idx="49">
                  <c:v>0.98560724622354356</c:v>
                </c:pt>
                <c:pt idx="50">
                  <c:v>0.98415379706965178</c:v>
                </c:pt>
                <c:pt idx="51">
                  <c:v>0.98721390851523205</c:v>
                </c:pt>
                <c:pt idx="52">
                  <c:v>0.98541818370456336</c:v>
                </c:pt>
                <c:pt idx="53">
                  <c:v>0.98731483952285515</c:v>
                </c:pt>
                <c:pt idx="54">
                  <c:v>0.98730623102401471</c:v>
                </c:pt>
                <c:pt idx="55">
                  <c:v>0.98683597251152622</c:v>
                </c:pt>
                <c:pt idx="56">
                  <c:v>0.98828744599038576</c:v>
                </c:pt>
                <c:pt idx="57">
                  <c:v>0.98626957616819366</c:v>
                </c:pt>
                <c:pt idx="58">
                  <c:v>0.98916193470093106</c:v>
                </c:pt>
                <c:pt idx="59">
                  <c:v>0.98744055172806455</c:v>
                </c:pt>
                <c:pt idx="60">
                  <c:v>0.98820433779940453</c:v>
                </c:pt>
                <c:pt idx="61">
                  <c:v>0.99049577299230573</c:v>
                </c:pt>
                <c:pt idx="62">
                  <c:v>0.99094545841044457</c:v>
                </c:pt>
                <c:pt idx="63">
                  <c:v>0.98958750841235932</c:v>
                </c:pt>
                <c:pt idx="64">
                  <c:v>0.99154669577464838</c:v>
                </c:pt>
                <c:pt idx="65">
                  <c:v>0.9908674291127193</c:v>
                </c:pt>
                <c:pt idx="66">
                  <c:v>0.989004530065966</c:v>
                </c:pt>
                <c:pt idx="67">
                  <c:v>0.98899483961844681</c:v>
                </c:pt>
                <c:pt idx="68">
                  <c:v>0.99141910303586434</c:v>
                </c:pt>
                <c:pt idx="69">
                  <c:v>0.98978880822046444</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69</c:v>
                </c:pt>
                <c:pt idx="1">
                  <c:v>153</c:v>
                </c:pt>
                <c:pt idx="2">
                  <c:v>225</c:v>
                </c:pt>
                <c:pt idx="3">
                  <c:v>307</c:v>
                </c:pt>
                <c:pt idx="4">
                  <c:v>400</c:v>
                </c:pt>
                <c:pt idx="5">
                  <c:v>486</c:v>
                </c:pt>
                <c:pt idx="6">
                  <c:v>566</c:v>
                </c:pt>
                <c:pt idx="7">
                  <c:v>645</c:v>
                </c:pt>
                <c:pt idx="8">
                  <c:v>739</c:v>
                </c:pt>
                <c:pt idx="9">
                  <c:v>828</c:v>
                </c:pt>
                <c:pt idx="10">
                  <c:v>917</c:v>
                </c:pt>
                <c:pt idx="11">
                  <c:v>1015</c:v>
                </c:pt>
                <c:pt idx="12">
                  <c:v>1123</c:v>
                </c:pt>
                <c:pt idx="13">
                  <c:v>1235</c:v>
                </c:pt>
                <c:pt idx="14">
                  <c:v>1349</c:v>
                </c:pt>
                <c:pt idx="15">
                  <c:v>1422</c:v>
                </c:pt>
                <c:pt idx="16">
                  <c:v>1515</c:v>
                </c:pt>
                <c:pt idx="17">
                  <c:v>1614</c:v>
                </c:pt>
                <c:pt idx="18">
                  <c:v>1728</c:v>
                </c:pt>
                <c:pt idx="19">
                  <c:v>1857</c:v>
                </c:pt>
                <c:pt idx="20">
                  <c:v>1979</c:v>
                </c:pt>
                <c:pt idx="21">
                  <c:v>2096</c:v>
                </c:pt>
                <c:pt idx="22">
                  <c:v>2231</c:v>
                </c:pt>
                <c:pt idx="23">
                  <c:v>2388</c:v>
                </c:pt>
                <c:pt idx="24">
                  <c:v>2544</c:v>
                </c:pt>
                <c:pt idx="25">
                  <c:v>2690</c:v>
                </c:pt>
                <c:pt idx="26">
                  <c:v>2818</c:v>
                </c:pt>
                <c:pt idx="27">
                  <c:v>2946</c:v>
                </c:pt>
                <c:pt idx="28">
                  <c:v>3071</c:v>
                </c:pt>
                <c:pt idx="29">
                  <c:v>3197</c:v>
                </c:pt>
                <c:pt idx="30">
                  <c:v>3302</c:v>
                </c:pt>
                <c:pt idx="31">
                  <c:v>3410</c:v>
                </c:pt>
                <c:pt idx="32">
                  <c:v>3523</c:v>
                </c:pt>
                <c:pt idx="33">
                  <c:v>3628</c:v>
                </c:pt>
                <c:pt idx="34">
                  <c:v>3751</c:v>
                </c:pt>
                <c:pt idx="35">
                  <c:v>3892</c:v>
                </c:pt>
                <c:pt idx="36">
                  <c:v>3985</c:v>
                </c:pt>
                <c:pt idx="37">
                  <c:v>4113</c:v>
                </c:pt>
                <c:pt idx="38">
                  <c:v>4223</c:v>
                </c:pt>
                <c:pt idx="39">
                  <c:v>4330</c:v>
                </c:pt>
                <c:pt idx="40">
                  <c:v>4468</c:v>
                </c:pt>
                <c:pt idx="41">
                  <c:v>4582</c:v>
                </c:pt>
                <c:pt idx="42">
                  <c:v>4699</c:v>
                </c:pt>
                <c:pt idx="43">
                  <c:v>4816</c:v>
                </c:pt>
                <c:pt idx="44">
                  <c:v>4940</c:v>
                </c:pt>
                <c:pt idx="45">
                  <c:v>5064</c:v>
                </c:pt>
                <c:pt idx="46">
                  <c:v>5185</c:v>
                </c:pt>
                <c:pt idx="47">
                  <c:v>5302</c:v>
                </c:pt>
                <c:pt idx="48">
                  <c:v>5401</c:v>
                </c:pt>
                <c:pt idx="49">
                  <c:v>5509</c:v>
                </c:pt>
                <c:pt idx="50">
                  <c:v>5630</c:v>
                </c:pt>
                <c:pt idx="51">
                  <c:v>5730</c:v>
                </c:pt>
                <c:pt idx="52">
                  <c:v>5837</c:v>
                </c:pt>
                <c:pt idx="53">
                  <c:v>5930</c:v>
                </c:pt>
                <c:pt idx="54">
                  <c:v>6052</c:v>
                </c:pt>
                <c:pt idx="55">
                  <c:v>6150</c:v>
                </c:pt>
                <c:pt idx="56">
                  <c:v>6243</c:v>
                </c:pt>
                <c:pt idx="57">
                  <c:v>6367</c:v>
                </c:pt>
                <c:pt idx="58">
                  <c:v>6478</c:v>
                </c:pt>
                <c:pt idx="59">
                  <c:v>6597</c:v>
                </c:pt>
                <c:pt idx="60">
                  <c:v>6721</c:v>
                </c:pt>
                <c:pt idx="61">
                  <c:v>6822</c:v>
                </c:pt>
                <c:pt idx="62">
                  <c:v>6942</c:v>
                </c:pt>
                <c:pt idx="63">
                  <c:v>7050</c:v>
                </c:pt>
                <c:pt idx="64">
                  <c:v>7171</c:v>
                </c:pt>
                <c:pt idx="65">
                  <c:v>7287</c:v>
                </c:pt>
                <c:pt idx="66">
                  <c:v>7412</c:v>
                </c:pt>
                <c:pt idx="67">
                  <c:v>7541</c:v>
                </c:pt>
                <c:pt idx="68">
                  <c:v>7654</c:v>
                </c:pt>
                <c:pt idx="69">
                  <c:v>7786</c:v>
                </c:pt>
                <c:pt idx="70">
                  <c:v>7901</c:v>
                </c:pt>
                <c:pt idx="71">
                  <c:v>8030</c:v>
                </c:pt>
                <c:pt idx="72">
                  <c:v>8141</c:v>
                </c:pt>
                <c:pt idx="73">
                  <c:v>8266</c:v>
                </c:pt>
                <c:pt idx="74">
                  <c:v>8396</c:v>
                </c:pt>
                <c:pt idx="75">
                  <c:v>8534</c:v>
                </c:pt>
                <c:pt idx="76">
                  <c:v>8661</c:v>
                </c:pt>
                <c:pt idx="77">
                  <c:v>8785</c:v>
                </c:pt>
                <c:pt idx="78">
                  <c:v>8930</c:v>
                </c:pt>
                <c:pt idx="79">
                  <c:v>9106</c:v>
                </c:pt>
                <c:pt idx="80">
                  <c:v>9267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74</c:v>
                </c:pt>
                <c:pt idx="1">
                  <c:v>154</c:v>
                </c:pt>
                <c:pt idx="2">
                  <c:v>217</c:v>
                </c:pt>
                <c:pt idx="3">
                  <c:v>304</c:v>
                </c:pt>
                <c:pt idx="4">
                  <c:v>398</c:v>
                </c:pt>
                <c:pt idx="5">
                  <c:v>490</c:v>
                </c:pt>
                <c:pt idx="6">
                  <c:v>581</c:v>
                </c:pt>
                <c:pt idx="7">
                  <c:v>673</c:v>
                </c:pt>
                <c:pt idx="8">
                  <c:v>755</c:v>
                </c:pt>
                <c:pt idx="9">
                  <c:v>848</c:v>
                </c:pt>
                <c:pt idx="10">
                  <c:v>957</c:v>
                </c:pt>
                <c:pt idx="11">
                  <c:v>1041</c:v>
                </c:pt>
                <c:pt idx="12">
                  <c:v>1162</c:v>
                </c:pt>
                <c:pt idx="13">
                  <c:v>1273</c:v>
                </c:pt>
                <c:pt idx="14">
                  <c:v>1365</c:v>
                </c:pt>
                <c:pt idx="15">
                  <c:v>1478</c:v>
                </c:pt>
                <c:pt idx="16">
                  <c:v>1603</c:v>
                </c:pt>
                <c:pt idx="17">
                  <c:v>1695</c:v>
                </c:pt>
                <c:pt idx="18">
                  <c:v>1797</c:v>
                </c:pt>
                <c:pt idx="19">
                  <c:v>1928</c:v>
                </c:pt>
                <c:pt idx="20">
                  <c:v>2037</c:v>
                </c:pt>
                <c:pt idx="21">
                  <c:v>2170</c:v>
                </c:pt>
                <c:pt idx="22">
                  <c:v>2299</c:v>
                </c:pt>
                <c:pt idx="23">
                  <c:v>2434</c:v>
                </c:pt>
                <c:pt idx="24">
                  <c:v>2602</c:v>
                </c:pt>
                <c:pt idx="25">
                  <c:v>2765</c:v>
                </c:pt>
                <c:pt idx="26">
                  <c:v>2916</c:v>
                </c:pt>
                <c:pt idx="27">
                  <c:v>3057</c:v>
                </c:pt>
                <c:pt idx="28">
                  <c:v>3174</c:v>
                </c:pt>
                <c:pt idx="29">
                  <c:v>3294</c:v>
                </c:pt>
                <c:pt idx="30">
                  <c:v>3413</c:v>
                </c:pt>
                <c:pt idx="31">
                  <c:v>3525</c:v>
                </c:pt>
                <c:pt idx="32">
                  <c:v>3643</c:v>
                </c:pt>
                <c:pt idx="33">
                  <c:v>3782</c:v>
                </c:pt>
                <c:pt idx="34">
                  <c:v>3918</c:v>
                </c:pt>
                <c:pt idx="35">
                  <c:v>4057</c:v>
                </c:pt>
                <c:pt idx="36">
                  <c:v>4190</c:v>
                </c:pt>
                <c:pt idx="37">
                  <c:v>4305</c:v>
                </c:pt>
                <c:pt idx="38">
                  <c:v>4418</c:v>
                </c:pt>
                <c:pt idx="39">
                  <c:v>4536</c:v>
                </c:pt>
                <c:pt idx="40">
                  <c:v>4658</c:v>
                </c:pt>
                <c:pt idx="41">
                  <c:v>4788</c:v>
                </c:pt>
                <c:pt idx="42">
                  <c:v>4911</c:v>
                </c:pt>
                <c:pt idx="43">
                  <c:v>5048</c:v>
                </c:pt>
                <c:pt idx="44">
                  <c:v>5159</c:v>
                </c:pt>
                <c:pt idx="45">
                  <c:v>5268</c:v>
                </c:pt>
                <c:pt idx="46">
                  <c:v>5396</c:v>
                </c:pt>
                <c:pt idx="47">
                  <c:v>5508</c:v>
                </c:pt>
                <c:pt idx="48">
                  <c:v>5625</c:v>
                </c:pt>
                <c:pt idx="49">
                  <c:v>5733</c:v>
                </c:pt>
                <c:pt idx="50">
                  <c:v>5834</c:v>
                </c:pt>
                <c:pt idx="51">
                  <c:v>5946</c:v>
                </c:pt>
                <c:pt idx="52">
                  <c:v>6053</c:v>
                </c:pt>
                <c:pt idx="53">
                  <c:v>6166</c:v>
                </c:pt>
                <c:pt idx="54">
                  <c:v>6280</c:v>
                </c:pt>
                <c:pt idx="55">
                  <c:v>6384</c:v>
                </c:pt>
                <c:pt idx="56">
                  <c:v>6478</c:v>
                </c:pt>
                <c:pt idx="57">
                  <c:v>6625</c:v>
                </c:pt>
                <c:pt idx="58">
                  <c:v>6754</c:v>
                </c:pt>
                <c:pt idx="59">
                  <c:v>6881</c:v>
                </c:pt>
                <c:pt idx="60">
                  <c:v>7019</c:v>
                </c:pt>
                <c:pt idx="61">
                  <c:v>7135</c:v>
                </c:pt>
                <c:pt idx="62">
                  <c:v>7238</c:v>
                </c:pt>
                <c:pt idx="63">
                  <c:v>7364</c:v>
                </c:pt>
                <c:pt idx="64">
                  <c:v>7476</c:v>
                </c:pt>
                <c:pt idx="65">
                  <c:v>7597</c:v>
                </c:pt>
                <c:pt idx="66">
                  <c:v>7731</c:v>
                </c:pt>
                <c:pt idx="67">
                  <c:v>7854</c:v>
                </c:pt>
                <c:pt idx="68">
                  <c:v>7988</c:v>
                </c:pt>
                <c:pt idx="69">
                  <c:v>8102</c:v>
                </c:pt>
                <c:pt idx="70">
                  <c:v>8236</c:v>
                </c:pt>
                <c:pt idx="71">
                  <c:v>8364</c:v>
                </c:pt>
                <c:pt idx="72">
                  <c:v>8460</c:v>
                </c:pt>
                <c:pt idx="73">
                  <c:v>8586</c:v>
                </c:pt>
                <c:pt idx="74">
                  <c:v>8733</c:v>
                </c:pt>
                <c:pt idx="75">
                  <c:v>8859</c:v>
                </c:pt>
                <c:pt idx="76">
                  <c:v>8997</c:v>
                </c:pt>
                <c:pt idx="77">
                  <c:v>9143</c:v>
                </c:pt>
                <c:pt idx="78">
                  <c:v>9294</c:v>
                </c:pt>
                <c:pt idx="79">
                  <c:v>9454</c:v>
                </c:pt>
                <c:pt idx="80">
                  <c:v>9637</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13</xdr:col>
      <xdr:colOff>528636</xdr:colOff>
      <xdr:row>27</xdr:row>
      <xdr:rowOff>171449</xdr:rowOff>
    </xdr:from>
    <xdr:to>
      <xdr:col>24</xdr:col>
      <xdr:colOff>285749</xdr:colOff>
      <xdr:row>42</xdr:row>
      <xdr:rowOff>180974</xdr:rowOff>
    </xdr:to>
    <xdr:graphicFrame macro="">
      <xdr:nvGraphicFramePr>
        <xdr:cNvPr id="2" name="Chart 1">
          <a:extLst>
            <a:ext uri="{FF2B5EF4-FFF2-40B4-BE49-F238E27FC236}">
              <a16:creationId xmlns:a16="http://schemas.microsoft.com/office/drawing/2014/main" id="{D9C3ED57-71F1-B389-075F-E5A51D102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26</xdr:row>
      <xdr:rowOff>0</xdr:rowOff>
    </xdr:from>
    <xdr:to>
      <xdr:col>19</xdr:col>
      <xdr:colOff>438150</xdr:colOff>
      <xdr:row>44</xdr:row>
      <xdr:rowOff>171450</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58">
      <pivotArea collapsedLevelsAreSubtotals="1" fieldPosition="0">
        <references count="1">
          <reference field="1" count="1">
            <x v="67"/>
          </reference>
        </references>
      </pivotArea>
    </format>
    <format dxfId="59">
      <pivotArea dataOnly="0" labelOnly="1" fieldPosition="0">
        <references count="1">
          <reference field="1" count="1">
            <x v="67"/>
          </reference>
        </references>
      </pivotArea>
    </format>
    <format dxfId="60">
      <pivotArea collapsedLevelsAreSubtotals="1" fieldPosition="0">
        <references count="1">
          <reference field="1" count="1">
            <x v="78"/>
          </reference>
        </references>
      </pivotArea>
    </format>
    <format dxfId="61">
      <pivotArea dataOnly="0" labelOnly="1" fieldPosition="0">
        <references count="1">
          <reference field="1" count="1">
            <x v="78"/>
          </reference>
        </references>
      </pivotArea>
    </format>
    <format dxfId="62">
      <pivotArea collapsedLevelsAreSubtotals="1" fieldPosition="0">
        <references count="1">
          <reference field="1" count="1">
            <x v="147"/>
          </reference>
        </references>
      </pivotArea>
    </format>
    <format dxfId="63">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69">
      <pivotArea collapsedLevelsAreSubtotals="1" fieldPosition="0">
        <references count="1">
          <reference field="1" count="1">
            <x v="67"/>
          </reference>
        </references>
      </pivotArea>
    </format>
    <format dxfId="68">
      <pivotArea dataOnly="0" labelOnly="1" fieldPosition="0">
        <references count="1">
          <reference field="1" count="1">
            <x v="67"/>
          </reference>
        </references>
      </pivotArea>
    </format>
    <format dxfId="67">
      <pivotArea collapsedLevelsAreSubtotals="1" fieldPosition="0">
        <references count="1">
          <reference field="1" count="1">
            <x v="78"/>
          </reference>
        </references>
      </pivotArea>
    </format>
    <format dxfId="66">
      <pivotArea dataOnly="0" labelOnly="1" fieldPosition="0">
        <references count="1">
          <reference field="1" count="1">
            <x v="78"/>
          </reference>
        </references>
      </pivotArea>
    </format>
    <format dxfId="65">
      <pivotArea collapsedLevelsAreSubtotals="1" fieldPosition="0">
        <references count="1">
          <reference field="1" count="1">
            <x v="147"/>
          </reference>
        </references>
      </pivotArea>
    </format>
    <format dxfId="64">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6" hier="-1"/>
  </pageFields>
  <dataFields count="2">
    <dataField name="Sum of vaxxed_deaths-wk13" fld="6" baseField="0" baseItem="0"/>
    <dataField name="Sum of vaxxed_later" fld="7" baseField="0" baseItem="0"/>
  </dataFields>
  <formats count="2">
    <format dxfId="57">
      <pivotArea collapsedLevelsAreSubtotals="1" fieldPosition="0">
        <references count="1">
          <reference field="1" count="1">
            <x v="67"/>
          </reference>
        </references>
      </pivotArea>
    </format>
    <format dxfId="56">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W246"/>
  <sheetViews>
    <sheetView tabSelected="1" zoomScale="115" zoomScaleNormal="115" workbookViewId="0">
      <selection activeCell="U1" sqref="U1"/>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163</v>
      </c>
      <c r="S1" t="s">
        <v>201</v>
      </c>
      <c r="T1">
        <v>6</v>
      </c>
      <c r="U1">
        <v>14</v>
      </c>
      <c r="V1" t="s">
        <v>202</v>
      </c>
    </row>
    <row r="2" spans="1:23" x14ac:dyDescent="0.25">
      <c r="G2" t="s">
        <v>133</v>
      </c>
      <c r="S2" s="6"/>
      <c r="T2" s="6" t="s">
        <v>11</v>
      </c>
      <c r="U2" s="6" t="s">
        <v>9</v>
      </c>
      <c r="V2" s="6"/>
      <c r="W2" s="6" t="s">
        <v>13</v>
      </c>
    </row>
    <row r="3" spans="1:23" x14ac:dyDescent="0.25">
      <c r="A3" s="2" t="s">
        <v>3</v>
      </c>
      <c r="B3" t="s">
        <v>6</v>
      </c>
      <c r="C3" t="s">
        <v>7</v>
      </c>
      <c r="D3" s="6" t="s">
        <v>9</v>
      </c>
      <c r="F3" t="s">
        <v>21</v>
      </c>
      <c r="G3" t="s">
        <v>38</v>
      </c>
      <c r="H3" t="s">
        <v>132</v>
      </c>
      <c r="I3" t="s">
        <v>164</v>
      </c>
      <c r="J3" t="s">
        <v>13</v>
      </c>
      <c r="L3" s="6" t="s">
        <v>21</v>
      </c>
      <c r="M3" s="6" t="s">
        <v>30</v>
      </c>
      <c r="N3" s="6" t="s">
        <v>31</v>
      </c>
      <c r="O3" s="6" t="s">
        <v>41</v>
      </c>
      <c r="P3" s="6" t="s">
        <v>32</v>
      </c>
      <c r="Q3" t="s">
        <v>205</v>
      </c>
      <c r="T3">
        <f ca="1">SUM(OFFSET(G71, $T1, 0): OFFSET(G71, $T1+$U1,0))</f>
        <v>19288</v>
      </c>
      <c r="U3">
        <f ca="1">SUM(OFFSET(H71, $T1, 0): OFFSET(H71, $T1+$U1,0))</f>
        <v>13209</v>
      </c>
      <c r="W3">
        <f ca="1">T3/U3</f>
        <v>1.4602165190400485</v>
      </c>
    </row>
    <row r="4" spans="1:23" x14ac:dyDescent="0.25">
      <c r="A4" s="4">
        <v>43892</v>
      </c>
      <c r="B4" s="13">
        <v>2277</v>
      </c>
      <c r="C4" s="13">
        <v>4</v>
      </c>
      <c r="D4">
        <f t="shared" ref="D4:D67" si="0">B4-C4</f>
        <v>2273</v>
      </c>
      <c r="F4" s="1">
        <f>A4</f>
        <v>43892</v>
      </c>
      <c r="G4">
        <f>C4</f>
        <v>4</v>
      </c>
      <c r="H4">
        <f>D4</f>
        <v>2273</v>
      </c>
      <c r="I4">
        <f>B4</f>
        <v>2277</v>
      </c>
      <c r="J4">
        <f>G4/H4</f>
        <v>1.7597888253409592E-3</v>
      </c>
      <c r="Q4" t="s">
        <v>206</v>
      </c>
      <c r="T4">
        <f ca="1">SUM(OFFSET(G71,$T1,0):G151)</f>
        <v>110645</v>
      </c>
      <c r="U4">
        <f ca="1">SUM(OFFSET(H71,$T1,0):H151)</f>
        <v>70279</v>
      </c>
      <c r="W4">
        <f ca="1">T4/U4</f>
        <v>1.5743678766060984</v>
      </c>
    </row>
    <row r="5" spans="1:23" x14ac:dyDescent="0.25">
      <c r="A5" s="4">
        <v>43899</v>
      </c>
      <c r="B5" s="13">
        <v>2289</v>
      </c>
      <c r="C5" s="13">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5.736468270427209</v>
      </c>
      <c r="U5">
        <f ca="1">U4/U3</f>
        <v>5.320539026421379</v>
      </c>
    </row>
    <row r="6" spans="1:23" x14ac:dyDescent="0.25">
      <c r="A6" s="4">
        <v>43906</v>
      </c>
      <c r="B6" s="13">
        <v>2318</v>
      </c>
      <c r="C6" s="13">
        <v>0</v>
      </c>
      <c r="D6">
        <f t="shared" si="0"/>
        <v>2318</v>
      </c>
      <c r="F6" s="1">
        <f t="shared" si="1"/>
        <v>43906</v>
      </c>
      <c r="G6">
        <f t="shared" si="2"/>
        <v>0</v>
      </c>
      <c r="H6">
        <f t="shared" si="2"/>
        <v>2318</v>
      </c>
      <c r="I6">
        <f t="shared" si="3"/>
        <v>2318</v>
      </c>
      <c r="J6">
        <f t="shared" si="4"/>
        <v>0</v>
      </c>
    </row>
    <row r="7" spans="1:23" x14ac:dyDescent="0.25">
      <c r="A7" s="4">
        <v>43913</v>
      </c>
      <c r="B7" s="13">
        <v>2290</v>
      </c>
      <c r="C7" s="13">
        <v>2</v>
      </c>
      <c r="D7">
        <f t="shared" si="0"/>
        <v>2288</v>
      </c>
      <c r="F7" s="1">
        <f t="shared" si="1"/>
        <v>43913</v>
      </c>
      <c r="G7">
        <f t="shared" si="2"/>
        <v>2</v>
      </c>
      <c r="H7">
        <f t="shared" si="2"/>
        <v>2288</v>
      </c>
      <c r="I7">
        <f t="shared" si="3"/>
        <v>2290</v>
      </c>
      <c r="J7">
        <f t="shared" si="4"/>
        <v>8.7412587412587413E-4</v>
      </c>
      <c r="S7" t="s">
        <v>173</v>
      </c>
      <c r="T7" s="6">
        <f ca="1">W4/W3</f>
        <v>1.0781742680469699</v>
      </c>
      <c r="V7" t="s">
        <v>15</v>
      </c>
    </row>
    <row r="8" spans="1:23" x14ac:dyDescent="0.25">
      <c r="A8" s="4">
        <v>43920</v>
      </c>
      <c r="B8" s="13">
        <v>2322</v>
      </c>
      <c r="C8" s="13">
        <v>0</v>
      </c>
      <c r="D8">
        <f t="shared" si="0"/>
        <v>2322</v>
      </c>
      <c r="F8" s="1">
        <f t="shared" si="1"/>
        <v>43920</v>
      </c>
      <c r="G8">
        <f t="shared" si="2"/>
        <v>0</v>
      </c>
      <c r="H8">
        <f t="shared" si="2"/>
        <v>2322</v>
      </c>
      <c r="I8">
        <f t="shared" si="3"/>
        <v>2322</v>
      </c>
      <c r="J8">
        <f t="shared" si="4"/>
        <v>0</v>
      </c>
      <c r="S8" t="s">
        <v>174</v>
      </c>
      <c r="T8">
        <f ca="1" xml:space="preserve"> EXP(LN((T4 * U3) / (T3 * U4)) - 1.96 * SQRT(1/T3 + 1/T4 + 1/U3 + 1/U4))</f>
        <v>1.0525320186410339</v>
      </c>
    </row>
    <row r="9" spans="1:23" x14ac:dyDescent="0.25">
      <c r="A9" s="4">
        <v>43927</v>
      </c>
      <c r="B9" s="13">
        <v>2245</v>
      </c>
      <c r="C9" s="13">
        <v>2</v>
      </c>
      <c r="D9">
        <f t="shared" si="0"/>
        <v>2243</v>
      </c>
      <c r="F9" s="1">
        <f t="shared" si="1"/>
        <v>43927</v>
      </c>
      <c r="G9">
        <f t="shared" si="2"/>
        <v>2</v>
      </c>
      <c r="H9">
        <f t="shared" si="2"/>
        <v>2243</v>
      </c>
      <c r="I9">
        <f t="shared" si="3"/>
        <v>2245</v>
      </c>
      <c r="J9">
        <f t="shared" si="4"/>
        <v>8.9166295140436912E-4</v>
      </c>
      <c r="S9" t="s">
        <v>175</v>
      </c>
      <c r="T9">
        <f ca="1" xml:space="preserve"> EXP(LN((T4 * U3) / (T3 * U4)) + 1.96 * SQRT(1/T3 + 1/T4 + 1/U3 + 1/U4))</f>
        <v>1.1044412252460667</v>
      </c>
    </row>
    <row r="10" spans="1:23" x14ac:dyDescent="0.25">
      <c r="A10" s="4">
        <v>43934</v>
      </c>
      <c r="B10" s="13">
        <v>2115</v>
      </c>
      <c r="C10" s="13">
        <v>2</v>
      </c>
      <c r="D10">
        <f t="shared" si="0"/>
        <v>2113</v>
      </c>
      <c r="F10" s="1">
        <f t="shared" si="1"/>
        <v>43934</v>
      </c>
      <c r="G10">
        <f t="shared" si="2"/>
        <v>2</v>
      </c>
      <c r="H10">
        <f t="shared" si="2"/>
        <v>2113</v>
      </c>
      <c r="I10">
        <f t="shared" si="3"/>
        <v>2115</v>
      </c>
      <c r="J10">
        <f t="shared" si="4"/>
        <v>9.4652153336488402E-4</v>
      </c>
      <c r="S10" t="s">
        <v>20</v>
      </c>
    </row>
    <row r="11" spans="1:23" x14ac:dyDescent="0.25">
      <c r="A11" s="4">
        <v>43941</v>
      </c>
      <c r="B11" s="13">
        <v>2037</v>
      </c>
      <c r="C11" s="13">
        <v>2</v>
      </c>
      <c r="D11">
        <f t="shared" si="0"/>
        <v>2035</v>
      </c>
      <c r="F11" s="1">
        <f t="shared" si="1"/>
        <v>43941</v>
      </c>
      <c r="G11">
        <f t="shared" si="2"/>
        <v>2</v>
      </c>
      <c r="H11">
        <f t="shared" si="2"/>
        <v>2035</v>
      </c>
      <c r="I11">
        <f t="shared" si="3"/>
        <v>2037</v>
      </c>
      <c r="J11">
        <f t="shared" si="4"/>
        <v>9.8280098280098278E-4</v>
      </c>
      <c r="S11" t="s">
        <v>24</v>
      </c>
    </row>
    <row r="12" spans="1:23" x14ac:dyDescent="0.25">
      <c r="A12" s="4">
        <v>43948</v>
      </c>
      <c r="B12" s="13">
        <v>2107</v>
      </c>
      <c r="C12" s="13">
        <v>1</v>
      </c>
      <c r="D12">
        <f t="shared" si="0"/>
        <v>2106</v>
      </c>
      <c r="F12" s="1">
        <f t="shared" si="1"/>
        <v>43948</v>
      </c>
      <c r="G12">
        <f t="shared" si="2"/>
        <v>1</v>
      </c>
      <c r="H12">
        <f t="shared" si="2"/>
        <v>2106</v>
      </c>
      <c r="I12">
        <f t="shared" si="3"/>
        <v>2107</v>
      </c>
      <c r="J12">
        <f t="shared" si="4"/>
        <v>4.7483380816714152E-4</v>
      </c>
      <c r="S12" s="8" t="s">
        <v>33</v>
      </c>
    </row>
    <row r="13" spans="1:23" x14ac:dyDescent="0.25">
      <c r="A13" s="4">
        <v>43955</v>
      </c>
      <c r="B13" s="13">
        <v>2000</v>
      </c>
      <c r="C13" s="13">
        <v>2</v>
      </c>
      <c r="D13">
        <f t="shared" si="0"/>
        <v>1998</v>
      </c>
      <c r="F13" s="1">
        <f t="shared" si="1"/>
        <v>43955</v>
      </c>
      <c r="G13">
        <f t="shared" si="2"/>
        <v>2</v>
      </c>
      <c r="H13">
        <f t="shared" si="2"/>
        <v>1998</v>
      </c>
      <c r="I13">
        <f t="shared" si="3"/>
        <v>2000</v>
      </c>
      <c r="J13">
        <f t="shared" si="4"/>
        <v>1.001001001001001E-3</v>
      </c>
      <c r="S13" t="s">
        <v>34</v>
      </c>
    </row>
    <row r="14" spans="1:23" x14ac:dyDescent="0.25">
      <c r="A14" s="4">
        <v>43962</v>
      </c>
      <c r="B14" s="13">
        <v>2023</v>
      </c>
      <c r="C14" s="13">
        <v>2</v>
      </c>
      <c r="D14">
        <f t="shared" si="0"/>
        <v>2021</v>
      </c>
      <c r="F14" s="1">
        <f t="shared" si="1"/>
        <v>43962</v>
      </c>
      <c r="G14">
        <f t="shared" si="2"/>
        <v>2</v>
      </c>
      <c r="H14">
        <f t="shared" si="2"/>
        <v>2021</v>
      </c>
      <c r="I14">
        <f t="shared" si="3"/>
        <v>2023</v>
      </c>
      <c r="J14">
        <f t="shared" si="4"/>
        <v>9.8960910440376061E-4</v>
      </c>
      <c r="S14" t="s">
        <v>35</v>
      </c>
    </row>
    <row r="15" spans="1:23" x14ac:dyDescent="0.25">
      <c r="A15" s="4">
        <v>43969</v>
      </c>
      <c r="B15" s="13">
        <v>1916</v>
      </c>
      <c r="C15" s="13">
        <v>4</v>
      </c>
      <c r="D15">
        <f t="shared" si="0"/>
        <v>1912</v>
      </c>
      <c r="F15" s="1">
        <f t="shared" si="1"/>
        <v>43969</v>
      </c>
      <c r="G15">
        <f t="shared" si="2"/>
        <v>4</v>
      </c>
      <c r="H15">
        <f t="shared" si="2"/>
        <v>1912</v>
      </c>
      <c r="I15">
        <f t="shared" si="3"/>
        <v>1916</v>
      </c>
      <c r="J15">
        <f t="shared" si="4"/>
        <v>2.0920502092050207E-3</v>
      </c>
      <c r="S15" t="s">
        <v>37</v>
      </c>
    </row>
    <row r="16" spans="1:23" x14ac:dyDescent="0.25">
      <c r="A16" s="4">
        <v>43976</v>
      </c>
      <c r="B16" s="13">
        <v>1928</v>
      </c>
      <c r="C16" s="13">
        <v>1</v>
      </c>
      <c r="D16">
        <f t="shared" si="0"/>
        <v>1927</v>
      </c>
      <c r="F16" s="1">
        <f t="shared" si="1"/>
        <v>43976</v>
      </c>
      <c r="G16">
        <f t="shared" si="2"/>
        <v>1</v>
      </c>
      <c r="H16">
        <f t="shared" si="2"/>
        <v>1927</v>
      </c>
      <c r="I16">
        <f t="shared" si="3"/>
        <v>1928</v>
      </c>
      <c r="J16">
        <f t="shared" si="4"/>
        <v>5.189413596263622E-4</v>
      </c>
    </row>
    <row r="17" spans="1:10" x14ac:dyDescent="0.25">
      <c r="A17" s="4">
        <v>43983</v>
      </c>
      <c r="B17" s="13">
        <v>2133</v>
      </c>
      <c r="C17" s="13">
        <v>0</v>
      </c>
      <c r="D17">
        <f t="shared" si="0"/>
        <v>2133</v>
      </c>
      <c r="F17" s="1">
        <f t="shared" si="1"/>
        <v>43983</v>
      </c>
      <c r="G17">
        <f t="shared" si="2"/>
        <v>0</v>
      </c>
      <c r="H17">
        <f t="shared" si="2"/>
        <v>2133</v>
      </c>
      <c r="I17">
        <f t="shared" si="3"/>
        <v>2133</v>
      </c>
      <c r="J17">
        <f t="shared" si="4"/>
        <v>0</v>
      </c>
    </row>
    <row r="18" spans="1:10" x14ac:dyDescent="0.25">
      <c r="A18" s="4">
        <v>43990</v>
      </c>
      <c r="B18" s="13">
        <v>1989</v>
      </c>
      <c r="C18" s="13">
        <v>1</v>
      </c>
      <c r="D18">
        <f t="shared" si="0"/>
        <v>1988</v>
      </c>
      <c r="F18" s="1">
        <f t="shared" si="1"/>
        <v>43990</v>
      </c>
      <c r="G18">
        <f t="shared" si="2"/>
        <v>1</v>
      </c>
      <c r="H18">
        <f t="shared" si="2"/>
        <v>1988</v>
      </c>
      <c r="I18">
        <f t="shared" si="3"/>
        <v>1989</v>
      </c>
      <c r="J18">
        <f t="shared" si="4"/>
        <v>5.0301810865191151E-4</v>
      </c>
    </row>
    <row r="19" spans="1:10" x14ac:dyDescent="0.25">
      <c r="A19" s="4">
        <v>43997</v>
      </c>
      <c r="B19" s="13">
        <v>2015</v>
      </c>
      <c r="C19" s="13">
        <v>1</v>
      </c>
      <c r="D19">
        <f t="shared" si="0"/>
        <v>2014</v>
      </c>
      <c r="F19" s="1">
        <f t="shared" si="1"/>
        <v>43997</v>
      </c>
      <c r="G19">
        <f t="shared" si="2"/>
        <v>1</v>
      </c>
      <c r="H19">
        <f t="shared" si="2"/>
        <v>2014</v>
      </c>
      <c r="I19">
        <f t="shared" si="3"/>
        <v>2015</v>
      </c>
      <c r="J19">
        <f t="shared" si="4"/>
        <v>4.965243296921549E-4</v>
      </c>
    </row>
    <row r="20" spans="1:10" x14ac:dyDescent="0.25">
      <c r="A20" s="4">
        <v>44004</v>
      </c>
      <c r="B20" s="13">
        <v>2071</v>
      </c>
      <c r="C20" s="13">
        <v>2</v>
      </c>
      <c r="D20">
        <f t="shared" si="0"/>
        <v>2069</v>
      </c>
      <c r="F20" s="1">
        <f t="shared" si="1"/>
        <v>44004</v>
      </c>
      <c r="G20">
        <f t="shared" si="2"/>
        <v>2</v>
      </c>
      <c r="H20">
        <f t="shared" si="2"/>
        <v>2069</v>
      </c>
      <c r="I20">
        <f t="shared" si="3"/>
        <v>2071</v>
      </c>
      <c r="J20">
        <f t="shared" si="4"/>
        <v>9.666505558240696E-4</v>
      </c>
    </row>
    <row r="21" spans="1:10" x14ac:dyDescent="0.25">
      <c r="A21" s="4">
        <v>44011</v>
      </c>
      <c r="B21" s="13">
        <v>2106</v>
      </c>
      <c r="C21" s="13">
        <v>3</v>
      </c>
      <c r="D21">
        <f t="shared" si="0"/>
        <v>2103</v>
      </c>
      <c r="F21" s="1">
        <f t="shared" si="1"/>
        <v>44011</v>
      </c>
      <c r="G21">
        <f t="shared" si="2"/>
        <v>3</v>
      </c>
      <c r="H21">
        <f t="shared" si="2"/>
        <v>2103</v>
      </c>
      <c r="I21">
        <f t="shared" si="3"/>
        <v>2106</v>
      </c>
      <c r="J21">
        <f t="shared" si="4"/>
        <v>1.4265335235378032E-3</v>
      </c>
    </row>
    <row r="22" spans="1:10" x14ac:dyDescent="0.25">
      <c r="A22" s="4">
        <v>44018</v>
      </c>
      <c r="B22" s="13">
        <v>1984</v>
      </c>
      <c r="C22" s="13">
        <v>1</v>
      </c>
      <c r="D22">
        <f t="shared" si="0"/>
        <v>1983</v>
      </c>
      <c r="F22" s="1">
        <f t="shared" si="1"/>
        <v>44018</v>
      </c>
      <c r="G22">
        <f t="shared" si="2"/>
        <v>1</v>
      </c>
      <c r="H22">
        <f t="shared" si="2"/>
        <v>1983</v>
      </c>
      <c r="I22">
        <f t="shared" si="3"/>
        <v>1984</v>
      </c>
      <c r="J22">
        <f t="shared" si="4"/>
        <v>5.0428643469490675E-4</v>
      </c>
    </row>
    <row r="23" spans="1:10" x14ac:dyDescent="0.25">
      <c r="A23" s="4">
        <v>44025</v>
      </c>
      <c r="B23" s="13">
        <v>1980</v>
      </c>
      <c r="C23" s="13">
        <v>2</v>
      </c>
      <c r="D23">
        <f t="shared" si="0"/>
        <v>1978</v>
      </c>
      <c r="F23" s="1">
        <f t="shared" si="1"/>
        <v>44025</v>
      </c>
      <c r="G23">
        <f t="shared" si="2"/>
        <v>2</v>
      </c>
      <c r="H23">
        <f t="shared" si="2"/>
        <v>1978</v>
      </c>
      <c r="I23">
        <f t="shared" si="3"/>
        <v>1980</v>
      </c>
      <c r="J23">
        <f t="shared" si="4"/>
        <v>1.0111223458038423E-3</v>
      </c>
    </row>
    <row r="24" spans="1:10" x14ac:dyDescent="0.25">
      <c r="A24" s="4">
        <v>44032</v>
      </c>
      <c r="B24" s="13">
        <v>2102</v>
      </c>
      <c r="C24" s="13">
        <v>2</v>
      </c>
      <c r="D24">
        <f t="shared" si="0"/>
        <v>2100</v>
      </c>
      <c r="F24" s="1">
        <f t="shared" si="1"/>
        <v>44032</v>
      </c>
      <c r="G24">
        <f t="shared" si="2"/>
        <v>2</v>
      </c>
      <c r="H24">
        <f t="shared" si="2"/>
        <v>2100</v>
      </c>
      <c r="I24">
        <f t="shared" si="3"/>
        <v>2102</v>
      </c>
      <c r="J24">
        <f t="shared" si="4"/>
        <v>9.5238095238095238E-4</v>
      </c>
    </row>
    <row r="25" spans="1:10" x14ac:dyDescent="0.25">
      <c r="A25" s="4">
        <v>44039</v>
      </c>
      <c r="B25" s="13">
        <v>2206</v>
      </c>
      <c r="C25" s="13">
        <v>5</v>
      </c>
      <c r="D25">
        <f t="shared" si="0"/>
        <v>2201</v>
      </c>
      <c r="F25" s="1">
        <f t="shared" si="1"/>
        <v>44039</v>
      </c>
      <c r="G25">
        <f t="shared" si="2"/>
        <v>5</v>
      </c>
      <c r="H25">
        <f t="shared" si="2"/>
        <v>2201</v>
      </c>
      <c r="I25">
        <f t="shared" si="3"/>
        <v>2206</v>
      </c>
      <c r="J25">
        <f t="shared" si="4"/>
        <v>2.271694684234439E-3</v>
      </c>
    </row>
    <row r="26" spans="1:10" x14ac:dyDescent="0.25">
      <c r="A26" s="4">
        <v>44046</v>
      </c>
      <c r="B26" s="13">
        <v>2153</v>
      </c>
      <c r="C26" s="13">
        <v>2</v>
      </c>
      <c r="D26">
        <f t="shared" si="0"/>
        <v>2151</v>
      </c>
      <c r="F26" s="1">
        <f t="shared" si="1"/>
        <v>44046</v>
      </c>
      <c r="G26">
        <f t="shared" si="2"/>
        <v>2</v>
      </c>
      <c r="H26">
        <f t="shared" si="2"/>
        <v>2151</v>
      </c>
      <c r="I26">
        <f t="shared" si="3"/>
        <v>2153</v>
      </c>
      <c r="J26">
        <f t="shared" si="4"/>
        <v>9.2980009298000927E-4</v>
      </c>
    </row>
    <row r="27" spans="1:10" x14ac:dyDescent="0.25">
      <c r="A27" s="4">
        <v>44053</v>
      </c>
      <c r="B27" s="13">
        <v>2187</v>
      </c>
      <c r="C27" s="13">
        <v>2</v>
      </c>
      <c r="D27">
        <f t="shared" si="0"/>
        <v>2185</v>
      </c>
      <c r="F27" s="1">
        <f t="shared" si="1"/>
        <v>44053</v>
      </c>
      <c r="G27">
        <f t="shared" si="2"/>
        <v>2</v>
      </c>
      <c r="H27">
        <f t="shared" si="2"/>
        <v>2185</v>
      </c>
      <c r="I27">
        <f t="shared" si="3"/>
        <v>2187</v>
      </c>
      <c r="J27">
        <f t="shared" si="4"/>
        <v>9.1533180778032041E-4</v>
      </c>
    </row>
    <row r="28" spans="1:10" x14ac:dyDescent="0.25">
      <c r="A28" s="4">
        <v>44060</v>
      </c>
      <c r="B28" s="13">
        <v>2094</v>
      </c>
      <c r="C28" s="13">
        <v>2</v>
      </c>
      <c r="D28">
        <f t="shared" si="0"/>
        <v>2092</v>
      </c>
      <c r="F28" s="1">
        <f t="shared" si="1"/>
        <v>44060</v>
      </c>
      <c r="G28">
        <f t="shared" si="2"/>
        <v>2</v>
      </c>
      <c r="H28">
        <f t="shared" si="2"/>
        <v>2092</v>
      </c>
      <c r="I28">
        <f t="shared" si="3"/>
        <v>2094</v>
      </c>
      <c r="J28">
        <f t="shared" si="4"/>
        <v>9.5602294455066918E-4</v>
      </c>
    </row>
    <row r="29" spans="1:10" x14ac:dyDescent="0.25">
      <c r="A29" s="4">
        <v>44067</v>
      </c>
      <c r="B29" s="13">
        <v>2021</v>
      </c>
      <c r="C29" s="13">
        <v>3</v>
      </c>
      <c r="D29">
        <f t="shared" si="0"/>
        <v>2018</v>
      </c>
      <c r="F29" s="1">
        <f t="shared" si="1"/>
        <v>44067</v>
      </c>
      <c r="G29">
        <f t="shared" si="2"/>
        <v>3</v>
      </c>
      <c r="H29">
        <f t="shared" si="2"/>
        <v>2018</v>
      </c>
      <c r="I29">
        <f t="shared" si="3"/>
        <v>2021</v>
      </c>
      <c r="J29">
        <f t="shared" si="4"/>
        <v>1.4866204162537165E-3</v>
      </c>
    </row>
    <row r="30" spans="1:10" x14ac:dyDescent="0.25">
      <c r="A30" s="4">
        <v>44074</v>
      </c>
      <c r="B30" s="13">
        <v>2020</v>
      </c>
      <c r="C30" s="13">
        <v>3</v>
      </c>
      <c r="D30">
        <f t="shared" si="0"/>
        <v>2017</v>
      </c>
      <c r="F30" s="1">
        <f t="shared" si="1"/>
        <v>44074</v>
      </c>
      <c r="G30">
        <f t="shared" si="2"/>
        <v>3</v>
      </c>
      <c r="H30">
        <f t="shared" si="2"/>
        <v>2017</v>
      </c>
      <c r="I30">
        <f t="shared" si="3"/>
        <v>2020</v>
      </c>
      <c r="J30">
        <f t="shared" si="4"/>
        <v>1.4873574615765989E-3</v>
      </c>
    </row>
    <row r="31" spans="1:10" x14ac:dyDescent="0.25">
      <c r="A31" s="4">
        <v>44081</v>
      </c>
      <c r="B31" s="13">
        <v>2072</v>
      </c>
      <c r="C31" s="13">
        <v>0</v>
      </c>
      <c r="D31">
        <f t="shared" si="0"/>
        <v>2072</v>
      </c>
      <c r="F31" s="1">
        <f t="shared" si="1"/>
        <v>44081</v>
      </c>
      <c r="G31">
        <f t="shared" si="2"/>
        <v>0</v>
      </c>
      <c r="H31">
        <f t="shared" si="2"/>
        <v>2072</v>
      </c>
      <c r="I31">
        <f t="shared" si="3"/>
        <v>2072</v>
      </c>
      <c r="J31">
        <f t="shared" si="4"/>
        <v>0</v>
      </c>
    </row>
    <row r="32" spans="1:10" x14ac:dyDescent="0.25">
      <c r="A32" s="4">
        <v>44088</v>
      </c>
      <c r="B32" s="13">
        <v>2200</v>
      </c>
      <c r="C32" s="13">
        <v>4</v>
      </c>
      <c r="D32">
        <f t="shared" si="0"/>
        <v>2196</v>
      </c>
      <c r="F32" s="1">
        <f t="shared" si="1"/>
        <v>44088</v>
      </c>
      <c r="G32">
        <f t="shared" si="2"/>
        <v>4</v>
      </c>
      <c r="H32">
        <f t="shared" si="2"/>
        <v>2196</v>
      </c>
      <c r="I32">
        <f t="shared" si="3"/>
        <v>2200</v>
      </c>
      <c r="J32">
        <f t="shared" si="4"/>
        <v>1.8214936247723133E-3</v>
      </c>
    </row>
    <row r="33" spans="1:10" x14ac:dyDescent="0.25">
      <c r="A33" s="4">
        <v>44095</v>
      </c>
      <c r="B33" s="13">
        <v>2389</v>
      </c>
      <c r="C33" s="13">
        <v>3</v>
      </c>
      <c r="D33">
        <f t="shared" si="0"/>
        <v>2386</v>
      </c>
      <c r="F33" s="1">
        <f t="shared" si="1"/>
        <v>44095</v>
      </c>
      <c r="G33">
        <f t="shared" si="2"/>
        <v>3</v>
      </c>
      <c r="H33">
        <f t="shared" si="2"/>
        <v>2386</v>
      </c>
      <c r="I33">
        <f t="shared" si="3"/>
        <v>2389</v>
      </c>
      <c r="J33">
        <f t="shared" si="4"/>
        <v>1.2573344509639564E-3</v>
      </c>
    </row>
    <row r="34" spans="1:10" x14ac:dyDescent="0.25">
      <c r="A34" s="4">
        <v>44102</v>
      </c>
      <c r="B34" s="13">
        <v>2377</v>
      </c>
      <c r="C34" s="13">
        <v>6</v>
      </c>
      <c r="D34">
        <f t="shared" si="0"/>
        <v>2371</v>
      </c>
      <c r="F34" s="1">
        <f t="shared" si="1"/>
        <v>44102</v>
      </c>
      <c r="G34">
        <f t="shared" si="2"/>
        <v>6</v>
      </c>
      <c r="H34">
        <f t="shared" si="2"/>
        <v>2371</v>
      </c>
      <c r="I34">
        <f t="shared" si="3"/>
        <v>2377</v>
      </c>
      <c r="J34">
        <f t="shared" si="4"/>
        <v>2.5305778152678194E-3</v>
      </c>
    </row>
    <row r="35" spans="1:10" x14ac:dyDescent="0.25">
      <c r="A35" s="4">
        <v>44109</v>
      </c>
      <c r="B35" s="13">
        <v>2598</v>
      </c>
      <c r="C35" s="13">
        <v>8</v>
      </c>
      <c r="D35">
        <f t="shared" si="0"/>
        <v>2590</v>
      </c>
      <c r="F35" s="1">
        <f t="shared" si="1"/>
        <v>44109</v>
      </c>
      <c r="G35">
        <f t="shared" si="2"/>
        <v>8</v>
      </c>
      <c r="H35">
        <f t="shared" si="2"/>
        <v>2590</v>
      </c>
      <c r="I35">
        <f t="shared" si="3"/>
        <v>2598</v>
      </c>
      <c r="J35">
        <f t="shared" si="4"/>
        <v>3.0888030888030888E-3</v>
      </c>
    </row>
    <row r="36" spans="1:10" x14ac:dyDescent="0.25">
      <c r="A36" s="4">
        <v>44116</v>
      </c>
      <c r="B36" s="13">
        <v>2937</v>
      </c>
      <c r="C36" s="13">
        <v>4</v>
      </c>
      <c r="D36">
        <f t="shared" si="0"/>
        <v>2933</v>
      </c>
      <c r="F36" s="1">
        <f t="shared" si="1"/>
        <v>44116</v>
      </c>
      <c r="G36">
        <f t="shared" si="2"/>
        <v>4</v>
      </c>
      <c r="H36">
        <f t="shared" si="2"/>
        <v>2933</v>
      </c>
      <c r="I36">
        <f t="shared" si="3"/>
        <v>2937</v>
      </c>
      <c r="J36">
        <f t="shared" si="4"/>
        <v>1.3637913399249914E-3</v>
      </c>
    </row>
    <row r="37" spans="1:10" x14ac:dyDescent="0.25">
      <c r="A37" s="4">
        <v>44123</v>
      </c>
      <c r="B37" s="13">
        <v>3645</v>
      </c>
      <c r="C37" s="13">
        <v>3</v>
      </c>
      <c r="D37">
        <f t="shared" si="0"/>
        <v>3642</v>
      </c>
      <c r="F37" s="1">
        <f t="shared" si="1"/>
        <v>44123</v>
      </c>
      <c r="G37">
        <f t="shared" si="2"/>
        <v>3</v>
      </c>
      <c r="H37">
        <f t="shared" si="2"/>
        <v>3642</v>
      </c>
      <c r="I37">
        <f t="shared" si="3"/>
        <v>3645</v>
      </c>
      <c r="J37">
        <f t="shared" si="4"/>
        <v>8.2372322899505767E-4</v>
      </c>
    </row>
    <row r="38" spans="1:10" x14ac:dyDescent="0.25">
      <c r="A38" s="4">
        <v>44130</v>
      </c>
      <c r="B38" s="13">
        <v>4212</v>
      </c>
      <c r="C38" s="13">
        <v>6</v>
      </c>
      <c r="D38">
        <f t="shared" si="0"/>
        <v>4206</v>
      </c>
      <c r="F38" s="1">
        <f t="shared" si="1"/>
        <v>44130</v>
      </c>
      <c r="G38">
        <f t="shared" si="2"/>
        <v>6</v>
      </c>
      <c r="H38">
        <f t="shared" si="2"/>
        <v>4206</v>
      </c>
      <c r="I38">
        <f t="shared" si="3"/>
        <v>4212</v>
      </c>
      <c r="J38">
        <f t="shared" si="4"/>
        <v>1.4265335235378032E-3</v>
      </c>
    </row>
    <row r="39" spans="1:10" x14ac:dyDescent="0.25">
      <c r="A39" s="4">
        <v>44137</v>
      </c>
      <c r="B39" s="13">
        <v>4246</v>
      </c>
      <c r="C39" s="13">
        <v>8</v>
      </c>
      <c r="D39">
        <f t="shared" si="0"/>
        <v>4238</v>
      </c>
      <c r="F39" s="1">
        <f t="shared" si="1"/>
        <v>44137</v>
      </c>
      <c r="G39">
        <f t="shared" si="2"/>
        <v>8</v>
      </c>
      <c r="H39">
        <f t="shared" si="2"/>
        <v>4238</v>
      </c>
      <c r="I39">
        <f t="shared" si="3"/>
        <v>4246</v>
      </c>
      <c r="J39">
        <f t="shared" si="4"/>
        <v>1.8876828692779614E-3</v>
      </c>
    </row>
    <row r="40" spans="1:10" x14ac:dyDescent="0.25">
      <c r="A40" s="4">
        <v>44144</v>
      </c>
      <c r="B40" s="13">
        <v>3863</v>
      </c>
      <c r="C40" s="13">
        <v>6</v>
      </c>
      <c r="D40">
        <f t="shared" si="0"/>
        <v>3857</v>
      </c>
      <c r="F40" s="1">
        <f t="shared" si="1"/>
        <v>44144</v>
      </c>
      <c r="G40">
        <f t="shared" si="2"/>
        <v>6</v>
      </c>
      <c r="H40">
        <f t="shared" si="2"/>
        <v>3857</v>
      </c>
      <c r="I40">
        <f t="shared" si="3"/>
        <v>3863</v>
      </c>
      <c r="J40">
        <f t="shared" si="4"/>
        <v>1.55561317085818E-3</v>
      </c>
    </row>
    <row r="41" spans="1:10" x14ac:dyDescent="0.25">
      <c r="A41" s="4">
        <v>44151</v>
      </c>
      <c r="B41" s="13">
        <v>3406</v>
      </c>
      <c r="C41" s="13">
        <v>6</v>
      </c>
      <c r="D41">
        <f t="shared" si="0"/>
        <v>3400</v>
      </c>
      <c r="F41" s="1">
        <f t="shared" si="1"/>
        <v>44151</v>
      </c>
      <c r="G41">
        <f t="shared" si="2"/>
        <v>6</v>
      </c>
      <c r="H41">
        <f t="shared" si="2"/>
        <v>3400</v>
      </c>
      <c r="I41">
        <f t="shared" si="3"/>
        <v>3406</v>
      </c>
      <c r="J41">
        <f t="shared" si="4"/>
        <v>1.7647058823529412E-3</v>
      </c>
    </row>
    <row r="42" spans="1:10" x14ac:dyDescent="0.25">
      <c r="A42" s="4">
        <v>44158</v>
      </c>
      <c r="B42" s="13">
        <v>3152</v>
      </c>
      <c r="C42" s="13">
        <v>4</v>
      </c>
      <c r="D42">
        <f t="shared" si="0"/>
        <v>3148</v>
      </c>
      <c r="F42" s="1">
        <f t="shared" si="1"/>
        <v>44158</v>
      </c>
      <c r="G42">
        <f t="shared" si="2"/>
        <v>4</v>
      </c>
      <c r="H42">
        <f t="shared" si="2"/>
        <v>3148</v>
      </c>
      <c r="I42">
        <f t="shared" si="3"/>
        <v>3152</v>
      </c>
      <c r="J42">
        <f t="shared" si="4"/>
        <v>1.2706480304955528E-3</v>
      </c>
    </row>
    <row r="43" spans="1:10" x14ac:dyDescent="0.25">
      <c r="A43" s="4">
        <v>44165</v>
      </c>
      <c r="B43" s="13">
        <v>3087</v>
      </c>
      <c r="C43" s="13">
        <v>2</v>
      </c>
      <c r="D43">
        <f t="shared" si="0"/>
        <v>3085</v>
      </c>
      <c r="F43" s="1">
        <f t="shared" si="1"/>
        <v>44165</v>
      </c>
      <c r="G43">
        <f t="shared" si="2"/>
        <v>2</v>
      </c>
      <c r="H43">
        <f t="shared" si="2"/>
        <v>3085</v>
      </c>
      <c r="I43">
        <f t="shared" si="3"/>
        <v>3087</v>
      </c>
      <c r="J43">
        <f t="shared" si="4"/>
        <v>6.482982171799027E-4</v>
      </c>
    </row>
    <row r="44" spans="1:10" x14ac:dyDescent="0.25">
      <c r="A44" s="4">
        <v>44172</v>
      </c>
      <c r="B44" s="13">
        <v>3089</v>
      </c>
      <c r="C44" s="13">
        <v>5</v>
      </c>
      <c r="D44">
        <f t="shared" si="0"/>
        <v>3084</v>
      </c>
      <c r="F44" s="1">
        <f t="shared" si="1"/>
        <v>44172</v>
      </c>
      <c r="G44">
        <f t="shared" si="2"/>
        <v>5</v>
      </c>
      <c r="H44">
        <f t="shared" si="2"/>
        <v>3084</v>
      </c>
      <c r="I44">
        <f t="shared" si="3"/>
        <v>3089</v>
      </c>
      <c r="J44">
        <f t="shared" si="4"/>
        <v>1.6212710765239949E-3</v>
      </c>
    </row>
    <row r="45" spans="1:10" x14ac:dyDescent="0.25">
      <c r="A45" s="4">
        <v>44179</v>
      </c>
      <c r="B45" s="13">
        <v>3240</v>
      </c>
      <c r="C45" s="13">
        <v>3</v>
      </c>
      <c r="D45">
        <f t="shared" si="0"/>
        <v>3237</v>
      </c>
      <c r="F45" s="1">
        <f t="shared" si="1"/>
        <v>44179</v>
      </c>
      <c r="G45">
        <f t="shared" si="2"/>
        <v>3</v>
      </c>
      <c r="H45">
        <f t="shared" si="2"/>
        <v>3237</v>
      </c>
      <c r="I45">
        <f t="shared" si="3"/>
        <v>3240</v>
      </c>
      <c r="J45">
        <f t="shared" si="4"/>
        <v>9.2678405931417981E-4</v>
      </c>
    </row>
    <row r="46" spans="1:10" x14ac:dyDescent="0.25">
      <c r="A46" s="4">
        <v>44186</v>
      </c>
      <c r="B46" s="13">
        <v>3223</v>
      </c>
      <c r="C46" s="13">
        <v>4</v>
      </c>
      <c r="D46">
        <f t="shared" si="0"/>
        <v>3219</v>
      </c>
      <c r="F46" s="1">
        <f t="shared" si="1"/>
        <v>44186</v>
      </c>
      <c r="G46">
        <f t="shared" si="2"/>
        <v>4</v>
      </c>
      <c r="H46">
        <f t="shared" si="2"/>
        <v>3219</v>
      </c>
      <c r="I46">
        <f t="shared" si="3"/>
        <v>3223</v>
      </c>
      <c r="J46">
        <f t="shared" si="4"/>
        <v>1.2426219322771047E-3</v>
      </c>
    </row>
    <row r="47" spans="1:10" x14ac:dyDescent="0.25">
      <c r="A47" s="4">
        <v>44193</v>
      </c>
      <c r="B47" s="13">
        <v>3526</v>
      </c>
      <c r="C47" s="13">
        <v>9</v>
      </c>
      <c r="D47">
        <f t="shared" si="0"/>
        <v>3517</v>
      </c>
      <c r="F47" s="1">
        <f t="shared" si="1"/>
        <v>44193</v>
      </c>
      <c r="G47">
        <f t="shared" si="2"/>
        <v>9</v>
      </c>
      <c r="H47">
        <f t="shared" si="2"/>
        <v>3517</v>
      </c>
      <c r="I47">
        <f t="shared" si="3"/>
        <v>3526</v>
      </c>
      <c r="J47">
        <f t="shared" si="4"/>
        <v>2.5589991470002845E-3</v>
      </c>
    </row>
    <row r="48" spans="1:10" x14ac:dyDescent="0.25">
      <c r="A48" s="4">
        <v>44200</v>
      </c>
      <c r="B48" s="13">
        <v>3846</v>
      </c>
      <c r="C48" s="13">
        <v>16</v>
      </c>
      <c r="D48">
        <f t="shared" si="0"/>
        <v>3830</v>
      </c>
      <c r="F48" s="1">
        <f t="shared" si="1"/>
        <v>44200</v>
      </c>
      <c r="G48">
        <f t="shared" si="2"/>
        <v>16</v>
      </c>
      <c r="H48">
        <f t="shared" si="2"/>
        <v>3830</v>
      </c>
      <c r="I48">
        <f t="shared" si="3"/>
        <v>3846</v>
      </c>
      <c r="J48">
        <f t="shared" si="4"/>
        <v>4.1775456919060051E-3</v>
      </c>
    </row>
    <row r="49" spans="1:10" x14ac:dyDescent="0.25">
      <c r="A49" s="4">
        <v>44207</v>
      </c>
      <c r="B49" s="13">
        <v>3735</v>
      </c>
      <c r="C49" s="13">
        <v>37</v>
      </c>
      <c r="D49">
        <f t="shared" si="0"/>
        <v>3698</v>
      </c>
      <c r="F49" s="1">
        <f t="shared" si="1"/>
        <v>44207</v>
      </c>
      <c r="G49">
        <f t="shared" si="2"/>
        <v>37</v>
      </c>
      <c r="H49">
        <f t="shared" si="2"/>
        <v>3698</v>
      </c>
      <c r="I49">
        <f t="shared" si="3"/>
        <v>3735</v>
      </c>
      <c r="J49">
        <f t="shared" si="4"/>
        <v>1.0005408328826392E-2</v>
      </c>
    </row>
    <row r="50" spans="1:10" x14ac:dyDescent="0.25">
      <c r="A50" s="4">
        <v>44214</v>
      </c>
      <c r="B50" s="13">
        <v>3606</v>
      </c>
      <c r="C50" s="13">
        <v>104</v>
      </c>
      <c r="D50">
        <f t="shared" si="0"/>
        <v>3502</v>
      </c>
      <c r="F50" s="1">
        <f t="shared" si="1"/>
        <v>44214</v>
      </c>
      <c r="G50">
        <f t="shared" si="2"/>
        <v>104</v>
      </c>
      <c r="H50">
        <f t="shared" si="2"/>
        <v>3502</v>
      </c>
      <c r="I50">
        <f t="shared" si="3"/>
        <v>3606</v>
      </c>
      <c r="J50">
        <f t="shared" si="4"/>
        <v>2.9697315819531698E-2</v>
      </c>
    </row>
    <row r="51" spans="1:10" x14ac:dyDescent="0.25">
      <c r="A51" s="4">
        <v>44221</v>
      </c>
      <c r="B51" s="13">
        <v>3434</v>
      </c>
      <c r="C51" s="13">
        <v>187</v>
      </c>
      <c r="D51">
        <f t="shared" si="0"/>
        <v>3247</v>
      </c>
      <c r="F51" s="1">
        <f t="shared" si="1"/>
        <v>44221</v>
      </c>
      <c r="G51">
        <f t="shared" si="2"/>
        <v>187</v>
      </c>
      <c r="H51">
        <f t="shared" si="2"/>
        <v>3247</v>
      </c>
      <c r="I51">
        <f t="shared" si="3"/>
        <v>3434</v>
      </c>
      <c r="J51">
        <f t="shared" si="4"/>
        <v>5.7591623036649213E-2</v>
      </c>
    </row>
    <row r="52" spans="1:10" x14ac:dyDescent="0.25">
      <c r="A52" s="4">
        <v>44228</v>
      </c>
      <c r="B52" s="13">
        <v>3278</v>
      </c>
      <c r="C52" s="13">
        <v>214</v>
      </c>
      <c r="D52">
        <f t="shared" si="0"/>
        <v>3064</v>
      </c>
      <c r="F52" s="1">
        <f t="shared" si="1"/>
        <v>44228</v>
      </c>
      <c r="G52">
        <f t="shared" si="2"/>
        <v>214</v>
      </c>
      <c r="H52">
        <f t="shared" si="2"/>
        <v>3064</v>
      </c>
      <c r="I52">
        <f t="shared" si="3"/>
        <v>3278</v>
      </c>
      <c r="J52">
        <f t="shared" si="4"/>
        <v>6.9843342036553527E-2</v>
      </c>
    </row>
    <row r="53" spans="1:10" x14ac:dyDescent="0.25">
      <c r="A53" s="4">
        <v>44235</v>
      </c>
      <c r="B53" s="13">
        <v>3453</v>
      </c>
      <c r="C53" s="13">
        <v>304</v>
      </c>
      <c r="D53">
        <f t="shared" si="0"/>
        <v>3149</v>
      </c>
      <c r="F53" s="1">
        <f t="shared" si="1"/>
        <v>44235</v>
      </c>
      <c r="G53">
        <f t="shared" si="2"/>
        <v>304</v>
      </c>
      <c r="H53">
        <f t="shared" si="2"/>
        <v>3149</v>
      </c>
      <c r="I53">
        <f t="shared" si="3"/>
        <v>3453</v>
      </c>
      <c r="J53">
        <f t="shared" si="4"/>
        <v>9.6538583677357889E-2</v>
      </c>
    </row>
    <row r="54" spans="1:10" x14ac:dyDescent="0.25">
      <c r="A54" s="4">
        <v>44242</v>
      </c>
      <c r="B54" s="13">
        <v>3496</v>
      </c>
      <c r="C54" s="13">
        <v>298</v>
      </c>
      <c r="D54">
        <f t="shared" si="0"/>
        <v>3198</v>
      </c>
      <c r="F54" s="1">
        <f t="shared" si="1"/>
        <v>44242</v>
      </c>
      <c r="G54">
        <f t="shared" si="2"/>
        <v>298</v>
      </c>
      <c r="H54">
        <f t="shared" si="2"/>
        <v>3198</v>
      </c>
      <c r="I54">
        <f t="shared" si="3"/>
        <v>3496</v>
      </c>
      <c r="J54">
        <f t="shared" si="4"/>
        <v>9.3183239524702935E-2</v>
      </c>
    </row>
    <row r="55" spans="1:10" x14ac:dyDescent="0.25">
      <c r="A55" s="4">
        <v>44249</v>
      </c>
      <c r="B55" s="13">
        <v>3665</v>
      </c>
      <c r="C55" s="13">
        <v>362</v>
      </c>
      <c r="D55">
        <f t="shared" si="0"/>
        <v>3303</v>
      </c>
      <c r="F55" s="1">
        <f t="shared" si="1"/>
        <v>44249</v>
      </c>
      <c r="G55">
        <f t="shared" si="2"/>
        <v>362</v>
      </c>
      <c r="H55">
        <f t="shared" si="2"/>
        <v>3303</v>
      </c>
      <c r="I55">
        <f t="shared" si="3"/>
        <v>3665</v>
      </c>
      <c r="J55">
        <f t="shared" si="4"/>
        <v>0.10959733575537391</v>
      </c>
    </row>
    <row r="56" spans="1:10" x14ac:dyDescent="0.25">
      <c r="A56" s="4">
        <v>44256</v>
      </c>
      <c r="B56" s="13">
        <v>3953</v>
      </c>
      <c r="C56" s="13">
        <v>421</v>
      </c>
      <c r="D56">
        <f t="shared" si="0"/>
        <v>3532</v>
      </c>
      <c r="F56" s="1">
        <f t="shared" si="1"/>
        <v>44256</v>
      </c>
      <c r="G56">
        <f t="shared" si="2"/>
        <v>421</v>
      </c>
      <c r="H56">
        <f t="shared" si="2"/>
        <v>3532</v>
      </c>
      <c r="I56">
        <f t="shared" si="3"/>
        <v>3953</v>
      </c>
      <c r="J56">
        <f t="shared" si="4"/>
        <v>0.11919592298980747</v>
      </c>
    </row>
    <row r="57" spans="1:10" x14ac:dyDescent="0.25">
      <c r="A57" s="4">
        <v>44263</v>
      </c>
      <c r="B57" s="13">
        <v>4058</v>
      </c>
      <c r="C57" s="13">
        <v>545</v>
      </c>
      <c r="D57">
        <f t="shared" si="0"/>
        <v>3513</v>
      </c>
      <c r="F57" s="1">
        <f t="shared" si="1"/>
        <v>44263</v>
      </c>
      <c r="G57">
        <f t="shared" si="2"/>
        <v>545</v>
      </c>
      <c r="H57">
        <f t="shared" si="2"/>
        <v>3513</v>
      </c>
      <c r="I57">
        <f t="shared" si="3"/>
        <v>4058</v>
      </c>
      <c r="J57">
        <f t="shared" si="4"/>
        <v>0.1551380586393396</v>
      </c>
    </row>
    <row r="58" spans="1:10" x14ac:dyDescent="0.25">
      <c r="A58" s="4">
        <v>44270</v>
      </c>
      <c r="B58" s="13">
        <v>3851</v>
      </c>
      <c r="C58" s="13">
        <v>583</v>
      </c>
      <c r="D58">
        <f t="shared" si="0"/>
        <v>3268</v>
      </c>
      <c r="F58" s="1">
        <f t="shared" si="1"/>
        <v>44270</v>
      </c>
      <c r="G58">
        <f t="shared" si="2"/>
        <v>583</v>
      </c>
      <c r="H58">
        <f t="shared" si="2"/>
        <v>3268</v>
      </c>
      <c r="I58">
        <f t="shared" si="3"/>
        <v>3851</v>
      </c>
      <c r="J58">
        <f t="shared" si="4"/>
        <v>0.17839657282741739</v>
      </c>
    </row>
    <row r="59" spans="1:10" x14ac:dyDescent="0.25">
      <c r="A59" s="4">
        <v>44277</v>
      </c>
      <c r="B59" s="13">
        <v>3500</v>
      </c>
      <c r="C59" s="13">
        <v>611</v>
      </c>
      <c r="D59">
        <f t="shared" si="0"/>
        <v>2889</v>
      </c>
      <c r="F59" s="1">
        <f t="shared" si="1"/>
        <v>44277</v>
      </c>
      <c r="G59">
        <f t="shared" si="2"/>
        <v>611</v>
      </c>
      <c r="H59">
        <f t="shared" si="2"/>
        <v>2889</v>
      </c>
      <c r="I59">
        <f t="shared" si="3"/>
        <v>3500</v>
      </c>
      <c r="J59">
        <f t="shared" si="4"/>
        <v>0.21149186569747316</v>
      </c>
    </row>
    <row r="60" spans="1:10" x14ac:dyDescent="0.25">
      <c r="A60" s="4">
        <v>44284</v>
      </c>
      <c r="B60" s="13">
        <v>3405</v>
      </c>
      <c r="C60" s="13">
        <v>726</v>
      </c>
      <c r="D60">
        <f t="shared" si="0"/>
        <v>2679</v>
      </c>
      <c r="F60" s="1">
        <f t="shared" si="1"/>
        <v>44284</v>
      </c>
      <c r="G60">
        <f t="shared" si="2"/>
        <v>726</v>
      </c>
      <c r="H60">
        <f t="shared" si="2"/>
        <v>2679</v>
      </c>
      <c r="I60">
        <f t="shared" si="3"/>
        <v>3405</v>
      </c>
      <c r="J60">
        <f t="shared" si="4"/>
        <v>0.27099664053751399</v>
      </c>
    </row>
    <row r="61" spans="1:10" x14ac:dyDescent="0.25">
      <c r="A61" s="4">
        <v>44291</v>
      </c>
      <c r="B61" s="13">
        <v>2983</v>
      </c>
      <c r="C61" s="13">
        <v>672</v>
      </c>
      <c r="D61">
        <f t="shared" si="0"/>
        <v>2311</v>
      </c>
      <c r="F61" s="1">
        <f t="shared" si="1"/>
        <v>44291</v>
      </c>
      <c r="G61">
        <f t="shared" si="2"/>
        <v>672</v>
      </c>
      <c r="H61">
        <f t="shared" si="2"/>
        <v>2311</v>
      </c>
      <c r="I61">
        <f t="shared" si="3"/>
        <v>2983</v>
      </c>
      <c r="J61">
        <f t="shared" si="4"/>
        <v>0.29078321073128516</v>
      </c>
    </row>
    <row r="62" spans="1:10" x14ac:dyDescent="0.25">
      <c r="A62" s="4">
        <v>44298</v>
      </c>
      <c r="B62" s="13">
        <v>2654</v>
      </c>
      <c r="C62" s="13">
        <v>643</v>
      </c>
      <c r="D62">
        <f t="shared" si="0"/>
        <v>2011</v>
      </c>
      <c r="F62" s="1">
        <f t="shared" si="1"/>
        <v>44298</v>
      </c>
      <c r="G62">
        <f t="shared" si="2"/>
        <v>643</v>
      </c>
      <c r="H62">
        <f t="shared" si="2"/>
        <v>2011</v>
      </c>
      <c r="I62">
        <f t="shared" si="3"/>
        <v>2654</v>
      </c>
      <c r="J62">
        <f t="shared" si="4"/>
        <v>0.31974142217802087</v>
      </c>
    </row>
    <row r="63" spans="1:10" x14ac:dyDescent="0.25">
      <c r="A63" s="4">
        <v>44305</v>
      </c>
      <c r="B63" s="13">
        <v>2520</v>
      </c>
      <c r="C63" s="13">
        <v>741</v>
      </c>
      <c r="D63">
        <f t="shared" si="0"/>
        <v>1779</v>
      </c>
      <c r="F63" s="1">
        <f t="shared" si="1"/>
        <v>44305</v>
      </c>
      <c r="G63">
        <f t="shared" si="2"/>
        <v>741</v>
      </c>
      <c r="H63">
        <f t="shared" si="2"/>
        <v>1779</v>
      </c>
      <c r="I63">
        <f t="shared" si="3"/>
        <v>2520</v>
      </c>
      <c r="J63">
        <f t="shared" si="4"/>
        <v>0.41652613827993257</v>
      </c>
    </row>
    <row r="64" spans="1:10" x14ac:dyDescent="0.25">
      <c r="A64" s="4">
        <v>44312</v>
      </c>
      <c r="B64" s="13">
        <v>2495</v>
      </c>
      <c r="C64" s="13">
        <v>751</v>
      </c>
      <c r="D64">
        <f t="shared" si="0"/>
        <v>1744</v>
      </c>
      <c r="F64" s="1">
        <f t="shared" si="1"/>
        <v>44312</v>
      </c>
      <c r="G64">
        <f t="shared" si="2"/>
        <v>751</v>
      </c>
      <c r="H64">
        <f t="shared" si="2"/>
        <v>1744</v>
      </c>
      <c r="I64">
        <f t="shared" si="3"/>
        <v>2495</v>
      </c>
      <c r="J64">
        <f t="shared" si="4"/>
        <v>0.43061926605504586</v>
      </c>
    </row>
    <row r="65" spans="1:18" x14ac:dyDescent="0.25">
      <c r="A65" s="4">
        <v>44319</v>
      </c>
      <c r="B65" s="13">
        <v>2338</v>
      </c>
      <c r="C65" s="13">
        <v>815</v>
      </c>
      <c r="D65">
        <f t="shared" si="0"/>
        <v>1523</v>
      </c>
      <c r="F65" s="1">
        <f t="shared" si="1"/>
        <v>44319</v>
      </c>
      <c r="G65">
        <f t="shared" si="2"/>
        <v>815</v>
      </c>
      <c r="H65">
        <f t="shared" si="2"/>
        <v>1523</v>
      </c>
      <c r="I65">
        <f t="shared" si="3"/>
        <v>2338</v>
      </c>
      <c r="J65">
        <f t="shared" si="4"/>
        <v>0.5351280367695338</v>
      </c>
    </row>
    <row r="66" spans="1:18" x14ac:dyDescent="0.25">
      <c r="A66" s="4">
        <v>44326</v>
      </c>
      <c r="B66" s="13">
        <v>2257</v>
      </c>
      <c r="C66" s="13">
        <v>865</v>
      </c>
      <c r="D66">
        <f t="shared" si="0"/>
        <v>1392</v>
      </c>
      <c r="F66" s="1">
        <f t="shared" si="1"/>
        <v>44326</v>
      </c>
      <c r="G66">
        <f t="shared" si="2"/>
        <v>865</v>
      </c>
      <c r="H66">
        <f t="shared" si="2"/>
        <v>1392</v>
      </c>
      <c r="I66">
        <f t="shared" si="3"/>
        <v>2257</v>
      </c>
      <c r="J66">
        <f t="shared" si="4"/>
        <v>0.62140804597701149</v>
      </c>
    </row>
    <row r="67" spans="1:18" x14ac:dyDescent="0.25">
      <c r="A67" s="4">
        <v>44333</v>
      </c>
      <c r="B67" s="13">
        <v>2055</v>
      </c>
      <c r="C67" s="13">
        <v>822</v>
      </c>
      <c r="D67">
        <f t="shared" si="0"/>
        <v>1233</v>
      </c>
      <c r="F67" s="1">
        <f t="shared" si="1"/>
        <v>44333</v>
      </c>
      <c r="G67">
        <f t="shared" si="2"/>
        <v>822</v>
      </c>
      <c r="H67">
        <f t="shared" si="2"/>
        <v>1233</v>
      </c>
      <c r="I67">
        <f t="shared" si="3"/>
        <v>2055</v>
      </c>
      <c r="J67">
        <f t="shared" si="4"/>
        <v>0.66666666666666663</v>
      </c>
    </row>
    <row r="68" spans="1:18" x14ac:dyDescent="0.25">
      <c r="A68" s="4">
        <v>44340</v>
      </c>
      <c r="B68" s="13">
        <v>1964</v>
      </c>
      <c r="C68" s="13">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3">
        <v>2074</v>
      </c>
      <c r="C69" s="13">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171</v>
      </c>
      <c r="P69" t="s">
        <v>43</v>
      </c>
      <c r="Q69" s="6" t="s">
        <v>42</v>
      </c>
    </row>
    <row r="70" spans="1:18" x14ac:dyDescent="0.25">
      <c r="A70" s="4">
        <v>44354</v>
      </c>
      <c r="B70" s="13">
        <v>1977</v>
      </c>
      <c r="C70" s="13">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4">
        <v>44361</v>
      </c>
      <c r="B71" s="15">
        <v>2072</v>
      </c>
      <c r="C71" s="15">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170</v>
      </c>
    </row>
    <row r="72" spans="1:18" x14ac:dyDescent="0.25">
      <c r="A72" s="4">
        <v>44368</v>
      </c>
      <c r="B72" s="13">
        <v>2024</v>
      </c>
      <c r="C72" s="13">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176</v>
      </c>
    </row>
    <row r="73" spans="1:18" x14ac:dyDescent="0.25">
      <c r="A73" s="4">
        <v>44375</v>
      </c>
      <c r="B73" s="13">
        <v>1890</v>
      </c>
      <c r="C73" s="13">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177</v>
      </c>
    </row>
    <row r="74" spans="1:18" x14ac:dyDescent="0.25">
      <c r="A74" s="4">
        <v>44382</v>
      </c>
      <c r="B74" s="13">
        <v>1951</v>
      </c>
      <c r="C74" s="13">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178</v>
      </c>
    </row>
    <row r="75" spans="1:18" x14ac:dyDescent="0.25">
      <c r="A75" s="4">
        <v>44389</v>
      </c>
      <c r="B75" s="13">
        <v>2044</v>
      </c>
      <c r="C75" s="13">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179</v>
      </c>
    </row>
    <row r="76" spans="1:18" x14ac:dyDescent="0.25">
      <c r="A76" s="4">
        <v>44396</v>
      </c>
      <c r="B76" s="13">
        <v>1961</v>
      </c>
      <c r="C76" s="13">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180</v>
      </c>
    </row>
    <row r="77" spans="1:18" x14ac:dyDescent="0.25">
      <c r="A77" s="4">
        <v>44403</v>
      </c>
      <c r="B77" s="13">
        <v>2120</v>
      </c>
      <c r="C77" s="13">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181</v>
      </c>
    </row>
    <row r="78" spans="1:18" x14ac:dyDescent="0.25">
      <c r="A78" s="4">
        <v>44410</v>
      </c>
      <c r="B78" s="13">
        <v>1932</v>
      </c>
      <c r="C78" s="13">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3">
        <v>2043</v>
      </c>
      <c r="C79" s="13">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3">
        <v>2002</v>
      </c>
      <c r="C80" s="13">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3">
        <v>1958</v>
      </c>
      <c r="C81" s="13">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4">
        <v>44438</v>
      </c>
      <c r="B82" s="15">
        <v>2002</v>
      </c>
      <c r="C82" s="15">
        <v>1210</v>
      </c>
      <c r="D82" s="6">
        <f t="shared" si="5"/>
        <v>792</v>
      </c>
      <c r="F82" s="10">
        <f t="shared" si="6"/>
        <v>44438</v>
      </c>
      <c r="G82" s="6">
        <f t="shared" si="7"/>
        <v>1210</v>
      </c>
      <c r="H82" s="6">
        <f t="shared" si="7"/>
        <v>792</v>
      </c>
      <c r="I82" s="6">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172</v>
      </c>
    </row>
    <row r="83" spans="1:18" x14ac:dyDescent="0.25">
      <c r="A83" s="4">
        <v>44445</v>
      </c>
      <c r="B83" s="13">
        <v>2077</v>
      </c>
      <c r="C83" s="13">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3">
        <v>2142</v>
      </c>
      <c r="C84" s="13">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3">
        <v>2116</v>
      </c>
      <c r="C85" s="13">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3">
        <v>2094</v>
      </c>
      <c r="C86" s="13">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3">
        <v>2122</v>
      </c>
      <c r="C87" s="13">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3">
        <v>2224</v>
      </c>
      <c r="C88" s="13">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3">
        <v>2354</v>
      </c>
      <c r="C89" s="13">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3">
        <v>2594</v>
      </c>
      <c r="C90" s="13">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3">
        <v>2717</v>
      </c>
      <c r="C91" s="13">
        <v>1597</v>
      </c>
      <c r="D91">
        <f t="shared" si="5"/>
        <v>1120</v>
      </c>
      <c r="F91" s="1">
        <f t="shared" si="6"/>
        <v>44501</v>
      </c>
      <c r="G91">
        <f t="shared" si="7"/>
        <v>1597</v>
      </c>
      <c r="H91">
        <f t="shared" si="7"/>
        <v>1120</v>
      </c>
      <c r="I91">
        <f t="shared" si="8"/>
        <v>2717</v>
      </c>
      <c r="J91">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3">
        <v>2915</v>
      </c>
      <c r="C92" s="13">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3">
        <v>3067</v>
      </c>
      <c r="C93" s="13">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3">
        <v>3278</v>
      </c>
      <c r="C94" s="13">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3">
        <v>3405</v>
      </c>
      <c r="C95" s="13">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3">
        <v>3398</v>
      </c>
      <c r="C96" s="13">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3">
        <v>3166</v>
      </c>
      <c r="C97" s="13">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3">
        <v>2962</v>
      </c>
      <c r="C98" s="13">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3">
        <v>2797</v>
      </c>
      <c r="C99" s="13">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3">
        <v>2584</v>
      </c>
      <c r="C100" s="13">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3">
        <v>2572</v>
      </c>
      <c r="C101" s="13">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3">
        <v>2391</v>
      </c>
      <c r="C102" s="13">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3">
        <v>2392</v>
      </c>
      <c r="C103" s="13">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3">
        <v>2679</v>
      </c>
      <c r="C104" s="13">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3">
        <v>2725</v>
      </c>
      <c r="C105" s="13">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3">
        <v>2669</v>
      </c>
      <c r="C106" s="13">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3">
        <v>2554</v>
      </c>
      <c r="C107" s="13">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3">
        <v>2461</v>
      </c>
      <c r="C108" s="13">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3">
        <v>2448</v>
      </c>
      <c r="C109" s="13">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3">
        <v>2371</v>
      </c>
      <c r="C110" s="13">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3">
        <v>2522</v>
      </c>
      <c r="C111" s="13">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3">
        <v>2567</v>
      </c>
      <c r="C112" s="13">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3">
        <v>2483</v>
      </c>
      <c r="C113" s="13">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3">
        <v>2377</v>
      </c>
      <c r="C114" s="13">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3">
        <v>2378</v>
      </c>
      <c r="C115" s="13">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3">
        <v>2325</v>
      </c>
      <c r="C116" s="13">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3">
        <v>2325</v>
      </c>
      <c r="C117" s="13">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3">
        <v>2238</v>
      </c>
      <c r="C118" s="13">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3">
        <v>2093</v>
      </c>
      <c r="C119" s="13">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3">
        <v>1955</v>
      </c>
      <c r="C120" s="13">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3">
        <v>2092</v>
      </c>
      <c r="C121" s="13">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3">
        <v>2114</v>
      </c>
      <c r="C122" s="13">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3">
        <v>2028</v>
      </c>
      <c r="C123" s="13">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152</v>
      </c>
    </row>
    <row r="124" spans="1:19" x14ac:dyDescent="0.25">
      <c r="A124" s="4">
        <v>44732</v>
      </c>
      <c r="B124" s="13">
        <v>2022</v>
      </c>
      <c r="C124" s="13">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153</v>
      </c>
    </row>
    <row r="125" spans="1:19" x14ac:dyDescent="0.25">
      <c r="A125" s="4">
        <v>44739</v>
      </c>
      <c r="B125" s="13">
        <v>2236</v>
      </c>
      <c r="C125" s="13">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137</v>
      </c>
    </row>
    <row r="126" spans="1:19" x14ac:dyDescent="0.25">
      <c r="A126" s="4">
        <v>44746</v>
      </c>
      <c r="B126" s="13">
        <v>1931</v>
      </c>
      <c r="C126" s="13">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129</v>
      </c>
    </row>
    <row r="127" spans="1:19" x14ac:dyDescent="0.25">
      <c r="A127" s="4">
        <v>44753</v>
      </c>
      <c r="B127" s="13">
        <v>2010</v>
      </c>
      <c r="C127" s="13">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130</v>
      </c>
    </row>
    <row r="128" spans="1:19" x14ac:dyDescent="0.25">
      <c r="A128" s="4">
        <v>44760</v>
      </c>
      <c r="B128" s="13">
        <v>2388</v>
      </c>
      <c r="C128" s="13">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135</v>
      </c>
    </row>
    <row r="129" spans="1:19" x14ac:dyDescent="0.25">
      <c r="A129" s="4">
        <v>44767</v>
      </c>
      <c r="B129" s="13">
        <v>2230</v>
      </c>
      <c r="C129" s="13">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167</v>
      </c>
    </row>
    <row r="130" spans="1:19" x14ac:dyDescent="0.25">
      <c r="A130" s="4">
        <v>44774</v>
      </c>
      <c r="B130" s="13">
        <v>2259</v>
      </c>
      <c r="C130" s="13">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134</v>
      </c>
    </row>
    <row r="131" spans="1:19" x14ac:dyDescent="0.25">
      <c r="A131" s="4">
        <v>44781</v>
      </c>
      <c r="B131" s="13">
        <v>2242</v>
      </c>
      <c r="C131" s="13">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138</v>
      </c>
    </row>
    <row r="132" spans="1:19" x14ac:dyDescent="0.25">
      <c r="A132" s="4">
        <v>44788</v>
      </c>
      <c r="B132" s="13">
        <v>2248</v>
      </c>
      <c r="C132" s="13">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165</v>
      </c>
    </row>
    <row r="133" spans="1:19" x14ac:dyDescent="0.25">
      <c r="A133" s="4">
        <v>44795</v>
      </c>
      <c r="B133" s="13">
        <v>2161</v>
      </c>
      <c r="C133" s="13">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139</v>
      </c>
    </row>
    <row r="134" spans="1:19" s="6" customFormat="1" x14ac:dyDescent="0.25">
      <c r="A134" s="4">
        <v>44802</v>
      </c>
      <c r="B134" s="13">
        <v>2075</v>
      </c>
      <c r="C134" s="13">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140</v>
      </c>
    </row>
    <row r="135" spans="1:19" x14ac:dyDescent="0.25">
      <c r="A135" s="4">
        <v>44809</v>
      </c>
      <c r="B135" s="13">
        <v>2238</v>
      </c>
      <c r="C135" s="13">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s="12" t="s">
        <v>141</v>
      </c>
    </row>
    <row r="136" spans="1:19" x14ac:dyDescent="0.25">
      <c r="A136" s="4">
        <v>44816</v>
      </c>
      <c r="B136" s="13">
        <v>2282</v>
      </c>
      <c r="C136" s="13">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2" si="27">C136-D136</f>
        <v>748</v>
      </c>
      <c r="S136" s="12" t="s">
        <v>166</v>
      </c>
    </row>
    <row r="137" spans="1:19" x14ac:dyDescent="0.25">
      <c r="A137" s="4">
        <v>44823</v>
      </c>
      <c r="B137" s="13">
        <v>2360</v>
      </c>
      <c r="C137" s="13">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151</v>
      </c>
    </row>
    <row r="138" spans="1:19" x14ac:dyDescent="0.25">
      <c r="A138" s="4">
        <v>44830</v>
      </c>
      <c r="B138" s="13">
        <v>2418</v>
      </c>
      <c r="C138" s="13">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150</v>
      </c>
    </row>
    <row r="139" spans="1:19" x14ac:dyDescent="0.25">
      <c r="A139" s="4">
        <v>44837</v>
      </c>
      <c r="B139" s="13">
        <v>2504</v>
      </c>
      <c r="C139" s="13">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3">
        <v>2420</v>
      </c>
      <c r="C140" s="13">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3">
        <v>2400</v>
      </c>
      <c r="C141" s="13">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3">
        <v>2355</v>
      </c>
      <c r="C142" s="13">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3">
        <v>2228</v>
      </c>
      <c r="C143" s="13">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3">
        <v>2302</v>
      </c>
      <c r="C144" s="13">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3">
        <v>2285</v>
      </c>
      <c r="C145" s="13">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3">
        <v>2357</v>
      </c>
      <c r="C146" s="13">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3">
        <v>2513</v>
      </c>
      <c r="C147" s="13">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3">
        <v>2514</v>
      </c>
      <c r="C148" s="13">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3">
        <v>2795</v>
      </c>
      <c r="C149" s="13">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3">
        <v>3084</v>
      </c>
      <c r="C150" s="13">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4">
        <v>44921</v>
      </c>
      <c r="B151" s="15">
        <v>3239</v>
      </c>
      <c r="C151" s="15">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3">
        <v>3021</v>
      </c>
      <c r="C152" s="13">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3">
        <v>2731</v>
      </c>
      <c r="C153" s="13">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3">
        <v>2583</v>
      </c>
      <c r="C154" s="13">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3">
        <v>2367</v>
      </c>
      <c r="C155" s="13">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3">
        <v>2389</v>
      </c>
      <c r="C156" s="13">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3">
        <v>2356</v>
      </c>
      <c r="C157" s="13">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3">
        <v>2399</v>
      </c>
      <c r="C158" s="13">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3">
        <v>2342</v>
      </c>
      <c r="C159" s="13">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3">
        <v>2365</v>
      </c>
      <c r="C160" s="13">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3">
        <v>2392</v>
      </c>
      <c r="C161" s="13">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3">
        <v>2263</v>
      </c>
      <c r="C162" s="13">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3">
        <v>2318</v>
      </c>
      <c r="C163" s="13">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3">
        <v>2245</v>
      </c>
      <c r="C164" s="13">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3">
        <v>2171</v>
      </c>
      <c r="C165" s="13">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3">
        <v>2320</v>
      </c>
      <c r="C166" s="13">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3">
        <v>2193</v>
      </c>
      <c r="C167" s="13">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3">
        <v>2115</v>
      </c>
      <c r="C168" s="13">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3">
        <v>2162</v>
      </c>
      <c r="C169" s="13">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3">
        <v>2049</v>
      </c>
      <c r="C170" s="13">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3">
        <v>2068</v>
      </c>
      <c r="C171" s="13">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3">
        <v>2024</v>
      </c>
      <c r="C172" s="13">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3">
        <v>2012</v>
      </c>
      <c r="C173" s="13">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3">
        <v>2031</v>
      </c>
      <c r="C174" s="13">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3">
        <v>2014</v>
      </c>
      <c r="C175" s="13">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3">
        <v>2172</v>
      </c>
      <c r="C176" s="13">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3">
        <v>1981</v>
      </c>
      <c r="C177" s="13">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3">
        <v>1993</v>
      </c>
      <c r="C178" s="13">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3">
        <v>2110</v>
      </c>
      <c r="C179" s="13">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3">
        <v>2020</v>
      </c>
      <c r="C180" s="13">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3">
        <v>1915</v>
      </c>
      <c r="C181" s="13">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3">
        <v>1938</v>
      </c>
      <c r="C182" s="13">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3">
        <v>2035</v>
      </c>
      <c r="C183" s="13">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3">
        <v>2185</v>
      </c>
      <c r="C184" s="13">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3">
        <v>2244</v>
      </c>
      <c r="C185" s="13">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3">
        <v>1945</v>
      </c>
      <c r="C186" s="13">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3">
        <v>1981</v>
      </c>
      <c r="C187" s="13">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3">
        <v>2020</v>
      </c>
      <c r="C188" s="13">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3">
        <v>2095</v>
      </c>
      <c r="C189" s="13">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3">
        <v>1990</v>
      </c>
      <c r="C190" s="13">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3">
        <v>2130</v>
      </c>
      <c r="C191" s="13">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3">
        <v>2338</v>
      </c>
      <c r="C192" s="13">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3">
        <v>2253</v>
      </c>
      <c r="C193" s="13">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3">
        <v>2274</v>
      </c>
      <c r="C194" s="13">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3">
        <v>2210</v>
      </c>
      <c r="C195" s="13">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3">
        <v>2205</v>
      </c>
      <c r="C196" s="13">
        <v>1484</v>
      </c>
      <c r="D196">
        <f t="shared" ref="D196:D259"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3">
        <v>2383</v>
      </c>
      <c r="C197" s="13">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3">
        <v>2360</v>
      </c>
      <c r="C198" s="13">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3">
        <v>2453</v>
      </c>
      <c r="C199" s="13">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3">
        <v>2549</v>
      </c>
      <c r="C200" s="13">
        <v>1699</v>
      </c>
      <c r="D200">
        <f t="shared" si="31"/>
        <v>850</v>
      </c>
      <c r="F200" s="1">
        <f t="shared" si="32"/>
        <v>45264</v>
      </c>
      <c r="G200">
        <f t="shared" si="33"/>
        <v>1699</v>
      </c>
      <c r="H200">
        <f t="shared" si="33"/>
        <v>850</v>
      </c>
      <c r="I200">
        <f t="shared" si="34"/>
        <v>2549</v>
      </c>
      <c r="J200">
        <f t="shared" si="35"/>
        <v>1.9988235294117647</v>
      </c>
      <c r="L200" s="1">
        <f t="shared" ref="L200:L263" si="36">A200</f>
        <v>45264</v>
      </c>
      <c r="M200">
        <f t="shared" ref="M200:N215" si="37">C200+M199</f>
        <v>189741</v>
      </c>
      <c r="N200">
        <f t="shared" si="37"/>
        <v>111834</v>
      </c>
      <c r="O200">
        <f t="shared" ref="O200:O263" si="38">M200/N200</f>
        <v>1.6966307205322173</v>
      </c>
      <c r="P200">
        <f t="shared" ref="P200:P233" si="39">O200/O$82</f>
        <v>1.3358739835753781</v>
      </c>
    </row>
    <row r="201" spans="1:16" x14ac:dyDescent="0.25">
      <c r="A201" s="4">
        <v>45271</v>
      </c>
      <c r="B201" s="13">
        <v>2503</v>
      </c>
      <c r="C201" s="13">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3">
        <v>2553</v>
      </c>
      <c r="C202" s="13">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3">
        <v>2572</v>
      </c>
      <c r="C203" s="13">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3">
        <v>2380</v>
      </c>
      <c r="C204" s="13">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3">
        <v>2309</v>
      </c>
      <c r="C205" s="13">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3">
        <v>2368</v>
      </c>
      <c r="C206" s="13">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3">
        <v>2445</v>
      </c>
      <c r="C207" s="13">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3">
        <v>2390</v>
      </c>
      <c r="C208" s="13">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3">
        <v>2593</v>
      </c>
      <c r="C209" s="13">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3">
        <v>2291</v>
      </c>
      <c r="C210" s="13">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3">
        <v>2246</v>
      </c>
      <c r="C211" s="13">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3">
        <v>2100</v>
      </c>
      <c r="C212" s="13">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3">
        <v>2074</v>
      </c>
      <c r="C213" s="13">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3">
        <v>2051</v>
      </c>
      <c r="C214" s="13">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3">
        <v>1990</v>
      </c>
      <c r="C215" s="13">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3">
        <v>2079</v>
      </c>
      <c r="C216" s="13">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3">
        <v>2069</v>
      </c>
      <c r="C217" s="13">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3">
        <v>1961</v>
      </c>
      <c r="C218" s="13">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3">
        <v>1968</v>
      </c>
      <c r="C219" s="13">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3">
        <v>1869</v>
      </c>
      <c r="C220" s="13">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3">
        <v>1964</v>
      </c>
      <c r="C221" s="13">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3">
        <v>1888</v>
      </c>
      <c r="C222" s="13">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3">
        <v>1903</v>
      </c>
      <c r="C223" s="13">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3">
        <v>1971</v>
      </c>
      <c r="C224" s="13">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3">
        <v>1938</v>
      </c>
      <c r="C225" s="13">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3">
        <v>1879</v>
      </c>
      <c r="C226" s="13">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3">
        <v>1811</v>
      </c>
      <c r="C227" s="13">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3">
        <v>2009</v>
      </c>
      <c r="C228" s="13">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3">
        <v>1987</v>
      </c>
      <c r="C229" s="13">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3">
        <v>1625</v>
      </c>
      <c r="C230" s="13">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3">
        <v>1867</v>
      </c>
      <c r="C231" s="13">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3">
        <v>1651</v>
      </c>
      <c r="C232" s="13">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3">
        <v>1745</v>
      </c>
      <c r="C233" s="13">
        <v>1190</v>
      </c>
      <c r="D233">
        <f t="shared" si="31"/>
        <v>555</v>
      </c>
      <c r="F233" s="1">
        <f t="shared" si="32"/>
        <v>45495</v>
      </c>
      <c r="G233">
        <f t="shared" si="33"/>
        <v>1190</v>
      </c>
      <c r="H233">
        <f t="shared" si="33"/>
        <v>555</v>
      </c>
      <c r="I233">
        <f t="shared" si="34"/>
        <v>1745</v>
      </c>
    </row>
    <row r="234" spans="1:16" x14ac:dyDescent="0.25">
      <c r="A234" s="4">
        <v>45502</v>
      </c>
      <c r="B234" s="13">
        <v>1683</v>
      </c>
      <c r="C234" s="13">
        <v>1132</v>
      </c>
      <c r="D234">
        <f t="shared" si="31"/>
        <v>551</v>
      </c>
      <c r="F234" s="1">
        <f t="shared" si="32"/>
        <v>45502</v>
      </c>
      <c r="G234">
        <f t="shared" si="33"/>
        <v>1132</v>
      </c>
      <c r="H234">
        <f t="shared" si="33"/>
        <v>551</v>
      </c>
      <c r="I234">
        <f t="shared" si="34"/>
        <v>1683</v>
      </c>
    </row>
    <row r="235" spans="1:16" x14ac:dyDescent="0.25">
      <c r="A235" s="4">
        <v>45509</v>
      </c>
      <c r="B235" s="13">
        <v>1611</v>
      </c>
      <c r="C235" s="13">
        <v>1109</v>
      </c>
      <c r="D235">
        <f t="shared" si="31"/>
        <v>502</v>
      </c>
      <c r="F235" s="1">
        <f t="shared" si="32"/>
        <v>45509</v>
      </c>
      <c r="G235">
        <f t="shared" si="33"/>
        <v>1109</v>
      </c>
      <c r="H235">
        <f t="shared" si="33"/>
        <v>502</v>
      </c>
      <c r="I235">
        <f t="shared" si="34"/>
        <v>1611</v>
      </c>
    </row>
    <row r="236" spans="1:16" x14ac:dyDescent="0.25">
      <c r="A236" s="4">
        <v>45516</v>
      </c>
      <c r="B236" s="13">
        <v>1471</v>
      </c>
      <c r="C236" s="13">
        <v>989</v>
      </c>
      <c r="D236">
        <f t="shared" si="31"/>
        <v>482</v>
      </c>
      <c r="F236" s="1">
        <f t="shared" si="32"/>
        <v>45516</v>
      </c>
      <c r="G236">
        <f t="shared" si="33"/>
        <v>989</v>
      </c>
      <c r="H236">
        <f t="shared" si="33"/>
        <v>482</v>
      </c>
      <c r="I236">
        <f t="shared" si="34"/>
        <v>1471</v>
      </c>
    </row>
    <row r="237" spans="1:16" x14ac:dyDescent="0.25">
      <c r="A237" s="4">
        <v>45523</v>
      </c>
      <c r="B237" s="13">
        <v>1479</v>
      </c>
      <c r="C237" s="13">
        <v>1007</v>
      </c>
      <c r="D237">
        <f t="shared" si="31"/>
        <v>472</v>
      </c>
      <c r="F237" s="1">
        <f t="shared" si="32"/>
        <v>45523</v>
      </c>
      <c r="G237">
        <f t="shared" si="33"/>
        <v>1007</v>
      </c>
      <c r="H237">
        <f t="shared" si="33"/>
        <v>472</v>
      </c>
      <c r="I237">
        <f t="shared" si="34"/>
        <v>1479</v>
      </c>
    </row>
    <row r="238" spans="1:16" x14ac:dyDescent="0.25">
      <c r="A238" s="4">
        <v>45530</v>
      </c>
      <c r="B238" s="13">
        <v>1475</v>
      </c>
      <c r="C238" s="13">
        <v>1024</v>
      </c>
      <c r="D238">
        <f t="shared" si="31"/>
        <v>451</v>
      </c>
      <c r="F238" s="1">
        <f t="shared" si="32"/>
        <v>45530</v>
      </c>
      <c r="G238">
        <f t="shared" si="33"/>
        <v>1024</v>
      </c>
      <c r="H238">
        <f t="shared" si="33"/>
        <v>451</v>
      </c>
      <c r="I238">
        <f t="shared" si="34"/>
        <v>1475</v>
      </c>
    </row>
    <row r="239" spans="1:16" x14ac:dyDescent="0.25">
      <c r="A239" s="4">
        <v>45537</v>
      </c>
      <c r="B239" s="13">
        <v>974</v>
      </c>
      <c r="C239" s="13">
        <v>681</v>
      </c>
      <c r="D239">
        <f t="shared" si="31"/>
        <v>293</v>
      </c>
      <c r="F239" s="1">
        <f t="shared" si="32"/>
        <v>45537</v>
      </c>
      <c r="G239">
        <f t="shared" si="33"/>
        <v>681</v>
      </c>
      <c r="H239">
        <f t="shared" si="33"/>
        <v>293</v>
      </c>
      <c r="I239">
        <f t="shared" si="34"/>
        <v>974</v>
      </c>
    </row>
    <row r="240" spans="1:16" x14ac:dyDescent="0.25">
      <c r="A240" s="4">
        <v>45544</v>
      </c>
      <c r="B240" s="13">
        <v>974</v>
      </c>
      <c r="C240" s="13">
        <v>688</v>
      </c>
      <c r="D240">
        <f t="shared" si="31"/>
        <v>286</v>
      </c>
      <c r="F240" s="1">
        <f t="shared" si="32"/>
        <v>45544</v>
      </c>
      <c r="G240">
        <f t="shared" si="33"/>
        <v>688</v>
      </c>
      <c r="H240">
        <f t="shared" si="33"/>
        <v>286</v>
      </c>
      <c r="I240">
        <f t="shared" si="34"/>
        <v>974</v>
      </c>
    </row>
    <row r="241" spans="1:9" x14ac:dyDescent="0.25">
      <c r="A241" s="4">
        <v>45551</v>
      </c>
      <c r="B241" s="13">
        <v>717</v>
      </c>
      <c r="C241" s="13">
        <v>506</v>
      </c>
      <c r="D241">
        <f t="shared" si="31"/>
        <v>211</v>
      </c>
      <c r="F241" s="1">
        <f t="shared" si="32"/>
        <v>45551</v>
      </c>
      <c r="G241">
        <f t="shared" si="33"/>
        <v>506</v>
      </c>
      <c r="H241">
        <f t="shared" si="33"/>
        <v>211</v>
      </c>
      <c r="I241">
        <f t="shared" si="34"/>
        <v>717</v>
      </c>
    </row>
    <row r="242" spans="1:9" x14ac:dyDescent="0.25">
      <c r="A242" s="4">
        <v>45558</v>
      </c>
      <c r="B242" s="13">
        <v>649</v>
      </c>
      <c r="C242" s="13">
        <v>435</v>
      </c>
      <c r="D242">
        <f t="shared" si="31"/>
        <v>214</v>
      </c>
      <c r="F242" s="1">
        <f t="shared" si="32"/>
        <v>45558</v>
      </c>
      <c r="G242">
        <f t="shared" si="33"/>
        <v>435</v>
      </c>
      <c r="H242">
        <f t="shared" si="33"/>
        <v>214</v>
      </c>
      <c r="I242">
        <f t="shared" si="34"/>
        <v>649</v>
      </c>
    </row>
    <row r="243" spans="1:9" x14ac:dyDescent="0.25">
      <c r="A243" s="4">
        <v>45565</v>
      </c>
      <c r="B243" s="13">
        <v>280</v>
      </c>
      <c r="C243" s="13">
        <v>186</v>
      </c>
      <c r="D243">
        <f t="shared" si="31"/>
        <v>94</v>
      </c>
      <c r="F243" s="1">
        <f t="shared" si="32"/>
        <v>45565</v>
      </c>
      <c r="G243">
        <f t="shared" si="33"/>
        <v>186</v>
      </c>
      <c r="H243">
        <f t="shared" si="33"/>
        <v>94</v>
      </c>
      <c r="I243">
        <f t="shared" si="34"/>
        <v>280</v>
      </c>
    </row>
    <row r="244" spans="1:9" x14ac:dyDescent="0.25">
      <c r="A244" s="4">
        <v>45572</v>
      </c>
      <c r="B244" s="13">
        <v>50</v>
      </c>
      <c r="C244" s="13">
        <v>29</v>
      </c>
      <c r="D244">
        <f t="shared" si="31"/>
        <v>21</v>
      </c>
      <c r="F244" s="1">
        <f t="shared" si="32"/>
        <v>45572</v>
      </c>
      <c r="G244">
        <f t="shared" si="33"/>
        <v>29</v>
      </c>
      <c r="H244">
        <f t="shared" si="33"/>
        <v>21</v>
      </c>
      <c r="I244">
        <f t="shared" si="34"/>
        <v>50</v>
      </c>
    </row>
    <row r="245" spans="1:9" x14ac:dyDescent="0.25">
      <c r="A245" s="3" t="s">
        <v>4</v>
      </c>
      <c r="B245" s="13">
        <v>12034894</v>
      </c>
      <c r="C245" s="13">
        <v>0</v>
      </c>
      <c r="D245">
        <f t="shared" si="31"/>
        <v>12034894</v>
      </c>
    </row>
    <row r="246" spans="1:9" x14ac:dyDescent="0.25">
      <c r="A246" s="3" t="s">
        <v>5</v>
      </c>
      <c r="B246" s="13">
        <v>12597668</v>
      </c>
      <c r="C246" s="13">
        <v>257279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K6" sqref="K6"/>
    </sheetView>
  </sheetViews>
  <sheetFormatPr defaultRowHeight="15" x14ac:dyDescent="0.25"/>
  <sheetData>
    <row r="1" spans="1:12" s="6" customFormat="1" x14ac:dyDescent="0.25">
      <c r="A1" s="6" t="s">
        <v>208</v>
      </c>
      <c r="B1" s="6" t="s">
        <v>21</v>
      </c>
      <c r="C1" s="6" t="s">
        <v>38</v>
      </c>
      <c r="D1" s="6" t="s">
        <v>132</v>
      </c>
      <c r="E1" s="6" t="s">
        <v>164</v>
      </c>
      <c r="F1" s="6" t="s">
        <v>203</v>
      </c>
      <c r="H1" s="6" t="s">
        <v>189</v>
      </c>
      <c r="I1" s="6" t="s">
        <v>207</v>
      </c>
      <c r="K1" s="6" t="s">
        <v>229</v>
      </c>
    </row>
    <row r="2" spans="1:12" x14ac:dyDescent="0.25">
      <c r="A2">
        <v>0</v>
      </c>
      <c r="B2" s="10">
        <v>44361</v>
      </c>
      <c r="C2" s="6">
        <v>1035</v>
      </c>
      <c r="D2" s="6">
        <v>1037</v>
      </c>
      <c r="E2" s="6">
        <v>2072</v>
      </c>
      <c r="F2" s="6">
        <v>0.99807135969141758</v>
      </c>
      <c r="H2">
        <f>C2/$E2*2000</f>
        <v>999.03474903474898</v>
      </c>
      <c r="I2">
        <f>D2/$E2*2000</f>
        <v>1000.9652509652509</v>
      </c>
      <c r="K2" t="s">
        <v>230</v>
      </c>
    </row>
    <row r="3" spans="1:12" x14ac:dyDescent="0.25">
      <c r="A3">
        <v>1</v>
      </c>
      <c r="B3" s="1">
        <v>44368</v>
      </c>
      <c r="C3">
        <v>1078</v>
      </c>
      <c r="D3">
        <v>946</v>
      </c>
      <c r="E3">
        <v>2024</v>
      </c>
      <c r="F3">
        <v>1.1395348837209303</v>
      </c>
      <c r="H3">
        <f t="shared" ref="H3:I22" si="0">C3/$E3*2000</f>
        <v>1065.217391304348</v>
      </c>
      <c r="I3">
        <f t="shared" si="0"/>
        <v>934.78260869565224</v>
      </c>
      <c r="K3" t="s">
        <v>231</v>
      </c>
    </row>
    <row r="4" spans="1:12" x14ac:dyDescent="0.25">
      <c r="A4">
        <v>2</v>
      </c>
      <c r="B4" s="1">
        <v>44375</v>
      </c>
      <c r="C4">
        <v>999</v>
      </c>
      <c r="D4">
        <v>891</v>
      </c>
      <c r="E4">
        <v>1890</v>
      </c>
      <c r="F4">
        <v>1.1212121212121211</v>
      </c>
      <c r="H4">
        <f t="shared" si="0"/>
        <v>1057.1428571428571</v>
      </c>
      <c r="I4">
        <f t="shared" si="0"/>
        <v>942.85714285714289</v>
      </c>
      <c r="K4" t="s">
        <v>232</v>
      </c>
    </row>
    <row r="5" spans="1:12" x14ac:dyDescent="0.25">
      <c r="A5">
        <v>3</v>
      </c>
      <c r="B5" s="1">
        <v>44382</v>
      </c>
      <c r="C5">
        <v>1017</v>
      </c>
      <c r="D5">
        <v>934</v>
      </c>
      <c r="E5">
        <v>1951</v>
      </c>
      <c r="F5">
        <v>1.088865096359743</v>
      </c>
      <c r="H5">
        <f t="shared" si="0"/>
        <v>1042.5422860071758</v>
      </c>
      <c r="I5">
        <f t="shared" si="0"/>
        <v>957.45771399282421</v>
      </c>
      <c r="K5" t="s">
        <v>233</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204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s="12" customFormat="1" x14ac:dyDescent="0.25">
      <c r="A13" s="12">
        <v>11</v>
      </c>
      <c r="B13" s="16">
        <v>44438</v>
      </c>
      <c r="C13" s="12">
        <v>1210</v>
      </c>
      <c r="D13" s="12">
        <v>792</v>
      </c>
      <c r="E13" s="12">
        <v>2002</v>
      </c>
      <c r="F13" s="12">
        <v>1.5277777777777777</v>
      </c>
      <c r="H13" s="12">
        <f t="shared" si="0"/>
        <v>1208.7912087912086</v>
      </c>
      <c r="I13" s="12">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133</v>
      </c>
      <c r="S2" s="6"/>
      <c r="T2" s="6" t="s">
        <v>11</v>
      </c>
      <c r="U2" s="6" t="s">
        <v>9</v>
      </c>
      <c r="V2" s="6"/>
      <c r="W2" s="6" t="s">
        <v>13</v>
      </c>
    </row>
    <row r="3" spans="1:23" x14ac:dyDescent="0.25">
      <c r="A3" s="2" t="s">
        <v>3</v>
      </c>
      <c r="B3" t="s">
        <v>6</v>
      </c>
      <c r="C3" t="s">
        <v>7</v>
      </c>
      <c r="D3" s="6" t="s">
        <v>9</v>
      </c>
      <c r="F3" t="s">
        <v>21</v>
      </c>
      <c r="G3" t="s">
        <v>38</v>
      </c>
      <c r="H3" t="s">
        <v>132</v>
      </c>
      <c r="I3" t="s">
        <v>164</v>
      </c>
      <c r="J3" t="s">
        <v>13</v>
      </c>
      <c r="L3" s="6" t="s">
        <v>21</v>
      </c>
      <c r="M3" s="6" t="s">
        <v>30</v>
      </c>
      <c r="N3" s="6" t="s">
        <v>31</v>
      </c>
      <c r="O3" s="6" t="s">
        <v>41</v>
      </c>
      <c r="P3" s="6" t="s">
        <v>32</v>
      </c>
      <c r="Q3" t="s">
        <v>10</v>
      </c>
      <c r="T3">
        <f>M82</f>
        <v>2938</v>
      </c>
      <c r="U3">
        <f>N82</f>
        <v>3414</v>
      </c>
      <c r="W3">
        <f>T3/U3</f>
        <v>0.86057410661980083</v>
      </c>
    </row>
    <row r="4" spans="1:23" x14ac:dyDescent="0.25">
      <c r="A4" s="4">
        <v>43892</v>
      </c>
      <c r="B4" s="13">
        <v>192</v>
      </c>
      <c r="C4" s="13">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s="13">
        <v>173</v>
      </c>
      <c r="C5" s="13">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s="13">
        <v>194</v>
      </c>
      <c r="C6" s="13">
        <v>0</v>
      </c>
      <c r="D6">
        <f t="shared" si="0"/>
        <v>194</v>
      </c>
      <c r="F6" s="1">
        <f t="shared" si="1"/>
        <v>43906</v>
      </c>
      <c r="G6">
        <f t="shared" si="2"/>
        <v>0</v>
      </c>
      <c r="H6">
        <f t="shared" si="3"/>
        <v>194</v>
      </c>
      <c r="I6">
        <f t="shared" si="4"/>
        <v>194</v>
      </c>
      <c r="J6">
        <f t="shared" si="5"/>
        <v>0</v>
      </c>
    </row>
    <row r="7" spans="1:23" x14ac:dyDescent="0.25">
      <c r="A7" s="4">
        <v>43913</v>
      </c>
      <c r="B7" s="13">
        <v>212</v>
      </c>
      <c r="C7" s="13">
        <v>1</v>
      </c>
      <c r="D7">
        <f t="shared" si="0"/>
        <v>211</v>
      </c>
      <c r="F7" s="1">
        <f t="shared" si="1"/>
        <v>43913</v>
      </c>
      <c r="G7">
        <f t="shared" si="2"/>
        <v>1</v>
      </c>
      <c r="H7">
        <f t="shared" si="3"/>
        <v>211</v>
      </c>
      <c r="I7">
        <f t="shared" si="4"/>
        <v>212</v>
      </c>
      <c r="J7">
        <f t="shared" si="5"/>
        <v>4.7393364928909956E-3</v>
      </c>
      <c r="S7" t="s">
        <v>173</v>
      </c>
      <c r="T7" s="6">
        <f>W4/W3</f>
        <v>1.2710139209894211</v>
      </c>
      <c r="V7" t="s">
        <v>15</v>
      </c>
    </row>
    <row r="8" spans="1:23" x14ac:dyDescent="0.25">
      <c r="A8" s="4">
        <v>43920</v>
      </c>
      <c r="B8" s="13">
        <v>254</v>
      </c>
      <c r="C8" s="13">
        <v>0</v>
      </c>
      <c r="D8">
        <f t="shared" si="0"/>
        <v>254</v>
      </c>
      <c r="F8" s="1">
        <f t="shared" si="1"/>
        <v>43920</v>
      </c>
      <c r="G8">
        <f t="shared" si="2"/>
        <v>0</v>
      </c>
      <c r="H8">
        <f t="shared" si="3"/>
        <v>254</v>
      </c>
      <c r="I8">
        <f t="shared" si="4"/>
        <v>254</v>
      </c>
      <c r="J8">
        <f t="shared" si="5"/>
        <v>0</v>
      </c>
      <c r="S8" t="s">
        <v>174</v>
      </c>
      <c r="T8">
        <f xml:space="preserve"> EXP(LN((T4 * U3) / (T3 * U4)) - 1.96 * SQRT(1/T3 + 1/T4 + 1/U3 + 1/U4))</f>
        <v>1.2063166617568257</v>
      </c>
    </row>
    <row r="9" spans="1:23" x14ac:dyDescent="0.25">
      <c r="A9" s="4">
        <v>43927</v>
      </c>
      <c r="B9" s="13">
        <v>288</v>
      </c>
      <c r="C9" s="13">
        <v>1</v>
      </c>
      <c r="D9">
        <f t="shared" si="0"/>
        <v>287</v>
      </c>
      <c r="F9" s="1">
        <f t="shared" si="1"/>
        <v>43927</v>
      </c>
      <c r="G9">
        <f t="shared" si="2"/>
        <v>1</v>
      </c>
      <c r="H9">
        <f t="shared" si="3"/>
        <v>287</v>
      </c>
      <c r="I9">
        <f t="shared" si="4"/>
        <v>288</v>
      </c>
      <c r="J9">
        <f t="shared" si="5"/>
        <v>3.4843205574912892E-3</v>
      </c>
      <c r="S9" t="s">
        <v>175</v>
      </c>
      <c r="T9">
        <f xml:space="preserve"> EXP(LN((T4 * U3) / (T3 * U4)) + 1.96 * SQRT(1/T3 + 1/T4 + 1/U3 + 1/U4))</f>
        <v>1.3391810281358418</v>
      </c>
    </row>
    <row r="10" spans="1:23" x14ac:dyDescent="0.25">
      <c r="A10" s="4">
        <v>43934</v>
      </c>
      <c r="B10" s="13">
        <v>264</v>
      </c>
      <c r="C10" s="13">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s="13">
        <v>302</v>
      </c>
      <c r="C11" s="13">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s="13">
        <v>318</v>
      </c>
      <c r="C12" s="13">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s="13">
        <v>318</v>
      </c>
      <c r="C13" s="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s="13">
        <v>338</v>
      </c>
      <c r="C14" s="13">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s="13">
        <v>286</v>
      </c>
      <c r="C15" s="13">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s="13">
        <v>310</v>
      </c>
      <c r="C16" s="13">
        <v>0</v>
      </c>
      <c r="D16">
        <f t="shared" si="0"/>
        <v>310</v>
      </c>
      <c r="F16" s="1">
        <f t="shared" si="1"/>
        <v>43976</v>
      </c>
      <c r="G16">
        <f t="shared" si="2"/>
        <v>0</v>
      </c>
      <c r="H16">
        <f t="shared" si="3"/>
        <v>310</v>
      </c>
      <c r="I16">
        <f t="shared" si="4"/>
        <v>310</v>
      </c>
      <c r="J16">
        <f t="shared" si="5"/>
        <v>0</v>
      </c>
    </row>
    <row r="17" spans="1:10" x14ac:dyDescent="0.25">
      <c r="A17" s="4">
        <v>43983</v>
      </c>
      <c r="B17" s="13">
        <v>317</v>
      </c>
      <c r="C17" s="13">
        <v>0</v>
      </c>
      <c r="D17">
        <f t="shared" si="0"/>
        <v>317</v>
      </c>
      <c r="F17" s="1">
        <f t="shared" si="1"/>
        <v>43983</v>
      </c>
      <c r="G17">
        <f t="shared" si="2"/>
        <v>0</v>
      </c>
      <c r="H17">
        <f t="shared" si="3"/>
        <v>317</v>
      </c>
      <c r="I17">
        <f t="shared" si="4"/>
        <v>317</v>
      </c>
      <c r="J17">
        <f t="shared" si="5"/>
        <v>0</v>
      </c>
    </row>
    <row r="18" spans="1:10" x14ac:dyDescent="0.25">
      <c r="A18" s="4">
        <v>43990</v>
      </c>
      <c r="B18" s="13">
        <v>307</v>
      </c>
      <c r="C18" s="13">
        <v>0</v>
      </c>
      <c r="D18">
        <f t="shared" si="0"/>
        <v>307</v>
      </c>
      <c r="F18" s="1">
        <f t="shared" si="1"/>
        <v>43990</v>
      </c>
      <c r="G18">
        <f t="shared" si="2"/>
        <v>0</v>
      </c>
      <c r="H18">
        <f t="shared" si="3"/>
        <v>307</v>
      </c>
      <c r="I18">
        <f t="shared" si="4"/>
        <v>307</v>
      </c>
      <c r="J18">
        <f t="shared" si="5"/>
        <v>0</v>
      </c>
    </row>
    <row r="19" spans="1:10" x14ac:dyDescent="0.25">
      <c r="A19" s="4">
        <v>43997</v>
      </c>
      <c r="B19" s="13">
        <v>318</v>
      </c>
      <c r="C19" s="13">
        <v>1</v>
      </c>
      <c r="D19">
        <f t="shared" si="0"/>
        <v>317</v>
      </c>
      <c r="F19" s="1">
        <f t="shared" si="1"/>
        <v>43997</v>
      </c>
      <c r="G19">
        <f t="shared" si="2"/>
        <v>1</v>
      </c>
      <c r="H19">
        <f t="shared" si="3"/>
        <v>317</v>
      </c>
      <c r="I19">
        <f t="shared" si="4"/>
        <v>318</v>
      </c>
      <c r="J19">
        <f t="shared" si="5"/>
        <v>3.1545741324921135E-3</v>
      </c>
    </row>
    <row r="20" spans="1:10" x14ac:dyDescent="0.25">
      <c r="A20" s="4">
        <v>44004</v>
      </c>
      <c r="B20" s="13">
        <v>340</v>
      </c>
      <c r="C20" s="13">
        <v>0</v>
      </c>
      <c r="D20">
        <f t="shared" si="0"/>
        <v>340</v>
      </c>
      <c r="F20" s="1">
        <f t="shared" si="1"/>
        <v>44004</v>
      </c>
      <c r="G20">
        <f t="shared" si="2"/>
        <v>0</v>
      </c>
      <c r="H20">
        <f t="shared" si="3"/>
        <v>340</v>
      </c>
      <c r="I20">
        <f t="shared" si="4"/>
        <v>340</v>
      </c>
      <c r="J20">
        <f t="shared" si="5"/>
        <v>0</v>
      </c>
    </row>
    <row r="21" spans="1:10" x14ac:dyDescent="0.25">
      <c r="A21" s="4">
        <v>44011</v>
      </c>
      <c r="B21" s="13">
        <v>294</v>
      </c>
      <c r="C21" s="13">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s="13">
        <v>284</v>
      </c>
      <c r="C22" s="13">
        <v>0</v>
      </c>
      <c r="D22">
        <f t="shared" si="6"/>
        <v>284</v>
      </c>
      <c r="F22" s="1">
        <f t="shared" si="1"/>
        <v>44018</v>
      </c>
      <c r="G22">
        <f t="shared" si="2"/>
        <v>0</v>
      </c>
      <c r="H22">
        <f t="shared" si="3"/>
        <v>284</v>
      </c>
      <c r="I22">
        <f t="shared" si="4"/>
        <v>284</v>
      </c>
      <c r="J22">
        <f t="shared" si="5"/>
        <v>0</v>
      </c>
    </row>
    <row r="23" spans="1:10" x14ac:dyDescent="0.25">
      <c r="A23" s="4">
        <v>44025</v>
      </c>
      <c r="B23" s="13">
        <v>276</v>
      </c>
      <c r="C23" s="13">
        <v>1</v>
      </c>
      <c r="D23">
        <f t="shared" si="6"/>
        <v>275</v>
      </c>
      <c r="F23" s="1">
        <f t="shared" si="1"/>
        <v>44025</v>
      </c>
      <c r="G23">
        <f t="shared" si="2"/>
        <v>1</v>
      </c>
      <c r="H23">
        <f t="shared" si="3"/>
        <v>275</v>
      </c>
      <c r="I23">
        <f t="shared" si="4"/>
        <v>276</v>
      </c>
      <c r="J23">
        <f t="shared" si="5"/>
        <v>3.6363636363636364E-3</v>
      </c>
    </row>
    <row r="24" spans="1:10" x14ac:dyDescent="0.25">
      <c r="A24" s="4">
        <v>44032</v>
      </c>
      <c r="B24" s="13">
        <v>327</v>
      </c>
      <c r="C24" s="13">
        <v>0</v>
      </c>
      <c r="D24">
        <f t="shared" si="6"/>
        <v>327</v>
      </c>
      <c r="F24" s="1">
        <f t="shared" si="1"/>
        <v>44032</v>
      </c>
      <c r="G24">
        <f t="shared" si="2"/>
        <v>0</v>
      </c>
      <c r="H24">
        <f t="shared" si="3"/>
        <v>327</v>
      </c>
      <c r="I24">
        <f t="shared" si="4"/>
        <v>327</v>
      </c>
      <c r="J24">
        <f t="shared" si="5"/>
        <v>0</v>
      </c>
    </row>
    <row r="25" spans="1:10" x14ac:dyDescent="0.25">
      <c r="A25" s="4">
        <v>44039</v>
      </c>
      <c r="B25" s="13">
        <v>338</v>
      </c>
      <c r="C25" s="13">
        <v>1</v>
      </c>
      <c r="D25">
        <f t="shared" si="6"/>
        <v>337</v>
      </c>
      <c r="F25" s="1">
        <f t="shared" si="1"/>
        <v>44039</v>
      </c>
      <c r="G25">
        <f t="shared" si="2"/>
        <v>1</v>
      </c>
      <c r="H25">
        <f t="shared" si="3"/>
        <v>337</v>
      </c>
      <c r="I25">
        <f t="shared" si="4"/>
        <v>338</v>
      </c>
      <c r="J25">
        <f t="shared" si="5"/>
        <v>2.967359050445104E-3</v>
      </c>
    </row>
    <row r="26" spans="1:10" x14ac:dyDescent="0.25">
      <c r="A26" s="4">
        <v>44046</v>
      </c>
      <c r="B26" s="13">
        <v>313</v>
      </c>
      <c r="C26" s="13">
        <v>1</v>
      </c>
      <c r="D26">
        <f t="shared" si="6"/>
        <v>312</v>
      </c>
      <c r="F26" s="1">
        <f t="shared" si="1"/>
        <v>44046</v>
      </c>
      <c r="G26">
        <f t="shared" si="2"/>
        <v>1</v>
      </c>
      <c r="H26">
        <f t="shared" si="3"/>
        <v>312</v>
      </c>
      <c r="I26">
        <f t="shared" si="4"/>
        <v>313</v>
      </c>
      <c r="J26">
        <f t="shared" si="5"/>
        <v>3.205128205128205E-3</v>
      </c>
    </row>
    <row r="27" spans="1:10" x14ac:dyDescent="0.25">
      <c r="A27" s="4">
        <v>44053</v>
      </c>
      <c r="B27" s="13">
        <v>352</v>
      </c>
      <c r="C27" s="13">
        <v>0</v>
      </c>
      <c r="D27">
        <f t="shared" si="6"/>
        <v>352</v>
      </c>
      <c r="F27" s="1">
        <f t="shared" si="1"/>
        <v>44053</v>
      </c>
      <c r="G27">
        <f t="shared" si="2"/>
        <v>0</v>
      </c>
      <c r="H27">
        <f t="shared" si="3"/>
        <v>352</v>
      </c>
      <c r="I27">
        <f t="shared" si="4"/>
        <v>352</v>
      </c>
      <c r="J27">
        <f t="shared" si="5"/>
        <v>0</v>
      </c>
    </row>
    <row r="28" spans="1:10" x14ac:dyDescent="0.25">
      <c r="A28" s="4">
        <v>44060</v>
      </c>
      <c r="B28" s="13">
        <v>319</v>
      </c>
      <c r="C28" s="13">
        <v>0</v>
      </c>
      <c r="D28">
        <f t="shared" si="6"/>
        <v>319</v>
      </c>
      <c r="F28" s="1">
        <f t="shared" si="1"/>
        <v>44060</v>
      </c>
      <c r="G28">
        <f t="shared" si="2"/>
        <v>0</v>
      </c>
      <c r="H28">
        <f t="shared" si="3"/>
        <v>319</v>
      </c>
      <c r="I28">
        <f t="shared" si="4"/>
        <v>319</v>
      </c>
      <c r="J28">
        <f t="shared" si="5"/>
        <v>0</v>
      </c>
    </row>
    <row r="29" spans="1:10" x14ac:dyDescent="0.25">
      <c r="A29" s="4">
        <v>44067</v>
      </c>
      <c r="B29" s="13">
        <v>306</v>
      </c>
      <c r="C29" s="13">
        <v>1</v>
      </c>
      <c r="D29">
        <f t="shared" si="6"/>
        <v>305</v>
      </c>
      <c r="F29" s="1">
        <f t="shared" si="1"/>
        <v>44067</v>
      </c>
      <c r="G29">
        <f t="shared" si="2"/>
        <v>1</v>
      </c>
      <c r="H29">
        <f t="shared" si="3"/>
        <v>305</v>
      </c>
      <c r="I29">
        <f t="shared" si="4"/>
        <v>306</v>
      </c>
      <c r="J29">
        <f t="shared" si="5"/>
        <v>3.2786885245901639E-3</v>
      </c>
    </row>
    <row r="30" spans="1:10" x14ac:dyDescent="0.25">
      <c r="A30" s="4">
        <v>44074</v>
      </c>
      <c r="B30" s="13">
        <v>318</v>
      </c>
      <c r="C30" s="13">
        <v>2</v>
      </c>
      <c r="D30">
        <f t="shared" si="6"/>
        <v>316</v>
      </c>
      <c r="F30" s="1">
        <f t="shared" si="1"/>
        <v>44074</v>
      </c>
      <c r="G30">
        <f t="shared" si="2"/>
        <v>2</v>
      </c>
      <c r="H30">
        <f t="shared" si="3"/>
        <v>316</v>
      </c>
      <c r="I30">
        <f t="shared" si="4"/>
        <v>318</v>
      </c>
      <c r="J30">
        <f t="shared" si="5"/>
        <v>6.3291139240506328E-3</v>
      </c>
    </row>
    <row r="31" spans="1:10" x14ac:dyDescent="0.25">
      <c r="A31" s="4">
        <v>44081</v>
      </c>
      <c r="B31" s="13">
        <v>319</v>
      </c>
      <c r="C31" s="13">
        <v>0</v>
      </c>
      <c r="D31">
        <f t="shared" si="6"/>
        <v>319</v>
      </c>
      <c r="F31" s="1">
        <f t="shared" si="1"/>
        <v>44081</v>
      </c>
      <c r="G31">
        <f t="shared" si="2"/>
        <v>0</v>
      </c>
      <c r="H31">
        <f t="shared" si="3"/>
        <v>319</v>
      </c>
      <c r="I31">
        <f t="shared" si="4"/>
        <v>319</v>
      </c>
      <c r="J31">
        <f t="shared" si="5"/>
        <v>0</v>
      </c>
    </row>
    <row r="32" spans="1:10" x14ac:dyDescent="0.25">
      <c r="A32" s="4">
        <v>44088</v>
      </c>
      <c r="B32" s="13">
        <v>327</v>
      </c>
      <c r="C32" s="13">
        <v>0</v>
      </c>
      <c r="D32">
        <f t="shared" si="6"/>
        <v>327</v>
      </c>
      <c r="F32" s="1">
        <f t="shared" si="1"/>
        <v>44088</v>
      </c>
      <c r="G32">
        <f t="shared" si="2"/>
        <v>0</v>
      </c>
      <c r="H32">
        <f t="shared" si="3"/>
        <v>327</v>
      </c>
      <c r="I32">
        <f t="shared" si="4"/>
        <v>327</v>
      </c>
      <c r="J32">
        <f t="shared" si="5"/>
        <v>0</v>
      </c>
    </row>
    <row r="33" spans="1:10" x14ac:dyDescent="0.25">
      <c r="A33" s="4">
        <v>44095</v>
      </c>
      <c r="B33" s="13">
        <v>347</v>
      </c>
      <c r="C33" s="13">
        <v>0</v>
      </c>
      <c r="D33">
        <f t="shared" si="6"/>
        <v>347</v>
      </c>
      <c r="F33" s="1">
        <f t="shared" si="1"/>
        <v>44095</v>
      </c>
      <c r="G33">
        <f t="shared" si="2"/>
        <v>0</v>
      </c>
      <c r="H33">
        <f t="shared" si="3"/>
        <v>347</v>
      </c>
      <c r="I33">
        <f t="shared" si="4"/>
        <v>347</v>
      </c>
      <c r="J33">
        <f t="shared" si="5"/>
        <v>0</v>
      </c>
    </row>
    <row r="34" spans="1:10" x14ac:dyDescent="0.25">
      <c r="A34" s="4">
        <v>44102</v>
      </c>
      <c r="B34" s="13">
        <v>389</v>
      </c>
      <c r="C34" s="13">
        <v>4</v>
      </c>
      <c r="D34">
        <f t="shared" si="6"/>
        <v>385</v>
      </c>
      <c r="F34" s="1">
        <f t="shared" si="1"/>
        <v>44102</v>
      </c>
      <c r="G34">
        <f t="shared" si="2"/>
        <v>4</v>
      </c>
      <c r="H34">
        <f t="shared" si="3"/>
        <v>385</v>
      </c>
      <c r="I34">
        <f t="shared" si="4"/>
        <v>389</v>
      </c>
      <c r="J34">
        <f t="shared" si="5"/>
        <v>1.038961038961039E-2</v>
      </c>
    </row>
    <row r="35" spans="1:10" x14ac:dyDescent="0.25">
      <c r="A35" s="4">
        <v>44109</v>
      </c>
      <c r="B35" s="13">
        <v>459</v>
      </c>
      <c r="C35" s="13">
        <v>3</v>
      </c>
      <c r="D35">
        <f t="shared" si="6"/>
        <v>456</v>
      </c>
      <c r="F35" s="1">
        <f t="shared" si="1"/>
        <v>44109</v>
      </c>
      <c r="G35">
        <f t="shared" si="2"/>
        <v>3</v>
      </c>
      <c r="H35">
        <f t="shared" si="3"/>
        <v>456</v>
      </c>
      <c r="I35">
        <f t="shared" si="4"/>
        <v>459</v>
      </c>
      <c r="J35">
        <f t="shared" si="5"/>
        <v>6.5789473684210523E-3</v>
      </c>
    </row>
    <row r="36" spans="1:10" x14ac:dyDescent="0.25">
      <c r="A36" s="4">
        <v>44116</v>
      </c>
      <c r="B36" s="13">
        <v>484</v>
      </c>
      <c r="C36" s="13">
        <v>2</v>
      </c>
      <c r="D36">
        <f t="shared" si="6"/>
        <v>482</v>
      </c>
      <c r="F36" s="1">
        <f t="shared" si="1"/>
        <v>44116</v>
      </c>
      <c r="G36">
        <f t="shared" si="2"/>
        <v>2</v>
      </c>
      <c r="H36">
        <f t="shared" si="3"/>
        <v>482</v>
      </c>
      <c r="I36">
        <f t="shared" si="4"/>
        <v>484</v>
      </c>
      <c r="J36">
        <f t="shared" si="5"/>
        <v>4.1493775933609959E-3</v>
      </c>
    </row>
    <row r="37" spans="1:10" x14ac:dyDescent="0.25">
      <c r="A37" s="4">
        <v>44123</v>
      </c>
      <c r="B37" s="13">
        <v>574</v>
      </c>
      <c r="C37" s="13">
        <v>1</v>
      </c>
      <c r="D37">
        <f t="shared" si="6"/>
        <v>573</v>
      </c>
      <c r="F37" s="1">
        <f t="shared" si="1"/>
        <v>44123</v>
      </c>
      <c r="G37">
        <f t="shared" si="2"/>
        <v>1</v>
      </c>
      <c r="H37">
        <f t="shared" si="3"/>
        <v>573</v>
      </c>
      <c r="I37">
        <f t="shared" si="4"/>
        <v>574</v>
      </c>
      <c r="J37">
        <f t="shared" si="5"/>
        <v>1.7452006980802793E-3</v>
      </c>
    </row>
    <row r="38" spans="1:10" x14ac:dyDescent="0.25">
      <c r="A38" s="4">
        <v>44130</v>
      </c>
      <c r="B38" s="13">
        <v>697</v>
      </c>
      <c r="C38" s="13">
        <v>3</v>
      </c>
      <c r="D38">
        <f t="shared" si="6"/>
        <v>694</v>
      </c>
      <c r="F38" s="1">
        <f t="shared" si="1"/>
        <v>44130</v>
      </c>
      <c r="G38">
        <f t="shared" si="2"/>
        <v>3</v>
      </c>
      <c r="H38">
        <f t="shared" si="3"/>
        <v>694</v>
      </c>
      <c r="I38">
        <f t="shared" si="4"/>
        <v>697</v>
      </c>
      <c r="J38">
        <f t="shared" si="5"/>
        <v>4.3227665706051877E-3</v>
      </c>
    </row>
    <row r="39" spans="1:10" x14ac:dyDescent="0.25">
      <c r="A39" s="4">
        <v>44137</v>
      </c>
      <c r="B39" s="13">
        <v>670</v>
      </c>
      <c r="C39" s="13">
        <v>1</v>
      </c>
      <c r="D39">
        <f t="shared" si="6"/>
        <v>669</v>
      </c>
      <c r="F39" s="1">
        <f t="shared" si="1"/>
        <v>44137</v>
      </c>
      <c r="G39">
        <f t="shared" si="2"/>
        <v>1</v>
      </c>
      <c r="H39">
        <f t="shared" si="3"/>
        <v>669</v>
      </c>
      <c r="I39">
        <f t="shared" si="4"/>
        <v>670</v>
      </c>
      <c r="J39">
        <f t="shared" si="5"/>
        <v>1.4947683109118087E-3</v>
      </c>
    </row>
    <row r="40" spans="1:10" x14ac:dyDescent="0.25">
      <c r="A40" s="4">
        <v>44144</v>
      </c>
      <c r="B40" s="13">
        <v>652</v>
      </c>
      <c r="C40" s="13">
        <v>3</v>
      </c>
      <c r="D40">
        <f t="shared" si="6"/>
        <v>649</v>
      </c>
      <c r="F40" s="1">
        <f t="shared" si="1"/>
        <v>44144</v>
      </c>
      <c r="G40">
        <f t="shared" si="2"/>
        <v>3</v>
      </c>
      <c r="H40">
        <f t="shared" si="3"/>
        <v>649</v>
      </c>
      <c r="I40">
        <f t="shared" si="4"/>
        <v>652</v>
      </c>
      <c r="J40">
        <f t="shared" si="5"/>
        <v>4.6224961479198771E-3</v>
      </c>
    </row>
    <row r="41" spans="1:10" x14ac:dyDescent="0.25">
      <c r="A41" s="4">
        <v>44151</v>
      </c>
      <c r="B41" s="13">
        <v>644</v>
      </c>
      <c r="C41" s="13">
        <v>3</v>
      </c>
      <c r="D41">
        <f t="shared" si="6"/>
        <v>641</v>
      </c>
      <c r="F41" s="1">
        <f t="shared" si="1"/>
        <v>44151</v>
      </c>
      <c r="G41">
        <f t="shared" si="2"/>
        <v>3</v>
      </c>
      <c r="H41">
        <f t="shared" si="3"/>
        <v>641</v>
      </c>
      <c r="I41">
        <f t="shared" si="4"/>
        <v>644</v>
      </c>
      <c r="J41">
        <f t="shared" si="5"/>
        <v>4.6801872074882997E-3</v>
      </c>
    </row>
    <row r="42" spans="1:10" x14ac:dyDescent="0.25">
      <c r="A42" s="4">
        <v>44158</v>
      </c>
      <c r="B42" s="13">
        <v>597</v>
      </c>
      <c r="C42" s="13">
        <v>0</v>
      </c>
      <c r="D42">
        <f t="shared" si="6"/>
        <v>597</v>
      </c>
      <c r="F42" s="1">
        <f t="shared" si="1"/>
        <v>44158</v>
      </c>
      <c r="G42">
        <f t="shared" si="2"/>
        <v>0</v>
      </c>
      <c r="H42">
        <f t="shared" si="3"/>
        <v>597</v>
      </c>
      <c r="I42">
        <f t="shared" si="4"/>
        <v>597</v>
      </c>
      <c r="J42">
        <f t="shared" si="5"/>
        <v>0</v>
      </c>
    </row>
    <row r="43" spans="1:10" x14ac:dyDescent="0.25">
      <c r="A43" s="4">
        <v>44165</v>
      </c>
      <c r="B43" s="13">
        <v>620</v>
      </c>
      <c r="C43" s="13">
        <v>0</v>
      </c>
      <c r="D43">
        <f t="shared" si="6"/>
        <v>620</v>
      </c>
      <c r="F43" s="1">
        <f t="shared" si="1"/>
        <v>44165</v>
      </c>
      <c r="G43">
        <f t="shared" si="2"/>
        <v>0</v>
      </c>
      <c r="H43">
        <f t="shared" si="3"/>
        <v>620</v>
      </c>
      <c r="I43">
        <f t="shared" si="4"/>
        <v>620</v>
      </c>
      <c r="J43">
        <f t="shared" si="5"/>
        <v>0</v>
      </c>
    </row>
    <row r="44" spans="1:10" x14ac:dyDescent="0.25">
      <c r="A44" s="4">
        <v>44172</v>
      </c>
      <c r="B44" s="13">
        <v>536</v>
      </c>
      <c r="C44" s="13">
        <v>1</v>
      </c>
      <c r="D44">
        <f t="shared" si="6"/>
        <v>535</v>
      </c>
      <c r="F44" s="1">
        <f t="shared" si="1"/>
        <v>44172</v>
      </c>
      <c r="G44">
        <f t="shared" si="2"/>
        <v>1</v>
      </c>
      <c r="H44">
        <f t="shared" si="3"/>
        <v>535</v>
      </c>
      <c r="I44">
        <f t="shared" si="4"/>
        <v>536</v>
      </c>
      <c r="J44">
        <f t="shared" si="5"/>
        <v>1.869158878504673E-3</v>
      </c>
    </row>
    <row r="45" spans="1:10" x14ac:dyDescent="0.25">
      <c r="A45" s="4">
        <v>44179</v>
      </c>
      <c r="B45" s="13">
        <v>615</v>
      </c>
      <c r="C45" s="13">
        <v>1</v>
      </c>
      <c r="D45">
        <f t="shared" si="6"/>
        <v>614</v>
      </c>
      <c r="F45" s="1">
        <f t="shared" si="1"/>
        <v>44179</v>
      </c>
      <c r="G45">
        <f t="shared" si="2"/>
        <v>1</v>
      </c>
      <c r="H45">
        <f t="shared" si="3"/>
        <v>614</v>
      </c>
      <c r="I45">
        <f t="shared" si="4"/>
        <v>615</v>
      </c>
      <c r="J45">
        <f t="shared" si="5"/>
        <v>1.6286644951140066E-3</v>
      </c>
    </row>
    <row r="46" spans="1:10" x14ac:dyDescent="0.25">
      <c r="A46" s="4">
        <v>44186</v>
      </c>
      <c r="B46" s="13">
        <v>597</v>
      </c>
      <c r="C46" s="13">
        <v>0</v>
      </c>
      <c r="D46">
        <f t="shared" si="6"/>
        <v>597</v>
      </c>
      <c r="F46" s="1">
        <f t="shared" si="1"/>
        <v>44186</v>
      </c>
      <c r="G46">
        <f t="shared" si="2"/>
        <v>0</v>
      </c>
      <c r="H46">
        <f t="shared" si="3"/>
        <v>597</v>
      </c>
      <c r="I46">
        <f t="shared" si="4"/>
        <v>597</v>
      </c>
      <c r="J46">
        <f t="shared" si="5"/>
        <v>0</v>
      </c>
    </row>
    <row r="47" spans="1:10" x14ac:dyDescent="0.25">
      <c r="A47" s="4">
        <v>44193</v>
      </c>
      <c r="B47" s="13">
        <v>662</v>
      </c>
      <c r="C47" s="13">
        <v>4</v>
      </c>
      <c r="D47">
        <f t="shared" si="6"/>
        <v>658</v>
      </c>
      <c r="F47" s="1">
        <f t="shared" si="1"/>
        <v>44193</v>
      </c>
      <c r="G47">
        <f t="shared" si="2"/>
        <v>4</v>
      </c>
      <c r="H47">
        <f t="shared" si="3"/>
        <v>658</v>
      </c>
      <c r="I47">
        <f t="shared" si="4"/>
        <v>662</v>
      </c>
      <c r="J47">
        <f t="shared" si="5"/>
        <v>6.0790273556231003E-3</v>
      </c>
    </row>
    <row r="48" spans="1:10" x14ac:dyDescent="0.25">
      <c r="A48" s="4">
        <v>44200</v>
      </c>
      <c r="B48" s="13">
        <v>735</v>
      </c>
      <c r="C48" s="13">
        <v>1</v>
      </c>
      <c r="D48">
        <f t="shared" si="6"/>
        <v>734</v>
      </c>
      <c r="F48" s="1">
        <f t="shared" si="1"/>
        <v>44200</v>
      </c>
      <c r="G48">
        <f t="shared" si="2"/>
        <v>1</v>
      </c>
      <c r="H48">
        <f t="shared" si="3"/>
        <v>734</v>
      </c>
      <c r="I48">
        <f t="shared" si="4"/>
        <v>735</v>
      </c>
      <c r="J48">
        <f t="shared" si="5"/>
        <v>1.3623978201634877E-3</v>
      </c>
    </row>
    <row r="49" spans="1:10" x14ac:dyDescent="0.25">
      <c r="A49" s="4">
        <v>44207</v>
      </c>
      <c r="B49" s="13">
        <v>788</v>
      </c>
      <c r="C49" s="13">
        <v>4</v>
      </c>
      <c r="D49">
        <f t="shared" si="6"/>
        <v>784</v>
      </c>
      <c r="F49" s="1">
        <f t="shared" si="1"/>
        <v>44207</v>
      </c>
      <c r="G49">
        <f t="shared" si="2"/>
        <v>4</v>
      </c>
      <c r="H49">
        <f t="shared" si="3"/>
        <v>784</v>
      </c>
      <c r="I49">
        <f t="shared" si="4"/>
        <v>788</v>
      </c>
      <c r="J49">
        <f t="shared" si="5"/>
        <v>5.1020408163265302E-3</v>
      </c>
    </row>
    <row r="50" spans="1:10" x14ac:dyDescent="0.25">
      <c r="A50" s="4">
        <v>44214</v>
      </c>
      <c r="B50" s="13">
        <v>757</v>
      </c>
      <c r="C50" s="13">
        <v>6</v>
      </c>
      <c r="D50">
        <f t="shared" si="6"/>
        <v>751</v>
      </c>
      <c r="F50" s="1">
        <f t="shared" si="1"/>
        <v>44214</v>
      </c>
      <c r="G50">
        <f t="shared" si="2"/>
        <v>6</v>
      </c>
      <c r="H50">
        <f t="shared" si="3"/>
        <v>751</v>
      </c>
      <c r="I50">
        <f t="shared" si="4"/>
        <v>757</v>
      </c>
      <c r="J50">
        <f t="shared" si="5"/>
        <v>7.989347536617843E-3</v>
      </c>
    </row>
    <row r="51" spans="1:10" x14ac:dyDescent="0.25">
      <c r="A51" s="4">
        <v>44221</v>
      </c>
      <c r="B51" s="13">
        <v>674</v>
      </c>
      <c r="C51" s="13">
        <v>15</v>
      </c>
      <c r="D51">
        <f t="shared" si="6"/>
        <v>659</v>
      </c>
      <c r="F51" s="1">
        <f t="shared" si="1"/>
        <v>44221</v>
      </c>
      <c r="G51">
        <f t="shared" si="2"/>
        <v>15</v>
      </c>
      <c r="H51">
        <f t="shared" si="3"/>
        <v>659</v>
      </c>
      <c r="I51">
        <f t="shared" si="4"/>
        <v>674</v>
      </c>
      <c r="J51">
        <f t="shared" si="5"/>
        <v>2.2761760242792108E-2</v>
      </c>
    </row>
    <row r="52" spans="1:10" x14ac:dyDescent="0.25">
      <c r="A52" s="4">
        <v>44228</v>
      </c>
      <c r="B52" s="13">
        <v>745</v>
      </c>
      <c r="C52" s="13">
        <v>12</v>
      </c>
      <c r="D52">
        <f t="shared" si="6"/>
        <v>733</v>
      </c>
      <c r="F52" s="1">
        <f t="shared" si="1"/>
        <v>44228</v>
      </c>
      <c r="G52">
        <f t="shared" si="2"/>
        <v>12</v>
      </c>
      <c r="H52">
        <f t="shared" si="3"/>
        <v>733</v>
      </c>
      <c r="I52">
        <f t="shared" si="4"/>
        <v>745</v>
      </c>
      <c r="J52">
        <f t="shared" si="5"/>
        <v>1.6371077762619372E-2</v>
      </c>
    </row>
    <row r="53" spans="1:10" x14ac:dyDescent="0.25">
      <c r="A53" s="4">
        <v>44235</v>
      </c>
      <c r="B53" s="13">
        <v>737</v>
      </c>
      <c r="C53" s="13">
        <v>19</v>
      </c>
      <c r="D53">
        <f t="shared" si="6"/>
        <v>718</v>
      </c>
      <c r="F53" s="1">
        <f t="shared" si="1"/>
        <v>44235</v>
      </c>
      <c r="G53">
        <f t="shared" si="2"/>
        <v>19</v>
      </c>
      <c r="H53">
        <f t="shared" si="3"/>
        <v>718</v>
      </c>
      <c r="I53">
        <f t="shared" si="4"/>
        <v>737</v>
      </c>
      <c r="J53">
        <f t="shared" si="5"/>
        <v>2.6462395543175487E-2</v>
      </c>
    </row>
    <row r="54" spans="1:10" x14ac:dyDescent="0.25">
      <c r="A54" s="4">
        <v>44242</v>
      </c>
      <c r="B54" s="13">
        <v>848</v>
      </c>
      <c r="C54" s="13">
        <v>23</v>
      </c>
      <c r="D54">
        <f t="shared" si="6"/>
        <v>825</v>
      </c>
      <c r="F54" s="1">
        <f t="shared" si="1"/>
        <v>44242</v>
      </c>
      <c r="G54">
        <f t="shared" si="2"/>
        <v>23</v>
      </c>
      <c r="H54">
        <f t="shared" si="3"/>
        <v>825</v>
      </c>
      <c r="I54">
        <f t="shared" si="4"/>
        <v>848</v>
      </c>
      <c r="J54">
        <f t="shared" si="5"/>
        <v>2.7878787878787878E-2</v>
      </c>
    </row>
    <row r="55" spans="1:10" x14ac:dyDescent="0.25">
      <c r="A55" s="4">
        <v>44249</v>
      </c>
      <c r="B55" s="13">
        <v>852</v>
      </c>
      <c r="C55" s="13">
        <v>23</v>
      </c>
      <c r="D55">
        <f t="shared" si="6"/>
        <v>829</v>
      </c>
      <c r="F55" s="1">
        <f t="shared" si="1"/>
        <v>44249</v>
      </c>
      <c r="G55">
        <f t="shared" si="2"/>
        <v>23</v>
      </c>
      <c r="H55">
        <f t="shared" si="3"/>
        <v>829</v>
      </c>
      <c r="I55">
        <f t="shared" si="4"/>
        <v>852</v>
      </c>
      <c r="J55">
        <f t="shared" si="5"/>
        <v>2.7744270205066344E-2</v>
      </c>
    </row>
    <row r="56" spans="1:10" x14ac:dyDescent="0.25">
      <c r="A56" s="4">
        <v>44256</v>
      </c>
      <c r="B56" s="13">
        <v>966</v>
      </c>
      <c r="C56" s="13">
        <v>25</v>
      </c>
      <c r="D56">
        <f t="shared" si="6"/>
        <v>941</v>
      </c>
      <c r="F56" s="1">
        <f t="shared" si="1"/>
        <v>44256</v>
      </c>
      <c r="G56">
        <f t="shared" si="2"/>
        <v>25</v>
      </c>
      <c r="H56">
        <f t="shared" si="3"/>
        <v>941</v>
      </c>
      <c r="I56">
        <f t="shared" si="4"/>
        <v>966</v>
      </c>
      <c r="J56">
        <f t="shared" si="5"/>
        <v>2.6567481402763018E-2</v>
      </c>
    </row>
    <row r="57" spans="1:10" x14ac:dyDescent="0.25">
      <c r="A57" s="4">
        <v>44263</v>
      </c>
      <c r="B57" s="13">
        <v>1079</v>
      </c>
      <c r="C57" s="13">
        <v>44</v>
      </c>
      <c r="D57">
        <f t="shared" si="6"/>
        <v>1035</v>
      </c>
      <c r="F57" s="1">
        <f t="shared" si="1"/>
        <v>44263</v>
      </c>
      <c r="G57">
        <f t="shared" si="2"/>
        <v>44</v>
      </c>
      <c r="H57">
        <f t="shared" si="3"/>
        <v>1035</v>
      </c>
      <c r="I57">
        <f t="shared" si="4"/>
        <v>1079</v>
      </c>
      <c r="J57">
        <f t="shared" si="5"/>
        <v>4.2512077294685993E-2</v>
      </c>
    </row>
    <row r="58" spans="1:10" x14ac:dyDescent="0.25">
      <c r="A58" s="4">
        <v>44270</v>
      </c>
      <c r="B58" s="13">
        <v>1025</v>
      </c>
      <c r="C58" s="13">
        <v>41</v>
      </c>
      <c r="D58">
        <f t="shared" si="6"/>
        <v>984</v>
      </c>
      <c r="F58" s="1">
        <f t="shared" si="1"/>
        <v>44270</v>
      </c>
      <c r="G58">
        <f t="shared" si="2"/>
        <v>41</v>
      </c>
      <c r="H58">
        <f t="shared" si="3"/>
        <v>984</v>
      </c>
      <c r="I58">
        <f t="shared" si="4"/>
        <v>1025</v>
      </c>
      <c r="J58">
        <f t="shared" si="5"/>
        <v>4.1666666666666664E-2</v>
      </c>
    </row>
    <row r="59" spans="1:10" x14ac:dyDescent="0.25">
      <c r="A59" s="4">
        <v>44277</v>
      </c>
      <c r="B59" s="13">
        <v>976</v>
      </c>
      <c r="C59" s="13">
        <v>46</v>
      </c>
      <c r="D59">
        <f t="shared" si="6"/>
        <v>930</v>
      </c>
      <c r="F59" s="1">
        <f t="shared" si="1"/>
        <v>44277</v>
      </c>
      <c r="G59">
        <f t="shared" si="2"/>
        <v>46</v>
      </c>
      <c r="H59">
        <f t="shared" si="3"/>
        <v>930</v>
      </c>
      <c r="I59">
        <f t="shared" si="4"/>
        <v>976</v>
      </c>
      <c r="J59">
        <f t="shared" si="5"/>
        <v>4.9462365591397849E-2</v>
      </c>
    </row>
    <row r="60" spans="1:10" x14ac:dyDescent="0.25">
      <c r="A60" s="4">
        <v>44284</v>
      </c>
      <c r="B60" s="13">
        <v>958</v>
      </c>
      <c r="C60" s="13">
        <v>52</v>
      </c>
      <c r="D60">
        <f t="shared" si="6"/>
        <v>906</v>
      </c>
      <c r="F60" s="1">
        <f t="shared" si="1"/>
        <v>44284</v>
      </c>
      <c r="G60">
        <f t="shared" si="2"/>
        <v>52</v>
      </c>
      <c r="H60">
        <f t="shared" si="3"/>
        <v>906</v>
      </c>
      <c r="I60">
        <f t="shared" si="4"/>
        <v>958</v>
      </c>
      <c r="J60">
        <f t="shared" si="5"/>
        <v>5.7395143487858721E-2</v>
      </c>
    </row>
    <row r="61" spans="1:10" x14ac:dyDescent="0.25">
      <c r="A61" s="4">
        <v>44291</v>
      </c>
      <c r="B61" s="13">
        <v>850</v>
      </c>
      <c r="C61" s="13">
        <v>60</v>
      </c>
      <c r="D61">
        <f t="shared" si="6"/>
        <v>790</v>
      </c>
      <c r="F61" s="1">
        <f t="shared" si="1"/>
        <v>44291</v>
      </c>
      <c r="G61">
        <f t="shared" si="2"/>
        <v>60</v>
      </c>
      <c r="H61">
        <f t="shared" si="3"/>
        <v>790</v>
      </c>
      <c r="I61">
        <f t="shared" si="4"/>
        <v>850</v>
      </c>
      <c r="J61">
        <f t="shared" si="5"/>
        <v>7.5949367088607597E-2</v>
      </c>
    </row>
    <row r="62" spans="1:10" x14ac:dyDescent="0.25">
      <c r="A62" s="4">
        <v>44298</v>
      </c>
      <c r="B62" s="13">
        <v>749</v>
      </c>
      <c r="C62" s="13">
        <v>57</v>
      </c>
      <c r="D62">
        <f t="shared" si="6"/>
        <v>692</v>
      </c>
      <c r="F62" s="1">
        <f t="shared" si="1"/>
        <v>44298</v>
      </c>
      <c r="G62">
        <f t="shared" si="2"/>
        <v>57</v>
      </c>
      <c r="H62">
        <f t="shared" si="3"/>
        <v>692</v>
      </c>
      <c r="I62">
        <f t="shared" si="4"/>
        <v>749</v>
      </c>
      <c r="J62">
        <f t="shared" si="5"/>
        <v>8.2369942196531792E-2</v>
      </c>
    </row>
    <row r="63" spans="1:10" x14ac:dyDescent="0.25">
      <c r="A63" s="4">
        <v>44305</v>
      </c>
      <c r="B63" s="13">
        <v>689</v>
      </c>
      <c r="C63" s="13">
        <v>75</v>
      </c>
      <c r="D63">
        <f t="shared" si="6"/>
        <v>614</v>
      </c>
      <c r="F63" s="1">
        <f t="shared" si="1"/>
        <v>44305</v>
      </c>
      <c r="G63">
        <f t="shared" si="2"/>
        <v>75</v>
      </c>
      <c r="H63">
        <f t="shared" si="3"/>
        <v>614</v>
      </c>
      <c r="I63">
        <f t="shared" si="4"/>
        <v>689</v>
      </c>
      <c r="J63">
        <f t="shared" si="5"/>
        <v>0.12214983713355049</v>
      </c>
    </row>
    <row r="64" spans="1:10" x14ac:dyDescent="0.25">
      <c r="A64" s="4">
        <v>44312</v>
      </c>
      <c r="B64" s="13">
        <v>677</v>
      </c>
      <c r="C64" s="13">
        <v>83</v>
      </c>
      <c r="D64">
        <f t="shared" si="6"/>
        <v>594</v>
      </c>
      <c r="F64" s="1">
        <f t="shared" si="1"/>
        <v>44312</v>
      </c>
      <c r="G64">
        <f t="shared" si="2"/>
        <v>83</v>
      </c>
      <c r="H64">
        <f t="shared" si="3"/>
        <v>594</v>
      </c>
      <c r="I64">
        <f t="shared" si="4"/>
        <v>677</v>
      </c>
      <c r="J64">
        <f t="shared" si="5"/>
        <v>0.13973063973063973</v>
      </c>
    </row>
    <row r="65" spans="1:18" x14ac:dyDescent="0.25">
      <c r="A65" s="4">
        <v>44319</v>
      </c>
      <c r="B65" s="13">
        <v>641</v>
      </c>
      <c r="C65" s="13">
        <v>106</v>
      </c>
      <c r="D65">
        <f t="shared" si="6"/>
        <v>535</v>
      </c>
      <c r="F65" s="1">
        <f t="shared" si="1"/>
        <v>44319</v>
      </c>
      <c r="G65">
        <f t="shared" si="2"/>
        <v>106</v>
      </c>
      <c r="H65">
        <f t="shared" si="3"/>
        <v>535</v>
      </c>
      <c r="I65">
        <f t="shared" si="4"/>
        <v>641</v>
      </c>
      <c r="J65">
        <f t="shared" si="5"/>
        <v>0.19813084112149532</v>
      </c>
    </row>
    <row r="66" spans="1:18" x14ac:dyDescent="0.25">
      <c r="A66" s="4">
        <v>44326</v>
      </c>
      <c r="B66" s="13">
        <v>617</v>
      </c>
      <c r="C66" s="13">
        <v>125</v>
      </c>
      <c r="D66">
        <f t="shared" si="6"/>
        <v>492</v>
      </c>
      <c r="F66" s="1">
        <f t="shared" si="1"/>
        <v>44326</v>
      </c>
      <c r="G66">
        <f t="shared" si="2"/>
        <v>125</v>
      </c>
      <c r="H66">
        <f t="shared" si="3"/>
        <v>492</v>
      </c>
      <c r="I66">
        <f t="shared" si="4"/>
        <v>617</v>
      </c>
      <c r="J66">
        <f t="shared" si="5"/>
        <v>0.25406504065040653</v>
      </c>
    </row>
    <row r="67" spans="1:18" x14ac:dyDescent="0.25">
      <c r="A67" s="4">
        <v>44333</v>
      </c>
      <c r="B67" s="13">
        <v>547</v>
      </c>
      <c r="C67" s="13">
        <v>134</v>
      </c>
      <c r="D67">
        <f t="shared" si="6"/>
        <v>413</v>
      </c>
      <c r="F67" s="1">
        <f t="shared" si="1"/>
        <v>44333</v>
      </c>
      <c r="G67">
        <f t="shared" si="2"/>
        <v>134</v>
      </c>
      <c r="H67">
        <f t="shared" si="3"/>
        <v>413</v>
      </c>
      <c r="I67">
        <f t="shared" si="4"/>
        <v>547</v>
      </c>
      <c r="J67">
        <f t="shared" si="5"/>
        <v>0.32445520581113801</v>
      </c>
    </row>
    <row r="68" spans="1:18" x14ac:dyDescent="0.25">
      <c r="A68" s="4">
        <v>44340</v>
      </c>
      <c r="B68" s="13">
        <v>503</v>
      </c>
      <c r="C68" s="13">
        <v>142</v>
      </c>
      <c r="D68">
        <f t="shared" si="6"/>
        <v>361</v>
      </c>
      <c r="F68" s="1">
        <f t="shared" si="1"/>
        <v>44340</v>
      </c>
      <c r="G68">
        <f t="shared" si="2"/>
        <v>142</v>
      </c>
      <c r="H68">
        <f t="shared" si="3"/>
        <v>361</v>
      </c>
      <c r="I68">
        <f t="shared" si="4"/>
        <v>503</v>
      </c>
      <c r="J68">
        <f t="shared" si="5"/>
        <v>0.39335180055401664</v>
      </c>
    </row>
    <row r="69" spans="1:18" x14ac:dyDescent="0.25">
      <c r="A69" s="4">
        <v>44347</v>
      </c>
      <c r="B69" s="13">
        <v>569</v>
      </c>
      <c r="C69" s="13">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171</v>
      </c>
      <c r="P69" t="s">
        <v>43</v>
      </c>
      <c r="Q69" s="6" t="s">
        <v>42</v>
      </c>
    </row>
    <row r="70" spans="1:18" x14ac:dyDescent="0.25">
      <c r="A70" s="4">
        <v>44354</v>
      </c>
      <c r="B70" s="13">
        <v>510</v>
      </c>
      <c r="C70" s="13">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4">
        <v>44361</v>
      </c>
      <c r="B71" s="15">
        <v>565</v>
      </c>
      <c r="C71" s="15">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170</v>
      </c>
    </row>
    <row r="72" spans="1:18" x14ac:dyDescent="0.25">
      <c r="A72" s="4">
        <v>44368</v>
      </c>
      <c r="B72" s="13">
        <v>504</v>
      </c>
      <c r="C72" s="13">
        <v>215</v>
      </c>
      <c r="D72">
        <f t="shared" si="7"/>
        <v>289</v>
      </c>
      <c r="F72" s="1">
        <f t="shared" si="8"/>
        <v>44368</v>
      </c>
      <c r="G72">
        <f t="shared" si="9"/>
        <v>215</v>
      </c>
      <c r="H72">
        <f t="shared" si="10"/>
        <v>289</v>
      </c>
      <c r="I72">
        <f t="shared" si="11"/>
        <v>504</v>
      </c>
      <c r="J72">
        <f t="shared" si="12"/>
        <v>0.74394463667820065</v>
      </c>
      <c r="L72" s="1">
        <f t="shared" ref="L71:L134" si="13">A72</f>
        <v>44368</v>
      </c>
      <c r="M72">
        <f t="shared" ref="M72:M135" si="14">C72+M71</f>
        <v>441</v>
      </c>
      <c r="N72">
        <f t="shared" ref="N72:N135" si="15">D72+N71</f>
        <v>628</v>
      </c>
      <c r="O72">
        <f t="shared" ref="O71:O134" si="16">M72/N72</f>
        <v>0.70222929936305734</v>
      </c>
      <c r="P72">
        <f t="shared" ref="P71:P134" si="17">O72/O$82</f>
        <v>0.81600096256823607</v>
      </c>
      <c r="Q72">
        <f t="shared" ref="Q71:Q134" si="18">C72-D72</f>
        <v>-74</v>
      </c>
      <c r="R72" t="s">
        <v>176</v>
      </c>
    </row>
    <row r="73" spans="1:18" x14ac:dyDescent="0.25">
      <c r="A73" s="4">
        <v>44375</v>
      </c>
      <c r="B73" s="13">
        <v>517</v>
      </c>
      <c r="C73" s="1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177</v>
      </c>
    </row>
    <row r="74" spans="1:18" x14ac:dyDescent="0.25">
      <c r="A74" s="4">
        <v>44382</v>
      </c>
      <c r="B74" s="13">
        <v>507</v>
      </c>
      <c r="C74" s="13">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178</v>
      </c>
    </row>
    <row r="75" spans="1:18" x14ac:dyDescent="0.25">
      <c r="A75" s="4">
        <v>44389</v>
      </c>
      <c r="B75" s="13">
        <v>498</v>
      </c>
      <c r="C75" s="13">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179</v>
      </c>
    </row>
    <row r="76" spans="1:18" x14ac:dyDescent="0.25">
      <c r="A76" s="4">
        <v>44396</v>
      </c>
      <c r="B76" s="13">
        <v>517</v>
      </c>
      <c r="C76" s="13">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180</v>
      </c>
    </row>
    <row r="77" spans="1:18" x14ac:dyDescent="0.25">
      <c r="A77" s="4">
        <v>44403</v>
      </c>
      <c r="B77" s="13">
        <v>549</v>
      </c>
      <c r="C77" s="13">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181</v>
      </c>
    </row>
    <row r="78" spans="1:18" x14ac:dyDescent="0.25">
      <c r="A78" s="4">
        <v>44410</v>
      </c>
      <c r="B78" s="13">
        <v>528</v>
      </c>
      <c r="C78" s="13">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s="13">
        <v>559</v>
      </c>
      <c r="C79" s="13">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s="13">
        <v>558</v>
      </c>
      <c r="C80" s="13">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s="13">
        <v>519</v>
      </c>
      <c r="C81" s="13">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4">
        <v>44438</v>
      </c>
      <c r="B82" s="15">
        <v>531</v>
      </c>
      <c r="C82" s="15">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172</v>
      </c>
    </row>
    <row r="83" spans="1:18" x14ac:dyDescent="0.25">
      <c r="A83" s="4">
        <v>44445</v>
      </c>
      <c r="B83" s="13">
        <v>532</v>
      </c>
      <c r="C83" s="1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s="13">
        <v>557</v>
      </c>
      <c r="C84" s="13">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s="13">
        <v>536</v>
      </c>
      <c r="C85" s="13">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s="13">
        <v>559</v>
      </c>
      <c r="C86" s="13">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s="13">
        <v>573</v>
      </c>
      <c r="C87" s="13">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s="13">
        <v>582</v>
      </c>
      <c r="C88" s="13">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s="13">
        <v>632</v>
      </c>
      <c r="C89" s="13">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s="13">
        <v>635</v>
      </c>
      <c r="C90" s="13">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s="13">
        <v>683</v>
      </c>
      <c r="C91" s="13">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s="13">
        <v>804</v>
      </c>
      <c r="C92" s="13">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s="13">
        <v>781</v>
      </c>
      <c r="C93" s="1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s="13">
        <v>868</v>
      </c>
      <c r="C94" s="13">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s="13">
        <v>891</v>
      </c>
      <c r="C95" s="13">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s="13">
        <v>924</v>
      </c>
      <c r="C96" s="13">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s="13">
        <v>906</v>
      </c>
      <c r="C97" s="13">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s="13">
        <v>837</v>
      </c>
      <c r="C98" s="13">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s="13">
        <v>808</v>
      </c>
      <c r="C99" s="13">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s="13">
        <v>718</v>
      </c>
      <c r="C100" s="13">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s="13">
        <v>741</v>
      </c>
      <c r="C101" s="13">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s="13">
        <v>667</v>
      </c>
      <c r="C102" s="13">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s="13">
        <v>655</v>
      </c>
      <c r="C103" s="1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s="13">
        <v>738</v>
      </c>
      <c r="C104" s="13">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s="13">
        <v>673</v>
      </c>
      <c r="C105" s="13">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s="13">
        <v>648</v>
      </c>
      <c r="C106" s="13">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s="13">
        <v>636</v>
      </c>
      <c r="C107" s="13">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s="13">
        <v>639</v>
      </c>
      <c r="C108" s="13">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s="13">
        <v>691</v>
      </c>
      <c r="C109" s="13">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s="13">
        <v>655</v>
      </c>
      <c r="C110" s="13">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s="13">
        <v>678</v>
      </c>
      <c r="C111" s="13">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s="13">
        <v>722</v>
      </c>
      <c r="C112" s="13">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s="13">
        <v>655</v>
      </c>
      <c r="C113" s="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s="13">
        <v>621</v>
      </c>
      <c r="C114" s="13">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s="13">
        <v>598</v>
      </c>
      <c r="C115" s="13">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s="13">
        <v>647</v>
      </c>
      <c r="C116" s="13">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s="13">
        <v>604</v>
      </c>
      <c r="C117" s="13">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s="13">
        <v>666</v>
      </c>
      <c r="C118" s="13">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s="13">
        <v>599</v>
      </c>
      <c r="C119" s="13">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s="13">
        <v>537</v>
      </c>
      <c r="C120" s="13">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s="13">
        <v>547</v>
      </c>
      <c r="C121" s="13">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s="13">
        <v>586</v>
      </c>
      <c r="C122" s="13">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s="13">
        <v>585</v>
      </c>
      <c r="C123" s="1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152</v>
      </c>
    </row>
    <row r="124" spans="1:19" x14ac:dyDescent="0.25">
      <c r="A124" s="4">
        <v>44732</v>
      </c>
      <c r="B124" s="13">
        <v>549</v>
      </c>
      <c r="C124" s="13">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153</v>
      </c>
    </row>
    <row r="125" spans="1:19" x14ac:dyDescent="0.25">
      <c r="A125" s="4">
        <v>44739</v>
      </c>
      <c r="B125" s="13">
        <v>616</v>
      </c>
      <c r="C125" s="13">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137</v>
      </c>
    </row>
    <row r="126" spans="1:19" x14ac:dyDescent="0.25">
      <c r="A126" s="4">
        <v>44746</v>
      </c>
      <c r="B126" s="13">
        <v>554</v>
      </c>
      <c r="C126" s="13">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129</v>
      </c>
    </row>
    <row r="127" spans="1:19" x14ac:dyDescent="0.25">
      <c r="A127" s="4">
        <v>44753</v>
      </c>
      <c r="B127" s="13">
        <v>549</v>
      </c>
      <c r="C127" s="13">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130</v>
      </c>
    </row>
    <row r="128" spans="1:19" x14ac:dyDescent="0.25">
      <c r="A128" s="4">
        <v>44760</v>
      </c>
      <c r="B128" s="13">
        <v>636</v>
      </c>
      <c r="C128" s="13">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135</v>
      </c>
    </row>
    <row r="129" spans="1:19" x14ac:dyDescent="0.25">
      <c r="A129" s="4">
        <v>44767</v>
      </c>
      <c r="B129" s="13">
        <v>621</v>
      </c>
      <c r="C129" s="13">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167</v>
      </c>
    </row>
    <row r="130" spans="1:19" x14ac:dyDescent="0.25">
      <c r="A130" s="4">
        <v>44774</v>
      </c>
      <c r="B130" s="13">
        <v>578</v>
      </c>
      <c r="C130" s="13">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134</v>
      </c>
    </row>
    <row r="131" spans="1:19" x14ac:dyDescent="0.25">
      <c r="A131" s="4">
        <v>44781</v>
      </c>
      <c r="B131" s="13">
        <v>665</v>
      </c>
      <c r="C131" s="13">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138</v>
      </c>
    </row>
    <row r="132" spans="1:19" x14ac:dyDescent="0.25">
      <c r="A132" s="4">
        <v>44788</v>
      </c>
      <c r="B132" s="13">
        <v>564</v>
      </c>
      <c r="C132" s="13">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165</v>
      </c>
    </row>
    <row r="133" spans="1:19" x14ac:dyDescent="0.25">
      <c r="A133" s="4">
        <v>44795</v>
      </c>
      <c r="B133" s="13">
        <v>577</v>
      </c>
      <c r="C133" s="1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139</v>
      </c>
    </row>
    <row r="134" spans="1:19" s="6" customFormat="1" x14ac:dyDescent="0.25">
      <c r="A134" s="4">
        <v>44802</v>
      </c>
      <c r="B134" s="13">
        <v>598</v>
      </c>
      <c r="C134" s="13">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140</v>
      </c>
    </row>
    <row r="135" spans="1:19" x14ac:dyDescent="0.25">
      <c r="A135" s="4">
        <v>44809</v>
      </c>
      <c r="B135" s="13">
        <v>598</v>
      </c>
      <c r="C135" s="13">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s="12" t="s">
        <v>141</v>
      </c>
    </row>
    <row r="136" spans="1:19" x14ac:dyDescent="0.25">
      <c r="A136" s="4">
        <v>44816</v>
      </c>
      <c r="B136" s="13">
        <v>662</v>
      </c>
      <c r="C136" s="13">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s="12" t="s">
        <v>166</v>
      </c>
    </row>
    <row r="137" spans="1:19" x14ac:dyDescent="0.25">
      <c r="A137" s="4">
        <v>44823</v>
      </c>
      <c r="B137" s="13">
        <v>668</v>
      </c>
      <c r="C137" s="13">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151</v>
      </c>
    </row>
    <row r="138" spans="1:19" x14ac:dyDescent="0.25">
      <c r="A138" s="4">
        <v>44830</v>
      </c>
      <c r="B138" s="13">
        <v>663</v>
      </c>
      <c r="C138" s="13">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150</v>
      </c>
    </row>
    <row r="139" spans="1:19" x14ac:dyDescent="0.25">
      <c r="A139" s="4">
        <v>44837</v>
      </c>
      <c r="B139" s="13">
        <v>691</v>
      </c>
      <c r="C139" s="13">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s="13">
        <v>642</v>
      </c>
      <c r="C140" s="13">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s="13">
        <v>619</v>
      </c>
      <c r="C141" s="13">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s="13">
        <v>613</v>
      </c>
      <c r="C142" s="13">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s="13">
        <v>609</v>
      </c>
      <c r="C143" s="1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s="13">
        <v>678</v>
      </c>
      <c r="C144" s="13">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s="13">
        <v>625</v>
      </c>
      <c r="C145" s="13">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s="13">
        <v>640</v>
      </c>
      <c r="C146" s="13">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s="13">
        <v>693</v>
      </c>
      <c r="C147" s="13">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s="13">
        <v>696</v>
      </c>
      <c r="C148" s="13">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s="13">
        <v>775</v>
      </c>
      <c r="C149" s="13">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s="13">
        <v>764</v>
      </c>
      <c r="C150" s="13">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4">
        <v>44921</v>
      </c>
      <c r="B151" s="15">
        <v>811</v>
      </c>
      <c r="C151" s="15">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s="13">
        <v>756</v>
      </c>
      <c r="C152" s="13">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s="13">
        <v>722</v>
      </c>
      <c r="C153" s="1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s="13">
        <v>687</v>
      </c>
      <c r="C154" s="13">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s="13">
        <v>666</v>
      </c>
      <c r="C155" s="13">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s="13">
        <v>659</v>
      </c>
      <c r="C156" s="13">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s="13">
        <v>660</v>
      </c>
      <c r="C157" s="13">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s="13">
        <v>673</v>
      </c>
      <c r="C158" s="13">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s="13">
        <v>606</v>
      </c>
      <c r="C159" s="13">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s="13">
        <v>659</v>
      </c>
      <c r="C160" s="13">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s="13">
        <v>665</v>
      </c>
      <c r="C161" s="13">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s="13">
        <v>633</v>
      </c>
      <c r="C162" s="13">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s="13">
        <v>641</v>
      </c>
      <c r="C163" s="1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s="13">
        <v>611</v>
      </c>
      <c r="C164" s="13">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s="13">
        <v>616</v>
      </c>
      <c r="C165" s="13">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s="13">
        <v>661</v>
      </c>
      <c r="C166" s="13">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s="13">
        <v>617</v>
      </c>
      <c r="C167" s="13">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s="13">
        <v>604</v>
      </c>
      <c r="C168" s="13">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s="13">
        <v>690</v>
      </c>
      <c r="C169" s="13">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s="13">
        <v>576</v>
      </c>
      <c r="C170" s="13">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s="13">
        <v>575</v>
      </c>
      <c r="C171" s="13">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s="13">
        <v>560</v>
      </c>
      <c r="C172" s="13">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s="13">
        <v>560</v>
      </c>
      <c r="C173" s="1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s="13">
        <v>555</v>
      </c>
      <c r="C174" s="13">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s="13">
        <v>578</v>
      </c>
      <c r="C175" s="13">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s="13">
        <v>626</v>
      </c>
      <c r="C176" s="13">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s="13">
        <v>600</v>
      </c>
      <c r="C177" s="13">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s="13">
        <v>616</v>
      </c>
      <c r="C178" s="13">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s="13">
        <v>630</v>
      </c>
      <c r="C179" s="13">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s="13">
        <v>573</v>
      </c>
      <c r="C180" s="13">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s="13">
        <v>608</v>
      </c>
      <c r="C181" s="13">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s="13">
        <v>547</v>
      </c>
      <c r="C182" s="13">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s="13">
        <v>646</v>
      </c>
      <c r="C183" s="1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s="13">
        <v>611</v>
      </c>
      <c r="C184" s="13">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s="13">
        <v>645</v>
      </c>
      <c r="C185" s="13">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s="13">
        <v>575</v>
      </c>
      <c r="C186" s="13">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s="13">
        <v>616</v>
      </c>
      <c r="C187" s="13">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s="13">
        <v>579</v>
      </c>
      <c r="C188" s="13">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s="13">
        <v>610</v>
      </c>
      <c r="C189" s="13">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s="13">
        <v>574</v>
      </c>
      <c r="C190" s="13">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s="13">
        <v>636</v>
      </c>
      <c r="C191" s="13">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s="13">
        <v>698</v>
      </c>
      <c r="C192" s="13">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s="13">
        <v>628</v>
      </c>
      <c r="C193" s="1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s="13">
        <v>701</v>
      </c>
      <c r="C194" s="13">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s="13">
        <v>618</v>
      </c>
      <c r="C195" s="13">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s="13">
        <v>668</v>
      </c>
      <c r="C196" s="13">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s="13">
        <v>663</v>
      </c>
      <c r="C197" s="13">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s="13">
        <v>666</v>
      </c>
      <c r="C198" s="13">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s="13">
        <v>703</v>
      </c>
      <c r="C199" s="13">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s="13">
        <v>709</v>
      </c>
      <c r="C200" s="13">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s="13">
        <v>656</v>
      </c>
      <c r="C201" s="13">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s="13">
        <v>703</v>
      </c>
      <c r="C202" s="13">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s="13">
        <v>711</v>
      </c>
      <c r="C203" s="1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s="13">
        <v>680</v>
      </c>
      <c r="C204" s="13">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s="13">
        <v>687</v>
      </c>
      <c r="C205" s="13">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s="13">
        <v>706</v>
      </c>
      <c r="C206" s="13">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s="13">
        <v>735</v>
      </c>
      <c r="C207" s="13">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s="13">
        <v>680</v>
      </c>
      <c r="C208" s="13">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s="13">
        <v>743</v>
      </c>
      <c r="C209" s="13">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s="13">
        <v>689</v>
      </c>
      <c r="C210" s="13">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s="13">
        <v>663</v>
      </c>
      <c r="C211" s="13">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s="13">
        <v>623</v>
      </c>
      <c r="C212" s="13">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s="13">
        <v>658</v>
      </c>
      <c r="C213" s="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s="13">
        <v>588</v>
      </c>
      <c r="C214" s="13">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s="13">
        <v>599</v>
      </c>
      <c r="C215" s="13">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s="13">
        <v>599</v>
      </c>
      <c r="C216" s="13">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s="13">
        <v>618</v>
      </c>
      <c r="C217" s="13">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s="13">
        <v>547</v>
      </c>
      <c r="C218" s="13">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s="13">
        <v>586</v>
      </c>
      <c r="C219" s="13">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s="13">
        <v>554</v>
      </c>
      <c r="C220" s="13">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s="13">
        <v>592</v>
      </c>
      <c r="C221" s="13">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s="13">
        <v>600</v>
      </c>
      <c r="C222" s="13">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s="13">
        <v>550</v>
      </c>
      <c r="C223" s="1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s="13">
        <v>625</v>
      </c>
      <c r="C224" s="13">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s="13">
        <v>576</v>
      </c>
      <c r="C225" s="13">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s="13">
        <v>568</v>
      </c>
      <c r="C226" s="13">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s="13">
        <v>568</v>
      </c>
      <c r="C227" s="13">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s="13">
        <v>574</v>
      </c>
      <c r="C228" s="13">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s="13">
        <v>566</v>
      </c>
      <c r="C229" s="13">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s="13">
        <v>520</v>
      </c>
      <c r="C230" s="13">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s="13">
        <v>556</v>
      </c>
      <c r="C231" s="13">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s="13">
        <v>507</v>
      </c>
      <c r="C232" s="13">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s="13">
        <v>527</v>
      </c>
      <c r="C233" s="13">
        <v>319</v>
      </c>
      <c r="D233">
        <f t="shared" si="38"/>
        <v>208</v>
      </c>
      <c r="F233" s="1">
        <f t="shared" si="39"/>
        <v>45495</v>
      </c>
      <c r="G233">
        <f t="shared" si="40"/>
        <v>319</v>
      </c>
      <c r="H233">
        <f t="shared" si="41"/>
        <v>208</v>
      </c>
      <c r="I233">
        <f t="shared" si="42"/>
        <v>527</v>
      </c>
    </row>
    <row r="234" spans="1:16" x14ac:dyDescent="0.25">
      <c r="A234" s="4">
        <v>45502</v>
      </c>
      <c r="B234" s="13">
        <v>506</v>
      </c>
      <c r="C234" s="13">
        <v>307</v>
      </c>
      <c r="D234">
        <f t="shared" si="38"/>
        <v>199</v>
      </c>
      <c r="F234" s="1">
        <f t="shared" si="39"/>
        <v>45502</v>
      </c>
      <c r="G234">
        <f t="shared" si="40"/>
        <v>307</v>
      </c>
      <c r="H234">
        <f t="shared" si="41"/>
        <v>199</v>
      </c>
      <c r="I234">
        <f t="shared" si="42"/>
        <v>506</v>
      </c>
    </row>
    <row r="235" spans="1:16" x14ac:dyDescent="0.25">
      <c r="A235" s="4">
        <v>45509</v>
      </c>
      <c r="B235" s="13">
        <v>478</v>
      </c>
      <c r="C235" s="13">
        <v>281</v>
      </c>
      <c r="D235">
        <f t="shared" si="38"/>
        <v>197</v>
      </c>
      <c r="F235" s="1">
        <f t="shared" si="39"/>
        <v>45509</v>
      </c>
      <c r="G235">
        <f t="shared" si="40"/>
        <v>281</v>
      </c>
      <c r="H235">
        <f t="shared" si="41"/>
        <v>197</v>
      </c>
      <c r="I235">
        <f t="shared" si="42"/>
        <v>478</v>
      </c>
    </row>
    <row r="236" spans="1:16" x14ac:dyDescent="0.25">
      <c r="A236" s="4">
        <v>45516</v>
      </c>
      <c r="B236" s="13">
        <v>414</v>
      </c>
      <c r="C236" s="13">
        <v>257</v>
      </c>
      <c r="D236">
        <f t="shared" si="38"/>
        <v>157</v>
      </c>
      <c r="F236" s="1">
        <f t="shared" si="39"/>
        <v>45516</v>
      </c>
      <c r="G236">
        <f t="shared" si="40"/>
        <v>257</v>
      </c>
      <c r="H236">
        <f t="shared" si="41"/>
        <v>157</v>
      </c>
      <c r="I236">
        <f t="shared" si="42"/>
        <v>414</v>
      </c>
    </row>
    <row r="237" spans="1:16" x14ac:dyDescent="0.25">
      <c r="A237" s="4">
        <v>45523</v>
      </c>
      <c r="B237" s="13">
        <v>420</v>
      </c>
      <c r="C237" s="13">
        <v>265</v>
      </c>
      <c r="D237">
        <f t="shared" si="38"/>
        <v>155</v>
      </c>
      <c r="F237" s="1">
        <f t="shared" si="39"/>
        <v>45523</v>
      </c>
      <c r="G237">
        <f t="shared" si="40"/>
        <v>265</v>
      </c>
      <c r="H237">
        <f t="shared" si="41"/>
        <v>155</v>
      </c>
      <c r="I237">
        <f t="shared" si="42"/>
        <v>420</v>
      </c>
    </row>
    <row r="238" spans="1:16" x14ac:dyDescent="0.25">
      <c r="A238" s="4">
        <v>45530</v>
      </c>
      <c r="B238" s="13">
        <v>408</v>
      </c>
      <c r="C238" s="13">
        <v>243</v>
      </c>
      <c r="D238">
        <f t="shared" si="38"/>
        <v>165</v>
      </c>
      <c r="F238" s="1">
        <f t="shared" si="39"/>
        <v>45530</v>
      </c>
      <c r="G238">
        <f t="shared" si="40"/>
        <v>243</v>
      </c>
      <c r="H238">
        <f t="shared" si="41"/>
        <v>165</v>
      </c>
      <c r="I238">
        <f t="shared" si="42"/>
        <v>408</v>
      </c>
    </row>
    <row r="239" spans="1:16" x14ac:dyDescent="0.25">
      <c r="A239" s="4">
        <v>45537</v>
      </c>
      <c r="B239" s="13">
        <v>282</v>
      </c>
      <c r="C239" s="13">
        <v>192</v>
      </c>
      <c r="D239">
        <f t="shared" si="38"/>
        <v>90</v>
      </c>
      <c r="F239" s="1">
        <f t="shared" si="39"/>
        <v>45537</v>
      </c>
      <c r="G239">
        <f t="shared" si="40"/>
        <v>192</v>
      </c>
      <c r="H239">
        <f t="shared" si="41"/>
        <v>90</v>
      </c>
      <c r="I239">
        <f t="shared" si="42"/>
        <v>282</v>
      </c>
    </row>
    <row r="240" spans="1:16" x14ac:dyDescent="0.25">
      <c r="A240" s="4">
        <v>45544</v>
      </c>
      <c r="B240" s="13">
        <v>291</v>
      </c>
      <c r="C240" s="13">
        <v>180</v>
      </c>
      <c r="D240">
        <f t="shared" si="38"/>
        <v>111</v>
      </c>
      <c r="F240" s="1">
        <f t="shared" si="39"/>
        <v>45544</v>
      </c>
      <c r="G240">
        <f t="shared" si="40"/>
        <v>180</v>
      </c>
      <c r="H240">
        <f t="shared" si="41"/>
        <v>111</v>
      </c>
      <c r="I240">
        <f t="shared" si="42"/>
        <v>291</v>
      </c>
    </row>
    <row r="241" spans="1:9" x14ac:dyDescent="0.25">
      <c r="A241" s="4">
        <v>45551</v>
      </c>
      <c r="B241" s="13">
        <v>196</v>
      </c>
      <c r="C241" s="13">
        <v>120</v>
      </c>
      <c r="D241">
        <f t="shared" si="38"/>
        <v>76</v>
      </c>
      <c r="F241" s="1">
        <f t="shared" si="39"/>
        <v>45551</v>
      </c>
      <c r="G241">
        <f t="shared" si="40"/>
        <v>120</v>
      </c>
      <c r="H241">
        <f t="shared" si="41"/>
        <v>76</v>
      </c>
      <c r="I241">
        <f t="shared" si="42"/>
        <v>196</v>
      </c>
    </row>
    <row r="242" spans="1:9" x14ac:dyDescent="0.25">
      <c r="A242" s="4">
        <v>45558</v>
      </c>
      <c r="B242" s="13">
        <v>183</v>
      </c>
      <c r="C242" s="13">
        <v>114</v>
      </c>
      <c r="D242">
        <f t="shared" si="38"/>
        <v>69</v>
      </c>
      <c r="F242" s="1">
        <f t="shared" si="39"/>
        <v>45558</v>
      </c>
      <c r="G242">
        <f t="shared" si="40"/>
        <v>114</v>
      </c>
      <c r="H242">
        <f t="shared" si="41"/>
        <v>69</v>
      </c>
      <c r="I242">
        <f t="shared" si="42"/>
        <v>183</v>
      </c>
    </row>
    <row r="243" spans="1:9" x14ac:dyDescent="0.25">
      <c r="A243" s="4">
        <v>45565</v>
      </c>
      <c r="B243" s="13">
        <v>93</v>
      </c>
      <c r="C243" s="13">
        <v>57</v>
      </c>
      <c r="D243">
        <f t="shared" si="38"/>
        <v>36</v>
      </c>
      <c r="F243" s="1">
        <f t="shared" si="39"/>
        <v>45565</v>
      </c>
      <c r="G243">
        <f t="shared" si="40"/>
        <v>57</v>
      </c>
      <c r="H243">
        <f t="shared" si="41"/>
        <v>36</v>
      </c>
      <c r="I243">
        <f t="shared" si="42"/>
        <v>93</v>
      </c>
    </row>
    <row r="244" spans="1:9" x14ac:dyDescent="0.25">
      <c r="A244" s="4">
        <v>45572</v>
      </c>
      <c r="B244" s="13">
        <v>10</v>
      </c>
      <c r="C244" s="13">
        <v>3</v>
      </c>
      <c r="D244">
        <f t="shared" si="38"/>
        <v>7</v>
      </c>
      <c r="F244" s="1">
        <f t="shared" si="39"/>
        <v>45572</v>
      </c>
      <c r="G244">
        <f t="shared" si="40"/>
        <v>3</v>
      </c>
      <c r="H244">
        <f t="shared" si="41"/>
        <v>7</v>
      </c>
      <c r="I244">
        <f t="shared" si="42"/>
        <v>10</v>
      </c>
    </row>
    <row r="245" spans="1:9" x14ac:dyDescent="0.25">
      <c r="A245" s="3" t="s">
        <v>4</v>
      </c>
      <c r="B245" s="13">
        <v>4378201</v>
      </c>
      <c r="C245" s="13">
        <v>0</v>
      </c>
      <c r="D245">
        <f t="shared" si="38"/>
        <v>4378201</v>
      </c>
    </row>
    <row r="246" spans="1:9" x14ac:dyDescent="0.25">
      <c r="A246" s="3" t="s">
        <v>5</v>
      </c>
      <c r="B246" s="13">
        <v>4519271</v>
      </c>
      <c r="C246" s="13">
        <v>61916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132</v>
      </c>
      <c r="D1" t="s">
        <v>164</v>
      </c>
      <c r="F1" t="s">
        <v>199</v>
      </c>
      <c r="G1" t="s">
        <v>200</v>
      </c>
      <c r="H1" t="s">
        <v>189</v>
      </c>
      <c r="I1" t="s">
        <v>190</v>
      </c>
      <c r="M1" t="s">
        <v>188</v>
      </c>
    </row>
    <row r="2" spans="1:13" x14ac:dyDescent="0.25">
      <c r="A2" s="1">
        <v>44361</v>
      </c>
      <c r="B2">
        <v>97</v>
      </c>
      <c r="C2">
        <v>110</v>
      </c>
      <c r="D2">
        <f>SUM(B2:C2)</f>
        <v>207</v>
      </c>
      <c r="H2">
        <f>B2/$D2*200</f>
        <v>93.719806763285035</v>
      </c>
      <c r="I2">
        <f>C2/$D2*200</f>
        <v>106.28019323671498</v>
      </c>
      <c r="M2" t="s">
        <v>191</v>
      </c>
    </row>
    <row r="3" spans="1:13" x14ac:dyDescent="0.25">
      <c r="A3" s="1">
        <v>44368</v>
      </c>
      <c r="B3">
        <v>99</v>
      </c>
      <c r="C3">
        <v>110</v>
      </c>
      <c r="D3">
        <f t="shared" ref="D3:D13" si="0">SUM(B3:C3)</f>
        <v>209</v>
      </c>
      <c r="H3">
        <f t="shared" ref="H3:H11" si="1">B3/$D3*200</f>
        <v>94.73684210526315</v>
      </c>
      <c r="I3">
        <f t="shared" ref="I3:I11" si="2">C3/$D3*200</f>
        <v>105.26315789473684</v>
      </c>
      <c r="M3" t="s">
        <v>192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194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193</v>
      </c>
      <c r="H14">
        <f>AVERAGE(H2:H13)</f>
        <v>108.14316180681993</v>
      </c>
      <c r="I14">
        <f>AVERAGE(I2:I13)</f>
        <v>91.856838193180067</v>
      </c>
      <c r="K14" t="s">
        <v>198</v>
      </c>
    </row>
    <row r="16" spans="1:13" x14ac:dyDescent="0.25">
      <c r="A16" t="s">
        <v>197</v>
      </c>
    </row>
    <row r="17" spans="1:8" x14ac:dyDescent="0.25">
      <c r="H17" t="s">
        <v>195</v>
      </c>
    </row>
    <row r="18" spans="1:8" x14ac:dyDescent="0.25">
      <c r="H18" t="s">
        <v>196</v>
      </c>
    </row>
    <row r="20" spans="1:8" x14ac:dyDescent="0.25">
      <c r="B20" t="s">
        <v>90</v>
      </c>
      <c r="C20" t="s">
        <v>91</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113</v>
      </c>
      <c r="B1" t="s">
        <v>88</v>
      </c>
      <c r="C1" t="s">
        <v>89</v>
      </c>
      <c r="D1" t="s">
        <v>90</v>
      </c>
      <c r="E1" t="s">
        <v>91</v>
      </c>
      <c r="F1" t="s">
        <v>41</v>
      </c>
    </row>
    <row r="2" spans="1:18" x14ac:dyDescent="0.25">
      <c r="A2">
        <v>1</v>
      </c>
      <c r="B2">
        <v>70</v>
      </c>
      <c r="C2">
        <v>230</v>
      </c>
      <c r="D2">
        <f>B2</f>
        <v>70</v>
      </c>
      <c r="E2">
        <f>C2</f>
        <v>230</v>
      </c>
      <c r="F2">
        <f>D2/E2</f>
        <v>0.30434782608695654</v>
      </c>
      <c r="H2" s="6" t="s">
        <v>92</v>
      </c>
      <c r="I2">
        <f>F11/F2</f>
        <v>1.5471567267683772</v>
      </c>
      <c r="K2" t="s">
        <v>93</v>
      </c>
    </row>
    <row r="3" spans="1:18" x14ac:dyDescent="0.25">
      <c r="A3">
        <v>2</v>
      </c>
      <c r="B3">
        <v>90</v>
      </c>
      <c r="C3">
        <v>210</v>
      </c>
      <c r="D3">
        <f>B3+D2</f>
        <v>160</v>
      </c>
      <c r="E3">
        <f>C3+E2</f>
        <v>440</v>
      </c>
      <c r="F3">
        <f t="shared" ref="F3:F11" si="0">D3/E3</f>
        <v>0.36363636363636365</v>
      </c>
      <c r="K3" t="s">
        <v>102</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94</v>
      </c>
    </row>
    <row r="6" spans="1:18" x14ac:dyDescent="0.25">
      <c r="A6">
        <v>5</v>
      </c>
      <c r="B6">
        <v>100</v>
      </c>
      <c r="C6">
        <v>200</v>
      </c>
      <c r="D6">
        <f t="shared" si="1"/>
        <v>460</v>
      </c>
      <c r="E6">
        <f t="shared" si="2"/>
        <v>1040</v>
      </c>
      <c r="F6">
        <f t="shared" si="0"/>
        <v>0.44230769230769229</v>
      </c>
      <c r="H6" t="s">
        <v>121</v>
      </c>
    </row>
    <row r="7" spans="1:18" x14ac:dyDescent="0.25">
      <c r="A7">
        <v>6</v>
      </c>
      <c r="B7">
        <v>110</v>
      </c>
      <c r="C7">
        <v>220</v>
      </c>
      <c r="D7">
        <f t="shared" si="1"/>
        <v>570</v>
      </c>
      <c r="E7">
        <f t="shared" si="2"/>
        <v>1260</v>
      </c>
      <c r="F7">
        <f t="shared" si="0"/>
        <v>0.45238095238095238</v>
      </c>
      <c r="H7" t="s">
        <v>122</v>
      </c>
    </row>
    <row r="8" spans="1:18" x14ac:dyDescent="0.25">
      <c r="A8">
        <v>7</v>
      </c>
      <c r="B8">
        <v>100</v>
      </c>
      <c r="C8">
        <v>200</v>
      </c>
      <c r="D8">
        <f t="shared" si="1"/>
        <v>670</v>
      </c>
      <c r="E8">
        <f t="shared" si="2"/>
        <v>1460</v>
      </c>
      <c r="F8">
        <f t="shared" si="0"/>
        <v>0.4589041095890411</v>
      </c>
      <c r="H8" t="s">
        <v>95</v>
      </c>
    </row>
    <row r="9" spans="1:18" x14ac:dyDescent="0.25">
      <c r="A9">
        <v>8</v>
      </c>
      <c r="B9">
        <v>100</v>
      </c>
      <c r="C9">
        <v>200</v>
      </c>
      <c r="D9">
        <f t="shared" si="1"/>
        <v>770</v>
      </c>
      <c r="E9">
        <f t="shared" si="2"/>
        <v>1660</v>
      </c>
      <c r="F9">
        <f t="shared" si="0"/>
        <v>0.46385542168674698</v>
      </c>
      <c r="H9" t="s">
        <v>96</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120</v>
      </c>
    </row>
    <row r="12" spans="1:18" x14ac:dyDescent="0.25">
      <c r="B12">
        <f t="shared" ref="B12:C12" si="3">SUM(B2:B11)</f>
        <v>970</v>
      </c>
      <c r="C12">
        <f t="shared" si="3"/>
        <v>2060</v>
      </c>
      <c r="H12" t="s">
        <v>128</v>
      </c>
    </row>
    <row r="14" spans="1:18" x14ac:dyDescent="0.25">
      <c r="R14" t="s">
        <v>136</v>
      </c>
    </row>
    <row r="15" spans="1:18" x14ac:dyDescent="0.25">
      <c r="R15" t="s">
        <v>123</v>
      </c>
    </row>
    <row r="17" spans="2:18" x14ac:dyDescent="0.25">
      <c r="R17" s="8" t="s">
        <v>131</v>
      </c>
    </row>
    <row r="18" spans="2:18" x14ac:dyDescent="0.25">
      <c r="R18" t="s">
        <v>124</v>
      </c>
    </row>
    <row r="19" spans="2:18" x14ac:dyDescent="0.25">
      <c r="R19" t="s">
        <v>125</v>
      </c>
    </row>
    <row r="21" spans="2:18" x14ac:dyDescent="0.25">
      <c r="R21" t="s">
        <v>126</v>
      </c>
    </row>
    <row r="22" spans="2:18" x14ac:dyDescent="0.25">
      <c r="R22" t="s">
        <v>127</v>
      </c>
    </row>
    <row r="27" spans="2:18" x14ac:dyDescent="0.25">
      <c r="B27" t="s">
        <v>106</v>
      </c>
    </row>
    <row r="28" spans="2:18" x14ac:dyDescent="0.25">
      <c r="B28" t="s">
        <v>107</v>
      </c>
    </row>
    <row r="30" spans="2:18" x14ac:dyDescent="0.25">
      <c r="B30" t="s">
        <v>108</v>
      </c>
    </row>
    <row r="31" spans="2:18" x14ac:dyDescent="0.25">
      <c r="B31" t="s">
        <v>109</v>
      </c>
    </row>
    <row r="33" spans="2:8" x14ac:dyDescent="0.25">
      <c r="B33" t="s">
        <v>110</v>
      </c>
    </row>
    <row r="34" spans="2:8" x14ac:dyDescent="0.25">
      <c r="B34" t="s">
        <v>111</v>
      </c>
    </row>
    <row r="47" spans="2:8" x14ac:dyDescent="0.25">
      <c r="H47" t="s">
        <v>114</v>
      </c>
    </row>
    <row r="48" spans="2:8" x14ac:dyDescent="0.25">
      <c r="H48" t="s">
        <v>115</v>
      </c>
    </row>
    <row r="49" spans="8:8" x14ac:dyDescent="0.25">
      <c r="H49" t="s">
        <v>116</v>
      </c>
    </row>
    <row r="50" spans="8:8" x14ac:dyDescent="0.25">
      <c r="H50" t="s">
        <v>118</v>
      </c>
    </row>
    <row r="51" spans="8:8" x14ac:dyDescent="0.25">
      <c r="H51" t="s">
        <v>119</v>
      </c>
    </row>
    <row r="53" spans="8:8" x14ac:dyDescent="0.25">
      <c r="H53" t="s">
        <v>117</v>
      </c>
    </row>
    <row r="54" spans="8:8" x14ac:dyDescent="0.25">
      <c r="H54" t="s">
        <v>97</v>
      </c>
    </row>
    <row r="55" spans="8:8" x14ac:dyDescent="0.25">
      <c r="H55" t="s">
        <v>98</v>
      </c>
    </row>
    <row r="56" spans="8:8" x14ac:dyDescent="0.25">
      <c r="H56" t="s">
        <v>99</v>
      </c>
    </row>
    <row r="57" spans="8:8" x14ac:dyDescent="0.25">
      <c r="H57" t="s">
        <v>100</v>
      </c>
    </row>
    <row r="58" spans="8:8" x14ac:dyDescent="0.25">
      <c r="H58" t="s">
        <v>101</v>
      </c>
    </row>
    <row r="59" spans="8:8" x14ac:dyDescent="0.25">
      <c r="H59" t="s">
        <v>103</v>
      </c>
    </row>
    <row r="61" spans="8:8" x14ac:dyDescent="0.25">
      <c r="H61" t="s">
        <v>104</v>
      </c>
    </row>
    <row r="62" spans="8:8" x14ac:dyDescent="0.25">
      <c r="H62" t="s">
        <v>105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113</v>
      </c>
      <c r="B1" t="s">
        <v>88</v>
      </c>
      <c r="C1" t="s">
        <v>89</v>
      </c>
      <c r="D1" t="s">
        <v>90</v>
      </c>
      <c r="E1" t="s">
        <v>91</v>
      </c>
      <c r="F1" t="s">
        <v>41</v>
      </c>
    </row>
    <row r="2" spans="1:11" x14ac:dyDescent="0.25">
      <c r="A2">
        <v>1</v>
      </c>
      <c r="B2">
        <v>100</v>
      </c>
      <c r="C2">
        <v>200</v>
      </c>
      <c r="D2">
        <f>B2</f>
        <v>100</v>
      </c>
      <c r="E2">
        <f>C2</f>
        <v>200</v>
      </c>
      <c r="F2">
        <f>D2/E2</f>
        <v>0.5</v>
      </c>
      <c r="H2" s="6" t="s">
        <v>92</v>
      </c>
      <c r="I2">
        <f>F11/F2</f>
        <v>1.0449999999999999</v>
      </c>
      <c r="K2" t="s">
        <v>93</v>
      </c>
    </row>
    <row r="3" spans="1:11" x14ac:dyDescent="0.25">
      <c r="A3">
        <v>2</v>
      </c>
      <c r="B3">
        <v>101</v>
      </c>
      <c r="C3">
        <v>200</v>
      </c>
      <c r="D3">
        <f>B3+D2</f>
        <v>201</v>
      </c>
      <c r="E3">
        <f>C3+E2</f>
        <v>400</v>
      </c>
      <c r="F3">
        <f t="shared" ref="F3:F11" si="0">D3/E3</f>
        <v>0.50249999999999995</v>
      </c>
      <c r="K3" t="s">
        <v>102</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154</v>
      </c>
    </row>
    <row r="24" spans="2:16" x14ac:dyDescent="0.25">
      <c r="P24" t="s">
        <v>145</v>
      </c>
    </row>
    <row r="25" spans="2:16" x14ac:dyDescent="0.25">
      <c r="P25" t="s">
        <v>146</v>
      </c>
    </row>
    <row r="26" spans="2:16" x14ac:dyDescent="0.25">
      <c r="P26" t="s">
        <v>147</v>
      </c>
    </row>
    <row r="27" spans="2:16" x14ac:dyDescent="0.25">
      <c r="B27" t="s">
        <v>106</v>
      </c>
    </row>
    <row r="28" spans="2:16" x14ac:dyDescent="0.25">
      <c r="B28" t="s">
        <v>107</v>
      </c>
      <c r="P28" t="s">
        <v>148</v>
      </c>
    </row>
    <row r="30" spans="2:16" x14ac:dyDescent="0.25">
      <c r="B30" t="s">
        <v>108</v>
      </c>
      <c r="P30" t="s">
        <v>149</v>
      </c>
    </row>
    <row r="31" spans="2:16" x14ac:dyDescent="0.25">
      <c r="B31" t="s">
        <v>109</v>
      </c>
    </row>
    <row r="33" spans="2:8" x14ac:dyDescent="0.25">
      <c r="B33" t="s">
        <v>110</v>
      </c>
    </row>
    <row r="34" spans="2:8" x14ac:dyDescent="0.25">
      <c r="B34" t="s">
        <v>111</v>
      </c>
    </row>
    <row r="47" spans="2:8" x14ac:dyDescent="0.25">
      <c r="H47" t="s">
        <v>114</v>
      </c>
    </row>
    <row r="48" spans="2:8" x14ac:dyDescent="0.25">
      <c r="H48" t="s">
        <v>115</v>
      </c>
    </row>
    <row r="49" spans="8:8" x14ac:dyDescent="0.25">
      <c r="H49" t="s">
        <v>116</v>
      </c>
    </row>
    <row r="50" spans="8:8" x14ac:dyDescent="0.25">
      <c r="H50" t="s">
        <v>118</v>
      </c>
    </row>
    <row r="51" spans="8:8" x14ac:dyDescent="0.25">
      <c r="H51" t="s">
        <v>119</v>
      </c>
    </row>
    <row r="53" spans="8:8" x14ac:dyDescent="0.25">
      <c r="H53" t="s">
        <v>117</v>
      </c>
    </row>
    <row r="54" spans="8:8" x14ac:dyDescent="0.25">
      <c r="H54" t="s">
        <v>97</v>
      </c>
    </row>
    <row r="55" spans="8:8" x14ac:dyDescent="0.25">
      <c r="H55" t="s">
        <v>98</v>
      </c>
    </row>
    <row r="56" spans="8:8" x14ac:dyDescent="0.25">
      <c r="H56" t="s">
        <v>99</v>
      </c>
    </row>
    <row r="57" spans="8:8" x14ac:dyDescent="0.25">
      <c r="H57" t="s">
        <v>100</v>
      </c>
    </row>
    <row r="58" spans="8:8" x14ac:dyDescent="0.25">
      <c r="H58" t="s">
        <v>101</v>
      </c>
    </row>
    <row r="59" spans="8:8" x14ac:dyDescent="0.25">
      <c r="H59" t="s">
        <v>103</v>
      </c>
    </row>
    <row r="61" spans="8:8" x14ac:dyDescent="0.25">
      <c r="H61" t="s">
        <v>104</v>
      </c>
    </row>
    <row r="62" spans="8:8" x14ac:dyDescent="0.25">
      <c r="H62" t="s">
        <v>105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142</v>
      </c>
      <c r="L1" s="6" t="s">
        <v>143</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J1" sqref="J1"/>
    </sheetView>
  </sheetViews>
  <sheetFormatPr defaultRowHeight="15" x14ac:dyDescent="0.25"/>
  <cols>
    <col min="1" max="1" width="27.140625" customWidth="1"/>
    <col min="2" max="2" width="23.7109375" customWidth="1"/>
  </cols>
  <sheetData>
    <row r="1" spans="2:10" x14ac:dyDescent="0.25">
      <c r="B1" s="6" t="s">
        <v>155</v>
      </c>
      <c r="C1" s="6" t="s">
        <v>156</v>
      </c>
      <c r="D1" s="6" t="s">
        <v>157</v>
      </c>
      <c r="E1" s="6" t="s">
        <v>158</v>
      </c>
      <c r="F1" s="6" t="s">
        <v>159</v>
      </c>
      <c r="J1" t="s">
        <v>168</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160</v>
      </c>
      <c r="B55">
        <f>(B53-B2)/B2</f>
        <v>8.0625604319697911E-2</v>
      </c>
      <c r="C55">
        <f>(C53-C2)/C2</f>
        <v>2.643894246969138E-2</v>
      </c>
      <c r="F55">
        <f>(F53-F2)/F2</f>
        <v>-2.5107573228128427E-2</v>
      </c>
      <c r="G55" t="s">
        <v>161</v>
      </c>
      <c r="H55" t="s">
        <v>162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57</v>
      </c>
      <c r="AJ1" s="6" t="s">
        <v>47</v>
      </c>
      <c r="AM1" s="11">
        <v>5</v>
      </c>
      <c r="AO1" t="s">
        <v>48</v>
      </c>
      <c r="AT1" s="6" t="s">
        <v>52</v>
      </c>
    </row>
    <row r="2" spans="1:55" x14ac:dyDescent="0.25">
      <c r="AO2" t="s">
        <v>50</v>
      </c>
      <c r="AT2" t="s">
        <v>53</v>
      </c>
    </row>
    <row r="3" spans="1:55" x14ac:dyDescent="0.25">
      <c r="A3" s="2" t="s">
        <v>6</v>
      </c>
      <c r="B3" s="2" t="s">
        <v>44</v>
      </c>
      <c r="T3" t="s">
        <v>45</v>
      </c>
      <c r="AK3" t="s">
        <v>51</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49</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76</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58</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59</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64</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79</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80</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81</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82</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H13"/>
  <sheetViews>
    <sheetView workbookViewId="0">
      <selection activeCell="B15" sqref="B15"/>
    </sheetView>
  </sheetViews>
  <sheetFormatPr defaultRowHeight="15" x14ac:dyDescent="0.25"/>
  <sheetData>
    <row r="1" spans="1:8" x14ac:dyDescent="0.25">
      <c r="A1" t="s">
        <v>144</v>
      </c>
      <c r="B1" t="s">
        <v>182</v>
      </c>
      <c r="C1" t="s">
        <v>183</v>
      </c>
      <c r="D1" t="s">
        <v>184</v>
      </c>
      <c r="F1" s="6" t="s">
        <v>182</v>
      </c>
      <c r="G1" s="6" t="s">
        <v>183</v>
      </c>
      <c r="H1" s="6" t="s">
        <v>184</v>
      </c>
    </row>
    <row r="2" spans="1:8" x14ac:dyDescent="0.25">
      <c r="A2">
        <v>1</v>
      </c>
      <c r="B2">
        <v>1000</v>
      </c>
      <c r="C2">
        <v>1</v>
      </c>
      <c r="D2">
        <f>C2/B2</f>
        <v>1E-3</v>
      </c>
      <c r="F2">
        <v>1000</v>
      </c>
      <c r="G2">
        <v>500</v>
      </c>
      <c r="H2">
        <f>G2/F2</f>
        <v>0.5</v>
      </c>
    </row>
    <row r="3" spans="1:8" x14ac:dyDescent="0.25">
      <c r="A3">
        <v>2</v>
      </c>
      <c r="B3">
        <f>B2-C2</f>
        <v>999</v>
      </c>
      <c r="C3">
        <v>5</v>
      </c>
      <c r="D3">
        <f t="shared" ref="D3:D12" si="0">C3/B3</f>
        <v>5.005005005005005E-3</v>
      </c>
      <c r="F3">
        <f>F2-G2</f>
        <v>500</v>
      </c>
      <c r="G3">
        <v>5</v>
      </c>
      <c r="H3">
        <f t="shared" ref="H3:H8" si="1">G3/F3</f>
        <v>0.01</v>
      </c>
    </row>
    <row r="4" spans="1:8" x14ac:dyDescent="0.25">
      <c r="A4">
        <v>3</v>
      </c>
      <c r="B4">
        <f t="shared" ref="B4:B12" si="2">B3-C3</f>
        <v>994</v>
      </c>
      <c r="C4">
        <v>3</v>
      </c>
      <c r="D4">
        <f t="shared" si="0"/>
        <v>3.0181086519114686E-3</v>
      </c>
      <c r="F4">
        <f t="shared" ref="F4:F9" si="3">F3-G3</f>
        <v>495</v>
      </c>
      <c r="G4">
        <v>3</v>
      </c>
      <c r="H4">
        <f t="shared" si="1"/>
        <v>6.0606060606060606E-3</v>
      </c>
    </row>
    <row r="5" spans="1:8" x14ac:dyDescent="0.25">
      <c r="A5">
        <v>4</v>
      </c>
      <c r="B5">
        <f t="shared" si="2"/>
        <v>991</v>
      </c>
      <c r="C5">
        <v>3</v>
      </c>
      <c r="D5">
        <f t="shared" si="0"/>
        <v>3.0272452068617556E-3</v>
      </c>
      <c r="F5">
        <f t="shared" si="3"/>
        <v>492</v>
      </c>
      <c r="G5">
        <v>3</v>
      </c>
      <c r="H5">
        <f t="shared" si="1"/>
        <v>6.0975609756097563E-3</v>
      </c>
    </row>
    <row r="6" spans="1:8" x14ac:dyDescent="0.25">
      <c r="A6">
        <v>5</v>
      </c>
      <c r="B6">
        <f t="shared" si="2"/>
        <v>988</v>
      </c>
      <c r="C6">
        <v>7</v>
      </c>
      <c r="D6">
        <f t="shared" si="0"/>
        <v>7.0850202429149798E-3</v>
      </c>
      <c r="F6">
        <f t="shared" si="3"/>
        <v>489</v>
      </c>
      <c r="G6">
        <v>7</v>
      </c>
      <c r="H6">
        <f t="shared" si="1"/>
        <v>1.4314928425357873E-2</v>
      </c>
    </row>
    <row r="7" spans="1:8" x14ac:dyDescent="0.25">
      <c r="A7">
        <v>6</v>
      </c>
      <c r="B7">
        <f t="shared" si="2"/>
        <v>981</v>
      </c>
      <c r="C7">
        <v>2</v>
      </c>
      <c r="D7">
        <f t="shared" si="0"/>
        <v>2.0387359836901123E-3</v>
      </c>
      <c r="F7">
        <f t="shared" si="3"/>
        <v>482</v>
      </c>
      <c r="G7">
        <v>2</v>
      </c>
      <c r="H7">
        <f t="shared" si="1"/>
        <v>4.1493775933609959E-3</v>
      </c>
    </row>
    <row r="8" spans="1:8" x14ac:dyDescent="0.25">
      <c r="A8">
        <v>7</v>
      </c>
      <c r="B8">
        <f t="shared" si="2"/>
        <v>979</v>
      </c>
      <c r="C8">
        <v>500</v>
      </c>
      <c r="D8">
        <f t="shared" si="0"/>
        <v>0.51072522982635338</v>
      </c>
      <c r="F8">
        <f t="shared" si="3"/>
        <v>480</v>
      </c>
      <c r="G8">
        <v>1</v>
      </c>
      <c r="H8">
        <f t="shared" si="1"/>
        <v>2.0833333333333333E-3</v>
      </c>
    </row>
    <row r="9" spans="1:8" x14ac:dyDescent="0.25">
      <c r="D9">
        <f>SUM(D2:D8)</f>
        <v>0.53189934491673674</v>
      </c>
      <c r="H9">
        <f>SUM(H2:H8)</f>
        <v>0.54270580638826804</v>
      </c>
    </row>
    <row r="11" spans="1:8" x14ac:dyDescent="0.25">
      <c r="B11" t="s">
        <v>185</v>
      </c>
    </row>
    <row r="12" spans="1:8" x14ac:dyDescent="0.25">
      <c r="B12" t="s">
        <v>186</v>
      </c>
    </row>
    <row r="13" spans="1:8" x14ac:dyDescent="0.25">
      <c r="B13" t="s">
        <v>187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52</v>
      </c>
    </row>
    <row r="2" spans="1:19" x14ac:dyDescent="0.25">
      <c r="O2" t="s">
        <v>53</v>
      </c>
    </row>
    <row r="3" spans="1:19" x14ac:dyDescent="0.25">
      <c r="A3" s="2" t="s">
        <v>6</v>
      </c>
      <c r="B3" s="2" t="s">
        <v>44</v>
      </c>
      <c r="H3" t="s">
        <v>45</v>
      </c>
    </row>
    <row r="4" spans="1:19" x14ac:dyDescent="0.25">
      <c r="A4" s="2" t="s">
        <v>3</v>
      </c>
      <c r="B4">
        <v>1</v>
      </c>
      <c r="C4">
        <v>2</v>
      </c>
      <c r="E4" s="6" t="s">
        <v>21</v>
      </c>
      <c r="F4" s="6"/>
      <c r="G4" s="5" t="s">
        <v>62</v>
      </c>
      <c r="H4" s="5" t="s">
        <v>63</v>
      </c>
      <c r="I4" s="9"/>
      <c r="K4" s="5" t="s">
        <v>65</v>
      </c>
      <c r="L4" s="5"/>
      <c r="O4" t="s">
        <v>66</v>
      </c>
      <c r="Q4" t="s">
        <v>67</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85</v>
      </c>
      <c r="Q5" t="s">
        <v>76</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86</v>
      </c>
    </row>
    <row r="7" spans="1:19" x14ac:dyDescent="0.25">
      <c r="A7" s="4">
        <v>44368</v>
      </c>
      <c r="B7">
        <v>125</v>
      </c>
      <c r="C7">
        <v>84</v>
      </c>
      <c r="E7" s="1">
        <f t="shared" si="0"/>
        <v>44368</v>
      </c>
      <c r="F7" s="1"/>
      <c r="G7">
        <f t="shared" si="1"/>
        <v>384</v>
      </c>
      <c r="H7">
        <f t="shared" si="2"/>
        <v>235</v>
      </c>
      <c r="K7">
        <f t="shared" si="3"/>
        <v>1.6340425531914893</v>
      </c>
      <c r="Q7" t="s">
        <v>87</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73</v>
      </c>
    </row>
    <row r="10" spans="1:19" x14ac:dyDescent="0.25">
      <c r="A10" s="4">
        <v>44389</v>
      </c>
      <c r="B10">
        <v>106</v>
      </c>
      <c r="C10">
        <v>63</v>
      </c>
      <c r="E10" s="1">
        <f t="shared" si="0"/>
        <v>44389</v>
      </c>
      <c r="F10" s="1"/>
      <c r="G10">
        <f t="shared" si="1"/>
        <v>745</v>
      </c>
      <c r="H10">
        <f t="shared" si="2"/>
        <v>439</v>
      </c>
      <c r="K10">
        <f t="shared" si="3"/>
        <v>1.6970387243735763</v>
      </c>
      <c r="Q10" t="s">
        <v>68</v>
      </c>
    </row>
    <row r="11" spans="1:19" x14ac:dyDescent="0.25">
      <c r="A11" s="4">
        <v>44396</v>
      </c>
      <c r="B11">
        <v>132</v>
      </c>
      <c r="C11">
        <v>85</v>
      </c>
      <c r="E11" s="1">
        <f t="shared" si="0"/>
        <v>44396</v>
      </c>
      <c r="F11" s="1"/>
      <c r="G11">
        <f t="shared" si="1"/>
        <v>877</v>
      </c>
      <c r="H11">
        <f t="shared" si="2"/>
        <v>524</v>
      </c>
      <c r="K11">
        <f t="shared" si="3"/>
        <v>1.6736641221374047</v>
      </c>
      <c r="Q11" t="s">
        <v>69</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72</v>
      </c>
    </row>
    <row r="14" spans="1:19" x14ac:dyDescent="0.25">
      <c r="A14" s="4">
        <v>44417</v>
      </c>
      <c r="B14">
        <v>152</v>
      </c>
      <c r="C14">
        <v>79</v>
      </c>
      <c r="E14" s="1">
        <f t="shared" si="0"/>
        <v>44417</v>
      </c>
      <c r="F14" s="1"/>
      <c r="G14">
        <f t="shared" si="1"/>
        <v>1296</v>
      </c>
      <c r="H14">
        <f t="shared" si="2"/>
        <v>764</v>
      </c>
      <c r="K14">
        <f t="shared" si="3"/>
        <v>1.6963350785340314</v>
      </c>
      <c r="Q14" t="s">
        <v>70</v>
      </c>
    </row>
    <row r="15" spans="1:19" x14ac:dyDescent="0.25">
      <c r="A15" s="4">
        <v>44424</v>
      </c>
      <c r="B15">
        <v>140</v>
      </c>
      <c r="C15">
        <v>85</v>
      </c>
      <c r="E15" s="1">
        <f t="shared" si="0"/>
        <v>44424</v>
      </c>
      <c r="F15" s="1"/>
      <c r="G15">
        <f t="shared" si="1"/>
        <v>1436</v>
      </c>
      <c r="H15">
        <f t="shared" si="2"/>
        <v>849</v>
      </c>
      <c r="K15">
        <f t="shared" si="3"/>
        <v>1.6914016489988222</v>
      </c>
      <c r="Q15" t="s">
        <v>71</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5</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77</v>
      </c>
      <c r="T1" t="s">
        <v>57</v>
      </c>
      <c r="W1" s="6" t="s">
        <v>47</v>
      </c>
      <c r="AA1" s="6" t="s">
        <v>52</v>
      </c>
    </row>
    <row r="2" spans="1:36" x14ac:dyDescent="0.25">
      <c r="D2" t="s">
        <v>78</v>
      </c>
      <c r="AA2" t="s">
        <v>53</v>
      </c>
    </row>
    <row r="3" spans="1:36" x14ac:dyDescent="0.25">
      <c r="A3" s="2" t="s">
        <v>6</v>
      </c>
      <c r="B3" s="2" t="s">
        <v>44</v>
      </c>
      <c r="N3" t="s">
        <v>45</v>
      </c>
      <c r="U3" t="s">
        <v>74</v>
      </c>
      <c r="AC3" t="s">
        <v>75</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49</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76</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workbookViewId="0">
      <selection activeCell="F6" sqref="F6"/>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s="3">
        <v>1945</v>
      </c>
      <c r="F1" t="s">
        <v>224</v>
      </c>
    </row>
    <row r="2" spans="1:6" x14ac:dyDescent="0.25">
      <c r="F2" t="s">
        <v>223</v>
      </c>
    </row>
    <row r="3" spans="1:6" x14ac:dyDescent="0.25">
      <c r="A3" s="2" t="s">
        <v>3</v>
      </c>
      <c r="B3" t="s">
        <v>210</v>
      </c>
      <c r="C3" t="s">
        <v>222</v>
      </c>
      <c r="F3" t="s">
        <v>225</v>
      </c>
    </row>
    <row r="4" spans="1:6" x14ac:dyDescent="0.25">
      <c r="A4" s="4">
        <v>43892</v>
      </c>
      <c r="B4" s="13">
        <v>1</v>
      </c>
      <c r="C4" s="13">
        <v>2</v>
      </c>
      <c r="E4" s="13"/>
      <c r="F4" t="s">
        <v>226</v>
      </c>
    </row>
    <row r="5" spans="1:6" x14ac:dyDescent="0.25">
      <c r="A5" s="4">
        <v>43899</v>
      </c>
      <c r="B5" s="13">
        <v>0</v>
      </c>
      <c r="C5" s="13">
        <v>0</v>
      </c>
      <c r="E5" s="13"/>
      <c r="F5" t="s">
        <v>227</v>
      </c>
    </row>
    <row r="6" spans="1:6" x14ac:dyDescent="0.25">
      <c r="A6" s="4">
        <v>43906</v>
      </c>
      <c r="B6" s="13">
        <v>0</v>
      </c>
      <c r="C6" s="13">
        <v>0</v>
      </c>
      <c r="E6" s="13"/>
      <c r="F6" s="6" t="s">
        <v>228</v>
      </c>
    </row>
    <row r="7" spans="1:6" x14ac:dyDescent="0.25">
      <c r="A7" s="4">
        <v>43913</v>
      </c>
      <c r="B7" s="13">
        <v>0</v>
      </c>
      <c r="C7" s="13">
        <v>0</v>
      </c>
      <c r="E7" s="13"/>
    </row>
    <row r="8" spans="1:6" x14ac:dyDescent="0.25">
      <c r="A8" s="4">
        <v>43920</v>
      </c>
      <c r="B8" s="13">
        <v>0</v>
      </c>
      <c r="C8" s="13">
        <v>0</v>
      </c>
      <c r="E8" s="13"/>
    </row>
    <row r="9" spans="1:6" x14ac:dyDescent="0.25">
      <c r="A9" s="4">
        <v>43927</v>
      </c>
      <c r="B9" s="13">
        <v>0</v>
      </c>
      <c r="C9" s="13">
        <v>0</v>
      </c>
      <c r="E9" s="13"/>
    </row>
    <row r="10" spans="1:6" x14ac:dyDescent="0.25">
      <c r="A10" s="4">
        <v>43934</v>
      </c>
      <c r="B10" s="13">
        <v>0</v>
      </c>
      <c r="C10" s="13">
        <v>1</v>
      </c>
      <c r="E10" s="13"/>
    </row>
    <row r="11" spans="1:6" x14ac:dyDescent="0.25">
      <c r="A11" s="4">
        <v>43941</v>
      </c>
      <c r="B11" s="13">
        <v>0</v>
      </c>
      <c r="C11" s="13">
        <v>0</v>
      </c>
      <c r="E11" s="13"/>
    </row>
    <row r="12" spans="1:6" x14ac:dyDescent="0.25">
      <c r="A12" s="4">
        <v>43948</v>
      </c>
      <c r="B12" s="13">
        <v>0</v>
      </c>
      <c r="C12" s="13">
        <v>0</v>
      </c>
      <c r="E12" s="13"/>
    </row>
    <row r="13" spans="1:6" x14ac:dyDescent="0.25">
      <c r="A13" s="4">
        <v>43955</v>
      </c>
      <c r="B13" s="13">
        <v>0</v>
      </c>
      <c r="C13" s="13">
        <v>0</v>
      </c>
      <c r="E13" s="13"/>
    </row>
    <row r="14" spans="1:6" x14ac:dyDescent="0.25">
      <c r="A14" s="4">
        <v>43962</v>
      </c>
      <c r="B14" s="13">
        <v>0</v>
      </c>
      <c r="C14" s="13">
        <v>1</v>
      </c>
      <c r="E14" s="13"/>
    </row>
    <row r="15" spans="1:6" x14ac:dyDescent="0.25">
      <c r="A15" s="4">
        <v>43969</v>
      </c>
      <c r="B15" s="13">
        <v>0</v>
      </c>
      <c r="C15" s="13">
        <v>1</v>
      </c>
      <c r="E15" s="13"/>
    </row>
    <row r="16" spans="1:6" x14ac:dyDescent="0.25">
      <c r="A16" s="4">
        <v>43976</v>
      </c>
      <c r="B16" s="13">
        <v>0</v>
      </c>
      <c r="C16" s="13">
        <v>0</v>
      </c>
      <c r="E16" s="13"/>
    </row>
    <row r="17" spans="1:14" x14ac:dyDescent="0.25">
      <c r="A17" s="4">
        <v>43983</v>
      </c>
      <c r="B17" s="13">
        <v>0</v>
      </c>
      <c r="C17" s="13">
        <v>0</v>
      </c>
      <c r="E17" s="13"/>
    </row>
    <row r="18" spans="1:14" x14ac:dyDescent="0.25">
      <c r="A18" s="4">
        <v>43990</v>
      </c>
      <c r="B18" s="13">
        <v>0</v>
      </c>
      <c r="C18" s="13">
        <v>0</v>
      </c>
      <c r="E18" s="13"/>
    </row>
    <row r="19" spans="1:14" x14ac:dyDescent="0.25">
      <c r="A19" s="4">
        <v>43997</v>
      </c>
      <c r="B19" s="13">
        <v>0</v>
      </c>
      <c r="C19" s="13">
        <v>0</v>
      </c>
      <c r="E19" s="13"/>
    </row>
    <row r="20" spans="1:14" x14ac:dyDescent="0.25">
      <c r="A20" s="4">
        <v>44004</v>
      </c>
      <c r="B20" s="13">
        <v>0</v>
      </c>
      <c r="C20" s="13">
        <v>1</v>
      </c>
      <c r="E20" s="13"/>
    </row>
    <row r="21" spans="1:14" x14ac:dyDescent="0.25">
      <c r="A21" s="4">
        <v>44011</v>
      </c>
      <c r="B21" s="13">
        <v>0</v>
      </c>
      <c r="C21" s="13">
        <v>0</v>
      </c>
      <c r="E21" s="13"/>
    </row>
    <row r="22" spans="1:14" x14ac:dyDescent="0.25">
      <c r="A22" s="4">
        <v>44018</v>
      </c>
      <c r="B22" s="13">
        <v>0</v>
      </c>
      <c r="C22" s="13">
        <v>0</v>
      </c>
      <c r="E22" s="13"/>
      <c r="M22" t="s">
        <v>217</v>
      </c>
    </row>
    <row r="23" spans="1:14" x14ac:dyDescent="0.25">
      <c r="A23" s="4">
        <v>44025</v>
      </c>
      <c r="B23" s="13">
        <v>0</v>
      </c>
      <c r="C23" s="13">
        <v>0</v>
      </c>
      <c r="E23" s="13"/>
      <c r="N23" t="s">
        <v>218</v>
      </c>
    </row>
    <row r="24" spans="1:14" x14ac:dyDescent="0.25">
      <c r="A24" s="4">
        <v>44032</v>
      </c>
      <c r="B24" s="13">
        <v>0</v>
      </c>
      <c r="C24" s="13">
        <v>1</v>
      </c>
      <c r="E24" s="13"/>
      <c r="N24" t="s">
        <v>219</v>
      </c>
    </row>
    <row r="25" spans="1:14" x14ac:dyDescent="0.25">
      <c r="A25" s="4">
        <v>44039</v>
      </c>
      <c r="B25" s="13">
        <v>1</v>
      </c>
      <c r="C25" s="13">
        <v>0</v>
      </c>
      <c r="E25" s="13"/>
    </row>
    <row r="26" spans="1:14" x14ac:dyDescent="0.25">
      <c r="A26" s="4">
        <v>44046</v>
      </c>
      <c r="B26" s="13">
        <v>1</v>
      </c>
      <c r="C26" s="13">
        <v>0</v>
      </c>
      <c r="E26" s="13"/>
    </row>
    <row r="27" spans="1:14" x14ac:dyDescent="0.25">
      <c r="A27" s="4">
        <v>44053</v>
      </c>
      <c r="B27" s="13">
        <v>1</v>
      </c>
      <c r="C27" s="13">
        <v>0</v>
      </c>
      <c r="E27" s="13"/>
    </row>
    <row r="28" spans="1:14" x14ac:dyDescent="0.25">
      <c r="A28" s="4">
        <v>44060</v>
      </c>
      <c r="B28" s="13">
        <v>1</v>
      </c>
      <c r="C28" s="13">
        <v>0</v>
      </c>
      <c r="E28" s="13"/>
    </row>
    <row r="29" spans="1:14" x14ac:dyDescent="0.25">
      <c r="A29" s="4">
        <v>44067</v>
      </c>
      <c r="B29" s="13">
        <v>0</v>
      </c>
      <c r="C29" s="13">
        <v>1</v>
      </c>
      <c r="E29" s="13"/>
    </row>
    <row r="30" spans="1:14" x14ac:dyDescent="0.25">
      <c r="A30" s="4">
        <v>44074</v>
      </c>
      <c r="B30" s="13">
        <v>0</v>
      </c>
      <c r="C30" s="13">
        <v>0</v>
      </c>
      <c r="E30" s="13"/>
    </row>
    <row r="31" spans="1:14" x14ac:dyDescent="0.25">
      <c r="A31" s="4">
        <v>44081</v>
      </c>
      <c r="B31" s="13">
        <v>0</v>
      </c>
      <c r="C31" s="13">
        <v>0</v>
      </c>
      <c r="E31" s="13"/>
    </row>
    <row r="32" spans="1:14" x14ac:dyDescent="0.25">
      <c r="A32" s="4">
        <v>44088</v>
      </c>
      <c r="B32" s="13">
        <v>1</v>
      </c>
      <c r="C32" s="13">
        <v>1</v>
      </c>
      <c r="E32" s="13"/>
    </row>
    <row r="33" spans="1:5" x14ac:dyDescent="0.25">
      <c r="A33" s="4">
        <v>44095</v>
      </c>
      <c r="B33" s="13">
        <v>0</v>
      </c>
      <c r="C33" s="13">
        <v>1</v>
      </c>
      <c r="E33" s="13"/>
    </row>
    <row r="34" spans="1:5" x14ac:dyDescent="0.25">
      <c r="A34" s="4">
        <v>44102</v>
      </c>
      <c r="B34" s="13">
        <v>0</v>
      </c>
      <c r="C34" s="13">
        <v>0</v>
      </c>
      <c r="E34" s="13"/>
    </row>
    <row r="35" spans="1:5" x14ac:dyDescent="0.25">
      <c r="A35" s="4">
        <v>44109</v>
      </c>
      <c r="B35" s="13">
        <v>0</v>
      </c>
      <c r="C35" s="13">
        <v>1</v>
      </c>
      <c r="E35" s="13"/>
    </row>
    <row r="36" spans="1:5" x14ac:dyDescent="0.25">
      <c r="A36" s="4">
        <v>44116</v>
      </c>
      <c r="B36" s="13">
        <v>0</v>
      </c>
      <c r="C36" s="13">
        <v>0</v>
      </c>
      <c r="E36" s="13"/>
    </row>
    <row r="37" spans="1:5" x14ac:dyDescent="0.25">
      <c r="A37" s="4">
        <v>44123</v>
      </c>
      <c r="B37" s="13">
        <v>0</v>
      </c>
      <c r="C37" s="13">
        <v>0</v>
      </c>
      <c r="E37" s="13"/>
    </row>
    <row r="38" spans="1:5" x14ac:dyDescent="0.25">
      <c r="A38" s="4">
        <v>44130</v>
      </c>
      <c r="B38" s="13">
        <v>0</v>
      </c>
      <c r="C38" s="13">
        <v>0</v>
      </c>
      <c r="E38" s="13"/>
    </row>
    <row r="39" spans="1:5" x14ac:dyDescent="0.25">
      <c r="A39" s="4">
        <v>44137</v>
      </c>
      <c r="B39" s="13">
        <v>3</v>
      </c>
      <c r="C39" s="13">
        <v>0</v>
      </c>
      <c r="E39" s="13"/>
    </row>
    <row r="40" spans="1:5" x14ac:dyDescent="0.25">
      <c r="A40" s="4">
        <v>44144</v>
      </c>
      <c r="B40" s="13">
        <v>0</v>
      </c>
      <c r="C40" s="13">
        <v>1</v>
      </c>
      <c r="E40" s="13"/>
    </row>
    <row r="41" spans="1:5" x14ac:dyDescent="0.25">
      <c r="A41" s="4">
        <v>44151</v>
      </c>
      <c r="B41" s="13">
        <v>0</v>
      </c>
      <c r="C41" s="13">
        <v>0</v>
      </c>
      <c r="E41" s="13"/>
    </row>
    <row r="42" spans="1:5" x14ac:dyDescent="0.25">
      <c r="A42" s="4">
        <v>44158</v>
      </c>
      <c r="B42" s="13">
        <v>2</v>
      </c>
      <c r="C42" s="13">
        <v>1</v>
      </c>
      <c r="E42" s="13"/>
    </row>
    <row r="43" spans="1:5" x14ac:dyDescent="0.25">
      <c r="A43" s="4">
        <v>44165</v>
      </c>
      <c r="B43" s="13">
        <v>0</v>
      </c>
      <c r="C43" s="13">
        <v>0</v>
      </c>
      <c r="E43" s="13"/>
    </row>
    <row r="44" spans="1:5" x14ac:dyDescent="0.25">
      <c r="A44" s="4">
        <v>44172</v>
      </c>
      <c r="B44" s="13">
        <v>1</v>
      </c>
      <c r="C44" s="13">
        <v>2</v>
      </c>
      <c r="E44" s="13"/>
    </row>
    <row r="45" spans="1:5" x14ac:dyDescent="0.25">
      <c r="A45" s="4">
        <v>44179</v>
      </c>
      <c r="B45" s="13">
        <v>1</v>
      </c>
      <c r="C45" s="13">
        <v>0</v>
      </c>
      <c r="E45" s="13"/>
    </row>
    <row r="46" spans="1:5" x14ac:dyDescent="0.25">
      <c r="A46" s="4">
        <v>44186</v>
      </c>
      <c r="B46" s="13">
        <v>0</v>
      </c>
      <c r="C46" s="13">
        <v>0</v>
      </c>
      <c r="E46" s="13"/>
    </row>
    <row r="47" spans="1:5" x14ac:dyDescent="0.25">
      <c r="A47" s="4">
        <v>44193</v>
      </c>
      <c r="B47" s="13">
        <v>1</v>
      </c>
      <c r="C47" s="13">
        <v>0</v>
      </c>
      <c r="E47" s="13"/>
    </row>
    <row r="48" spans="1:5" x14ac:dyDescent="0.25">
      <c r="A48" s="4">
        <v>44200</v>
      </c>
      <c r="B48" s="13">
        <v>2</v>
      </c>
      <c r="C48" s="13">
        <v>1</v>
      </c>
      <c r="E48" s="13"/>
    </row>
    <row r="49" spans="1:5" x14ac:dyDescent="0.25">
      <c r="A49" s="4">
        <v>44207</v>
      </c>
      <c r="B49" s="13">
        <v>4</v>
      </c>
      <c r="C49" s="13">
        <v>0</v>
      </c>
      <c r="E49" s="13"/>
    </row>
    <row r="50" spans="1:5" x14ac:dyDescent="0.25">
      <c r="A50" s="4">
        <v>44214</v>
      </c>
      <c r="B50" s="13">
        <v>8</v>
      </c>
      <c r="C50" s="13">
        <v>2</v>
      </c>
      <c r="E50" s="13"/>
    </row>
    <row r="51" spans="1:5" x14ac:dyDescent="0.25">
      <c r="A51" s="4">
        <v>44221</v>
      </c>
      <c r="B51" s="13">
        <v>16</v>
      </c>
      <c r="C51" s="13">
        <v>0</v>
      </c>
      <c r="E51" s="13"/>
    </row>
    <row r="52" spans="1:5" x14ac:dyDescent="0.25">
      <c r="A52" s="4">
        <v>44228</v>
      </c>
      <c r="B52" s="13">
        <v>14</v>
      </c>
      <c r="C52" s="13">
        <v>0</v>
      </c>
      <c r="E52" s="13"/>
    </row>
    <row r="53" spans="1:5" x14ac:dyDescent="0.25">
      <c r="A53" s="4">
        <v>44235</v>
      </c>
      <c r="B53" s="13">
        <v>12</v>
      </c>
      <c r="C53" s="13">
        <v>0</v>
      </c>
      <c r="E53" s="13"/>
    </row>
    <row r="54" spans="1:5" x14ac:dyDescent="0.25">
      <c r="A54" s="4">
        <v>44242</v>
      </c>
      <c r="B54" s="13">
        <v>23</v>
      </c>
      <c r="C54" s="13">
        <v>0</v>
      </c>
      <c r="E54" s="13"/>
    </row>
    <row r="55" spans="1:5" x14ac:dyDescent="0.25">
      <c r="A55" s="4">
        <v>44249</v>
      </c>
      <c r="B55" s="13">
        <v>17</v>
      </c>
      <c r="C55" s="13">
        <v>1</v>
      </c>
      <c r="E55" s="13"/>
    </row>
    <row r="56" spans="1:5" x14ac:dyDescent="0.25">
      <c r="A56" s="4">
        <v>44256</v>
      </c>
      <c r="B56" s="13">
        <v>24</v>
      </c>
      <c r="C56" s="13">
        <v>0</v>
      </c>
      <c r="E56" s="13"/>
    </row>
    <row r="57" spans="1:5" x14ac:dyDescent="0.25">
      <c r="A57" s="4">
        <v>44263</v>
      </c>
      <c r="B57" s="13">
        <v>27</v>
      </c>
      <c r="C57" s="13">
        <v>0</v>
      </c>
      <c r="E57" s="13"/>
    </row>
    <row r="58" spans="1:5" x14ac:dyDescent="0.25">
      <c r="A58" s="4">
        <v>44270</v>
      </c>
      <c r="B58" s="13">
        <v>56</v>
      </c>
      <c r="C58" s="13">
        <v>0</v>
      </c>
      <c r="E58" s="13"/>
    </row>
    <row r="59" spans="1:5" x14ac:dyDescent="0.25">
      <c r="A59" s="4">
        <v>44277</v>
      </c>
      <c r="B59" s="13">
        <v>64</v>
      </c>
      <c r="C59" s="13">
        <v>1</v>
      </c>
      <c r="E59" s="13"/>
    </row>
    <row r="60" spans="1:5" x14ac:dyDescent="0.25">
      <c r="A60" s="4">
        <v>44284</v>
      </c>
      <c r="B60" s="13">
        <v>87</v>
      </c>
      <c r="C60" s="13">
        <v>1</v>
      </c>
      <c r="E60" s="13"/>
    </row>
    <row r="61" spans="1:5" x14ac:dyDescent="0.25">
      <c r="A61" s="4">
        <v>44291</v>
      </c>
      <c r="B61" s="13">
        <v>81</v>
      </c>
      <c r="C61" s="13">
        <v>0</v>
      </c>
      <c r="E61" s="13"/>
    </row>
    <row r="62" spans="1:5" x14ac:dyDescent="0.25">
      <c r="A62" s="4">
        <v>44298</v>
      </c>
      <c r="B62" s="13">
        <v>89</v>
      </c>
      <c r="C62" s="13">
        <v>10</v>
      </c>
      <c r="E62" s="13"/>
    </row>
    <row r="63" spans="1:5" x14ac:dyDescent="0.25">
      <c r="A63" s="4">
        <v>44305</v>
      </c>
      <c r="B63" s="13">
        <v>91</v>
      </c>
      <c r="C63" s="13">
        <v>14</v>
      </c>
      <c r="E63" s="13"/>
    </row>
    <row r="64" spans="1:5" x14ac:dyDescent="0.25">
      <c r="A64" s="4">
        <v>44312</v>
      </c>
      <c r="B64" s="13">
        <v>72</v>
      </c>
      <c r="C64" s="13">
        <v>30</v>
      </c>
      <c r="E64" s="13"/>
    </row>
    <row r="65" spans="1:15" x14ac:dyDescent="0.25">
      <c r="A65" s="4">
        <v>44319</v>
      </c>
      <c r="B65" s="13">
        <v>92</v>
      </c>
      <c r="C65" s="13">
        <v>54</v>
      </c>
      <c r="E65" s="13"/>
    </row>
    <row r="66" spans="1:15" x14ac:dyDescent="0.25">
      <c r="A66" s="4">
        <v>44326</v>
      </c>
      <c r="B66" s="13">
        <v>83</v>
      </c>
      <c r="C66" s="13">
        <v>41</v>
      </c>
      <c r="E66" s="13"/>
    </row>
    <row r="67" spans="1:15" x14ac:dyDescent="0.25">
      <c r="A67" s="4">
        <v>44333</v>
      </c>
      <c r="B67" s="13">
        <v>74</v>
      </c>
      <c r="C67" s="13">
        <v>45</v>
      </c>
      <c r="E67" s="13"/>
    </row>
    <row r="68" spans="1:15" x14ac:dyDescent="0.25">
      <c r="A68" s="4">
        <v>44340</v>
      </c>
      <c r="B68" s="13">
        <v>56</v>
      </c>
      <c r="C68" s="13">
        <v>44</v>
      </c>
      <c r="E68" s="13"/>
    </row>
    <row r="69" spans="1:15" x14ac:dyDescent="0.25">
      <c r="A69" s="4">
        <v>44347</v>
      </c>
      <c r="B69" s="13">
        <v>83</v>
      </c>
      <c r="C69" s="13">
        <v>61</v>
      </c>
      <c r="E69" s="13"/>
    </row>
    <row r="70" spans="1:15" x14ac:dyDescent="0.25">
      <c r="A70" s="4">
        <v>44354</v>
      </c>
      <c r="B70" s="13">
        <v>81</v>
      </c>
      <c r="C70" s="13">
        <v>76</v>
      </c>
      <c r="E70" s="13"/>
      <c r="F70" s="6" t="s">
        <v>21</v>
      </c>
      <c r="G70" s="6" t="s">
        <v>211</v>
      </c>
      <c r="H70" s="6" t="s">
        <v>212</v>
      </c>
      <c r="I70" s="6" t="s">
        <v>169</v>
      </c>
      <c r="J70" s="6"/>
      <c r="K70" t="s">
        <v>21</v>
      </c>
      <c r="L70" t="s">
        <v>214</v>
      </c>
      <c r="M70" t="s">
        <v>215</v>
      </c>
      <c r="N70" t="s">
        <v>213</v>
      </c>
      <c r="O70" t="s">
        <v>216</v>
      </c>
    </row>
    <row r="71" spans="1:15" s="6" customFormat="1" x14ac:dyDescent="0.25">
      <c r="A71" s="14">
        <v>44361</v>
      </c>
      <c r="B71" s="15">
        <v>69</v>
      </c>
      <c r="C71" s="15">
        <v>74</v>
      </c>
      <c r="D71"/>
      <c r="E71" s="15"/>
      <c r="F71" s="16">
        <f>A71</f>
        <v>44361</v>
      </c>
      <c r="G71" s="12">
        <f>B71</f>
        <v>69</v>
      </c>
      <c r="H71" s="12">
        <f>C71</f>
        <v>74</v>
      </c>
      <c r="I71" s="18">
        <f>G71/H71</f>
        <v>0.93243243243243246</v>
      </c>
      <c r="J71" s="18"/>
      <c r="K71" s="1">
        <f t="shared" ref="K71:K82" si="0">F71</f>
        <v>44361</v>
      </c>
      <c r="L71">
        <f>G71</f>
        <v>69</v>
      </c>
      <c r="M71">
        <f>H71</f>
        <v>74</v>
      </c>
      <c r="N71">
        <f t="shared" ref="N71:N82" si="1">L71/M71</f>
        <v>0.93243243243243246</v>
      </c>
      <c r="O71">
        <f>N71/N$91</f>
        <v>0.95975991150321627</v>
      </c>
    </row>
    <row r="72" spans="1:15" x14ac:dyDescent="0.25">
      <c r="A72" s="4">
        <v>44368</v>
      </c>
      <c r="B72" s="13">
        <v>84</v>
      </c>
      <c r="C72" s="13">
        <v>80</v>
      </c>
      <c r="E72" s="13"/>
      <c r="F72" s="16">
        <f t="shared" ref="F72:F135" si="2">A72</f>
        <v>44368</v>
      </c>
      <c r="G72" s="12">
        <f t="shared" ref="G72:G135" si="3">B72</f>
        <v>84</v>
      </c>
      <c r="H72" s="12">
        <f t="shared" ref="H72:H135" si="4">C72</f>
        <v>80</v>
      </c>
      <c r="I72" s="18">
        <f t="shared" ref="I72:I135" si="5">G72/H72</f>
        <v>1.05</v>
      </c>
      <c r="J72" s="18"/>
      <c r="K72" s="1">
        <f t="shared" si="0"/>
        <v>44368</v>
      </c>
      <c r="L72">
        <f t="shared" ref="L72:L82" si="6">G72+L71</f>
        <v>153</v>
      </c>
      <c r="M72">
        <f t="shared" ref="M72:M82" si="7">H72+M71</f>
        <v>154</v>
      </c>
      <c r="N72">
        <f t="shared" si="1"/>
        <v>0.99350649350649356</v>
      </c>
      <c r="O72">
        <f t="shared" ref="O72:O83" si="8">N72/N$91</f>
        <v>1.0226239147411458</v>
      </c>
    </row>
    <row r="73" spans="1:15" x14ac:dyDescent="0.25">
      <c r="A73" s="4">
        <v>44375</v>
      </c>
      <c r="B73" s="13">
        <v>72</v>
      </c>
      <c r="C73" s="13">
        <v>63</v>
      </c>
      <c r="E73" s="13"/>
      <c r="F73" s="16">
        <f t="shared" si="2"/>
        <v>44375</v>
      </c>
      <c r="G73" s="12">
        <f t="shared" si="3"/>
        <v>72</v>
      </c>
      <c r="H73" s="12">
        <f t="shared" si="4"/>
        <v>63</v>
      </c>
      <c r="I73" s="18">
        <f t="shared" si="5"/>
        <v>1.1428571428571428</v>
      </c>
      <c r="J73" s="18"/>
      <c r="K73" s="1">
        <f t="shared" si="0"/>
        <v>44375</v>
      </c>
      <c r="L73">
        <f t="shared" si="6"/>
        <v>225</v>
      </c>
      <c r="M73">
        <f t="shared" si="7"/>
        <v>217</v>
      </c>
      <c r="N73">
        <f t="shared" si="1"/>
        <v>1.0368663594470047</v>
      </c>
      <c r="O73">
        <f t="shared" si="8"/>
        <v>1.0672545599765277</v>
      </c>
    </row>
    <row r="74" spans="1:15" x14ac:dyDescent="0.25">
      <c r="A74" s="4">
        <v>44382</v>
      </c>
      <c r="B74" s="13">
        <v>82</v>
      </c>
      <c r="C74" s="13">
        <v>87</v>
      </c>
      <c r="E74" s="13"/>
      <c r="F74" s="16">
        <f t="shared" si="2"/>
        <v>44382</v>
      </c>
      <c r="G74" s="12">
        <f t="shared" si="3"/>
        <v>82</v>
      </c>
      <c r="H74" s="12">
        <f t="shared" si="4"/>
        <v>87</v>
      </c>
      <c r="I74" s="18">
        <f t="shared" si="5"/>
        <v>0.94252873563218387</v>
      </c>
      <c r="J74" s="18"/>
      <c r="K74" s="1">
        <f t="shared" si="0"/>
        <v>44382</v>
      </c>
      <c r="L74">
        <f t="shared" si="6"/>
        <v>307</v>
      </c>
      <c r="M74">
        <f t="shared" si="7"/>
        <v>304</v>
      </c>
      <c r="N74">
        <f t="shared" si="1"/>
        <v>1.0098684210526316</v>
      </c>
      <c r="O74">
        <f t="shared" si="8"/>
        <v>1.0394653732613495</v>
      </c>
    </row>
    <row r="75" spans="1:15" x14ac:dyDescent="0.25">
      <c r="A75" s="4">
        <v>44389</v>
      </c>
      <c r="B75" s="13">
        <v>93</v>
      </c>
      <c r="C75" s="13">
        <v>94</v>
      </c>
      <c r="E75" s="13"/>
      <c r="F75" s="16">
        <f t="shared" si="2"/>
        <v>44389</v>
      </c>
      <c r="G75" s="12">
        <f t="shared" si="3"/>
        <v>93</v>
      </c>
      <c r="H75" s="12">
        <f t="shared" si="4"/>
        <v>94</v>
      </c>
      <c r="I75" s="18">
        <f t="shared" si="5"/>
        <v>0.98936170212765961</v>
      </c>
      <c r="J75" s="18"/>
      <c r="K75" s="1">
        <f t="shared" si="0"/>
        <v>44389</v>
      </c>
      <c r="L75">
        <f t="shared" si="6"/>
        <v>400</v>
      </c>
      <c r="M75">
        <f t="shared" si="7"/>
        <v>398</v>
      </c>
      <c r="N75">
        <f t="shared" si="1"/>
        <v>1.0050251256281406</v>
      </c>
      <c r="O75">
        <f t="shared" si="8"/>
        <v>1.0344801318365449</v>
      </c>
    </row>
    <row r="76" spans="1:15" x14ac:dyDescent="0.25">
      <c r="A76" s="4">
        <v>44396</v>
      </c>
      <c r="B76" s="13">
        <v>86</v>
      </c>
      <c r="C76" s="13">
        <v>92</v>
      </c>
      <c r="E76" s="13"/>
      <c r="F76" s="16">
        <f t="shared" si="2"/>
        <v>44396</v>
      </c>
      <c r="G76" s="12">
        <f t="shared" si="3"/>
        <v>86</v>
      </c>
      <c r="H76" s="12">
        <f t="shared" si="4"/>
        <v>92</v>
      </c>
      <c r="I76" s="18">
        <f t="shared" si="5"/>
        <v>0.93478260869565222</v>
      </c>
      <c r="J76" s="18"/>
      <c r="K76" s="1">
        <f t="shared" si="0"/>
        <v>44396</v>
      </c>
      <c r="L76">
        <f t="shared" si="6"/>
        <v>486</v>
      </c>
      <c r="M76">
        <f t="shared" si="7"/>
        <v>490</v>
      </c>
      <c r="N76">
        <f t="shared" si="1"/>
        <v>0.99183673469387756</v>
      </c>
      <c r="O76">
        <f t="shared" si="8"/>
        <v>1.0209052190861185</v>
      </c>
    </row>
    <row r="77" spans="1:15" x14ac:dyDescent="0.25">
      <c r="A77" s="4">
        <v>44403</v>
      </c>
      <c r="B77" s="13">
        <v>80</v>
      </c>
      <c r="C77" s="13">
        <v>91</v>
      </c>
      <c r="E77" s="13"/>
      <c r="F77" s="16">
        <f t="shared" si="2"/>
        <v>44403</v>
      </c>
      <c r="G77" s="12">
        <f t="shared" si="3"/>
        <v>80</v>
      </c>
      <c r="H77" s="12">
        <f t="shared" si="4"/>
        <v>91</v>
      </c>
      <c r="I77" s="18">
        <f t="shared" si="5"/>
        <v>0.87912087912087911</v>
      </c>
      <c r="J77" s="18"/>
      <c r="K77" s="1">
        <f t="shared" si="0"/>
        <v>44403</v>
      </c>
      <c r="L77">
        <f t="shared" si="6"/>
        <v>566</v>
      </c>
      <c r="M77">
        <f t="shared" si="7"/>
        <v>581</v>
      </c>
      <c r="N77">
        <f t="shared" si="1"/>
        <v>0.97418244406196208</v>
      </c>
      <c r="O77">
        <f t="shared" si="8"/>
        <v>1.002733521250236</v>
      </c>
    </row>
    <row r="78" spans="1:15" x14ac:dyDescent="0.25">
      <c r="A78" s="4">
        <v>44410</v>
      </c>
      <c r="B78" s="13">
        <v>79</v>
      </c>
      <c r="C78" s="13">
        <v>92</v>
      </c>
      <c r="E78" s="13"/>
      <c r="F78" s="16">
        <f t="shared" si="2"/>
        <v>44410</v>
      </c>
      <c r="G78" s="12">
        <f t="shared" si="3"/>
        <v>79</v>
      </c>
      <c r="H78" s="12">
        <f t="shared" si="4"/>
        <v>92</v>
      </c>
      <c r="I78" s="18">
        <f t="shared" si="5"/>
        <v>0.85869565217391308</v>
      </c>
      <c r="J78" s="18"/>
      <c r="K78" s="1">
        <f t="shared" si="0"/>
        <v>44410</v>
      </c>
      <c r="L78">
        <f t="shared" si="6"/>
        <v>645</v>
      </c>
      <c r="M78">
        <f t="shared" si="7"/>
        <v>673</v>
      </c>
      <c r="N78">
        <f t="shared" si="1"/>
        <v>0.95839524517087671</v>
      </c>
      <c r="O78">
        <f t="shared" si="8"/>
        <v>0.98648363537800698</v>
      </c>
    </row>
    <row r="79" spans="1:15" x14ac:dyDescent="0.25">
      <c r="A79" s="4">
        <v>44417</v>
      </c>
      <c r="B79" s="13">
        <v>94</v>
      </c>
      <c r="C79" s="13">
        <v>82</v>
      </c>
      <c r="E79" s="13"/>
      <c r="F79" s="16">
        <f t="shared" si="2"/>
        <v>44417</v>
      </c>
      <c r="G79" s="12">
        <f t="shared" si="3"/>
        <v>94</v>
      </c>
      <c r="H79" s="12">
        <f t="shared" si="4"/>
        <v>82</v>
      </c>
      <c r="I79" s="18">
        <f t="shared" si="5"/>
        <v>1.1463414634146341</v>
      </c>
      <c r="J79" s="18"/>
      <c r="K79" s="1">
        <f t="shared" si="0"/>
        <v>44417</v>
      </c>
      <c r="L79">
        <f t="shared" si="6"/>
        <v>739</v>
      </c>
      <c r="M79">
        <f t="shared" si="7"/>
        <v>755</v>
      </c>
      <c r="N79">
        <f t="shared" si="1"/>
        <v>0.97880794701986751</v>
      </c>
      <c r="O79">
        <f t="shared" si="8"/>
        <v>1.0074945872053918</v>
      </c>
    </row>
    <row r="80" spans="1:15" x14ac:dyDescent="0.25">
      <c r="A80" s="4">
        <v>44424</v>
      </c>
      <c r="B80" s="13">
        <v>89</v>
      </c>
      <c r="C80" s="13">
        <v>93</v>
      </c>
      <c r="E80" s="13"/>
      <c r="F80" s="16">
        <f t="shared" si="2"/>
        <v>44424</v>
      </c>
      <c r="G80" s="12">
        <f t="shared" si="3"/>
        <v>89</v>
      </c>
      <c r="H80" s="12">
        <f t="shared" si="4"/>
        <v>93</v>
      </c>
      <c r="I80" s="18">
        <f t="shared" si="5"/>
        <v>0.956989247311828</v>
      </c>
      <c r="J80" s="18"/>
      <c r="K80" s="1">
        <f t="shared" si="0"/>
        <v>44424</v>
      </c>
      <c r="L80">
        <f t="shared" si="6"/>
        <v>828</v>
      </c>
      <c r="M80">
        <f t="shared" si="7"/>
        <v>848</v>
      </c>
      <c r="N80">
        <f t="shared" si="1"/>
        <v>0.97641509433962259</v>
      </c>
      <c r="O80">
        <f t="shared" si="8"/>
        <v>1.0050316054420472</v>
      </c>
    </row>
    <row r="81" spans="1:15" x14ac:dyDescent="0.25">
      <c r="A81" s="4">
        <v>44431</v>
      </c>
      <c r="B81" s="13">
        <v>89</v>
      </c>
      <c r="C81" s="13">
        <v>109</v>
      </c>
      <c r="E81" s="13"/>
      <c r="F81" s="16">
        <f t="shared" si="2"/>
        <v>44431</v>
      </c>
      <c r="G81" s="12">
        <f t="shared" si="3"/>
        <v>89</v>
      </c>
      <c r="H81" s="12">
        <f t="shared" si="4"/>
        <v>109</v>
      </c>
      <c r="I81" s="18">
        <f t="shared" si="5"/>
        <v>0.8165137614678899</v>
      </c>
      <c r="J81" s="18"/>
      <c r="K81" s="1">
        <f t="shared" si="0"/>
        <v>44431</v>
      </c>
      <c r="L81">
        <f t="shared" si="6"/>
        <v>917</v>
      </c>
      <c r="M81">
        <f t="shared" si="7"/>
        <v>957</v>
      </c>
      <c r="N81">
        <f t="shared" si="1"/>
        <v>0.95820271682340652</v>
      </c>
      <c r="O81">
        <f t="shared" si="8"/>
        <v>0.98628546446148513</v>
      </c>
    </row>
    <row r="82" spans="1:15" x14ac:dyDescent="0.25">
      <c r="A82" s="4">
        <v>44438</v>
      </c>
      <c r="B82" s="13">
        <v>98</v>
      </c>
      <c r="C82" s="13">
        <v>84</v>
      </c>
      <c r="E82" s="13"/>
      <c r="F82" s="16">
        <f t="shared" si="2"/>
        <v>44438</v>
      </c>
      <c r="G82" s="12">
        <f t="shared" si="3"/>
        <v>98</v>
      </c>
      <c r="H82" s="12">
        <f t="shared" si="4"/>
        <v>84</v>
      </c>
      <c r="I82" s="18">
        <f t="shared" si="5"/>
        <v>1.1666666666666667</v>
      </c>
      <c r="J82" s="18"/>
      <c r="K82" s="1">
        <f t="shared" si="0"/>
        <v>44438</v>
      </c>
      <c r="L82">
        <f t="shared" si="6"/>
        <v>1015</v>
      </c>
      <c r="M82">
        <f t="shared" si="7"/>
        <v>1041</v>
      </c>
      <c r="N82">
        <f t="shared" si="1"/>
        <v>0.97502401536983674</v>
      </c>
      <c r="O82">
        <f t="shared" si="8"/>
        <v>1.0035997571037683</v>
      </c>
    </row>
    <row r="83" spans="1:15" x14ac:dyDescent="0.25">
      <c r="A83" s="4">
        <v>44445</v>
      </c>
      <c r="B83" s="13">
        <v>108</v>
      </c>
      <c r="C83" s="13">
        <v>121</v>
      </c>
      <c r="E83" s="13"/>
      <c r="F83" s="16">
        <f t="shared" si="2"/>
        <v>44445</v>
      </c>
      <c r="G83" s="12">
        <f t="shared" si="3"/>
        <v>108</v>
      </c>
      <c r="H83" s="12">
        <f t="shared" si="4"/>
        <v>121</v>
      </c>
      <c r="I83" s="18">
        <f t="shared" si="5"/>
        <v>0.8925619834710744</v>
      </c>
      <c r="J83" s="18"/>
      <c r="K83" s="1">
        <f t="shared" ref="K83" si="9">F83</f>
        <v>44445</v>
      </c>
      <c r="L83">
        <f t="shared" ref="L83" si="10">G83+L82</f>
        <v>1123</v>
      </c>
      <c r="M83">
        <f t="shared" ref="M83" si="11">H83+M82</f>
        <v>1162</v>
      </c>
      <c r="N83">
        <f t="shared" ref="N83" si="12">L83/M83</f>
        <v>0.96643717728055079</v>
      </c>
      <c r="O83">
        <f t="shared" si="8"/>
        <v>0.99476125827209805</v>
      </c>
    </row>
    <row r="84" spans="1:15" x14ac:dyDescent="0.25">
      <c r="A84" s="4">
        <v>44452</v>
      </c>
      <c r="B84" s="13">
        <v>112</v>
      </c>
      <c r="C84" s="13">
        <v>111</v>
      </c>
      <c r="E84" s="13"/>
      <c r="F84" s="16">
        <f t="shared" si="2"/>
        <v>44452</v>
      </c>
      <c r="G84" s="12">
        <f t="shared" si="3"/>
        <v>112</v>
      </c>
      <c r="H84" s="12">
        <f t="shared" si="4"/>
        <v>111</v>
      </c>
      <c r="I84" s="18">
        <f t="shared" si="5"/>
        <v>1.0090090090090089</v>
      </c>
      <c r="J84" s="18"/>
      <c r="K84" s="1">
        <f t="shared" ref="K79:K142" si="13">F84</f>
        <v>44452</v>
      </c>
      <c r="L84">
        <f t="shared" ref="L80:L143" si="14">G84+L83</f>
        <v>1235</v>
      </c>
      <c r="M84">
        <f t="shared" ref="M80:M143" si="15">H84+M83</f>
        <v>1273</v>
      </c>
      <c r="N84">
        <f t="shared" ref="N80:N143" si="16">L84/M84</f>
        <v>0.97014925373134331</v>
      </c>
      <c r="O84">
        <f t="shared" ref="O83:O146" si="17">N84/N$91</f>
        <v>0.99858212726162021</v>
      </c>
    </row>
    <row r="85" spans="1:15" x14ac:dyDescent="0.25">
      <c r="A85" s="4">
        <v>44459</v>
      </c>
      <c r="B85" s="13">
        <v>114</v>
      </c>
      <c r="C85" s="13">
        <v>92</v>
      </c>
      <c r="E85" s="13"/>
      <c r="F85" s="16">
        <f t="shared" si="2"/>
        <v>44459</v>
      </c>
      <c r="G85" s="12">
        <f t="shared" si="3"/>
        <v>114</v>
      </c>
      <c r="H85" s="12">
        <f t="shared" si="4"/>
        <v>92</v>
      </c>
      <c r="I85" s="18">
        <f t="shared" si="5"/>
        <v>1.2391304347826086</v>
      </c>
      <c r="J85" s="18"/>
      <c r="K85" s="1">
        <f t="shared" si="13"/>
        <v>44459</v>
      </c>
      <c r="L85">
        <f t="shared" si="14"/>
        <v>1349</v>
      </c>
      <c r="M85">
        <f t="shared" si="15"/>
        <v>1365</v>
      </c>
      <c r="N85">
        <f t="shared" si="16"/>
        <v>0.98827838827838832</v>
      </c>
      <c r="O85">
        <f t="shared" si="17"/>
        <v>1.0172425856104481</v>
      </c>
    </row>
    <row r="86" spans="1:15" x14ac:dyDescent="0.25">
      <c r="A86" s="4">
        <v>44466</v>
      </c>
      <c r="B86" s="13">
        <v>73</v>
      </c>
      <c r="C86" s="13">
        <v>113</v>
      </c>
      <c r="E86" s="13"/>
      <c r="F86" s="16">
        <f t="shared" si="2"/>
        <v>44466</v>
      </c>
      <c r="G86" s="12">
        <f t="shared" si="3"/>
        <v>73</v>
      </c>
      <c r="H86" s="12">
        <f t="shared" si="4"/>
        <v>113</v>
      </c>
      <c r="I86" s="18">
        <f t="shared" si="5"/>
        <v>0.64601769911504425</v>
      </c>
      <c r="J86" s="18"/>
      <c r="K86" s="1">
        <f t="shared" si="13"/>
        <v>44466</v>
      </c>
      <c r="L86">
        <f t="shared" si="14"/>
        <v>1422</v>
      </c>
      <c r="M86">
        <f t="shared" si="15"/>
        <v>1478</v>
      </c>
      <c r="N86">
        <f t="shared" si="16"/>
        <v>0.9621109607577808</v>
      </c>
      <c r="O86">
        <f t="shared" si="17"/>
        <v>0.99030825015846358</v>
      </c>
    </row>
    <row r="87" spans="1:15" x14ac:dyDescent="0.25">
      <c r="A87" s="4">
        <v>44473</v>
      </c>
      <c r="B87" s="13">
        <v>93</v>
      </c>
      <c r="C87" s="13">
        <v>125</v>
      </c>
      <c r="E87" s="13"/>
      <c r="F87" s="16">
        <f t="shared" si="2"/>
        <v>44473</v>
      </c>
      <c r="G87" s="12">
        <f t="shared" si="3"/>
        <v>93</v>
      </c>
      <c r="H87" s="12">
        <f t="shared" si="4"/>
        <v>125</v>
      </c>
      <c r="I87" s="18">
        <f t="shared" si="5"/>
        <v>0.74399999999999999</v>
      </c>
      <c r="J87" s="18"/>
      <c r="K87" s="1">
        <f t="shared" si="13"/>
        <v>44473</v>
      </c>
      <c r="L87">
        <f t="shared" si="14"/>
        <v>1515</v>
      </c>
      <c r="M87">
        <f t="shared" si="15"/>
        <v>1603</v>
      </c>
      <c r="N87">
        <f t="shared" si="16"/>
        <v>0.94510293200249529</v>
      </c>
      <c r="O87">
        <f t="shared" si="17"/>
        <v>0.97280175466856134</v>
      </c>
    </row>
    <row r="88" spans="1:15" x14ac:dyDescent="0.25">
      <c r="A88" s="4">
        <v>44480</v>
      </c>
      <c r="B88" s="13">
        <v>99</v>
      </c>
      <c r="C88" s="13">
        <v>92</v>
      </c>
      <c r="E88" s="13"/>
      <c r="F88" s="16">
        <f t="shared" si="2"/>
        <v>44480</v>
      </c>
      <c r="G88" s="12">
        <f t="shared" si="3"/>
        <v>99</v>
      </c>
      <c r="H88" s="12">
        <f t="shared" si="4"/>
        <v>92</v>
      </c>
      <c r="I88" s="18">
        <f t="shared" si="5"/>
        <v>1.076086956521739</v>
      </c>
      <c r="J88" s="18"/>
      <c r="K88" s="1">
        <f t="shared" si="13"/>
        <v>44480</v>
      </c>
      <c r="L88">
        <f t="shared" si="14"/>
        <v>1614</v>
      </c>
      <c r="M88">
        <f t="shared" si="15"/>
        <v>1695</v>
      </c>
      <c r="N88">
        <f t="shared" si="16"/>
        <v>0.95221238938053099</v>
      </c>
      <c r="O88">
        <f t="shared" si="17"/>
        <v>0.98011957411224948</v>
      </c>
    </row>
    <row r="89" spans="1:15" x14ac:dyDescent="0.25">
      <c r="A89" s="4">
        <v>44487</v>
      </c>
      <c r="B89" s="13">
        <v>114</v>
      </c>
      <c r="C89" s="13">
        <v>102</v>
      </c>
      <c r="E89" s="13"/>
      <c r="F89" s="16">
        <f t="shared" si="2"/>
        <v>44487</v>
      </c>
      <c r="G89" s="12">
        <f t="shared" si="3"/>
        <v>114</v>
      </c>
      <c r="H89" s="12">
        <f t="shared" si="4"/>
        <v>102</v>
      </c>
      <c r="I89" s="18">
        <f t="shared" si="5"/>
        <v>1.1176470588235294</v>
      </c>
      <c r="J89" s="18"/>
      <c r="K89" s="1">
        <f t="shared" si="13"/>
        <v>44487</v>
      </c>
      <c r="L89">
        <f t="shared" si="14"/>
        <v>1728</v>
      </c>
      <c r="M89">
        <f t="shared" si="15"/>
        <v>1797</v>
      </c>
      <c r="N89">
        <f t="shared" si="16"/>
        <v>0.96160267111853093</v>
      </c>
      <c r="O89">
        <f t="shared" si="17"/>
        <v>0.98978506370310637</v>
      </c>
    </row>
    <row r="90" spans="1:15" x14ac:dyDescent="0.25">
      <c r="A90" s="4">
        <v>44494</v>
      </c>
      <c r="B90" s="13">
        <v>129</v>
      </c>
      <c r="C90" s="13">
        <v>131</v>
      </c>
      <c r="E90" s="13"/>
      <c r="F90" s="16">
        <f t="shared" si="2"/>
        <v>44494</v>
      </c>
      <c r="G90" s="12">
        <f t="shared" si="3"/>
        <v>129</v>
      </c>
      <c r="H90" s="12">
        <f t="shared" si="4"/>
        <v>131</v>
      </c>
      <c r="I90" s="18">
        <f t="shared" si="5"/>
        <v>0.98473282442748089</v>
      </c>
      <c r="J90" s="18"/>
      <c r="K90" s="1">
        <f t="shared" si="13"/>
        <v>44494</v>
      </c>
      <c r="L90">
        <f t="shared" si="14"/>
        <v>1857</v>
      </c>
      <c r="M90">
        <f t="shared" si="15"/>
        <v>1928</v>
      </c>
      <c r="N90">
        <f t="shared" si="16"/>
        <v>0.96317427385892118</v>
      </c>
      <c r="O90">
        <f t="shared" si="17"/>
        <v>0.99140272655412964</v>
      </c>
    </row>
    <row r="91" spans="1:15" x14ac:dyDescent="0.25">
      <c r="A91" s="4">
        <v>44501</v>
      </c>
      <c r="B91" s="13">
        <v>122</v>
      </c>
      <c r="C91" s="13">
        <v>109</v>
      </c>
      <c r="E91" s="13"/>
      <c r="F91" s="16">
        <f t="shared" si="2"/>
        <v>44501</v>
      </c>
      <c r="G91" s="12">
        <f t="shared" si="3"/>
        <v>122</v>
      </c>
      <c r="H91" s="12">
        <f t="shared" si="4"/>
        <v>109</v>
      </c>
      <c r="I91" s="18">
        <f t="shared" si="5"/>
        <v>1.1192660550458715</v>
      </c>
      <c r="J91" s="18"/>
      <c r="K91" s="10">
        <f t="shared" si="13"/>
        <v>44501</v>
      </c>
      <c r="L91" s="6">
        <f t="shared" si="14"/>
        <v>1979</v>
      </c>
      <c r="M91" s="6">
        <f t="shared" si="15"/>
        <v>2037</v>
      </c>
      <c r="N91" s="6">
        <f t="shared" si="16"/>
        <v>0.97152675503190966</v>
      </c>
      <c r="O91" s="6">
        <f t="shared" si="17"/>
        <v>1</v>
      </c>
    </row>
    <row r="92" spans="1:15" x14ac:dyDescent="0.25">
      <c r="A92" s="4">
        <v>44508</v>
      </c>
      <c r="B92" s="13">
        <v>117</v>
      </c>
      <c r="C92" s="13">
        <v>133</v>
      </c>
      <c r="E92" s="13"/>
      <c r="F92" s="16">
        <f t="shared" si="2"/>
        <v>44508</v>
      </c>
      <c r="G92" s="12">
        <f t="shared" si="3"/>
        <v>117</v>
      </c>
      <c r="H92" s="12">
        <f t="shared" si="4"/>
        <v>133</v>
      </c>
      <c r="I92" s="18">
        <f t="shared" si="5"/>
        <v>0.87969924812030076</v>
      </c>
      <c r="J92" s="18"/>
      <c r="K92" s="1">
        <f t="shared" si="13"/>
        <v>44508</v>
      </c>
      <c r="L92">
        <f t="shared" si="14"/>
        <v>2096</v>
      </c>
      <c r="M92">
        <f t="shared" si="15"/>
        <v>2170</v>
      </c>
      <c r="N92">
        <f t="shared" si="16"/>
        <v>0.96589861751152073</v>
      </c>
      <c r="O92">
        <f t="shared" si="17"/>
        <v>0.99420691453813426</v>
      </c>
    </row>
    <row r="93" spans="1:15" x14ac:dyDescent="0.25">
      <c r="A93" s="4">
        <v>44515</v>
      </c>
      <c r="B93" s="13">
        <v>135</v>
      </c>
      <c r="C93" s="13">
        <v>129</v>
      </c>
      <c r="E93" s="13"/>
      <c r="F93" s="16">
        <f t="shared" si="2"/>
        <v>44515</v>
      </c>
      <c r="G93" s="12">
        <f t="shared" si="3"/>
        <v>135</v>
      </c>
      <c r="H93" s="12">
        <f t="shared" si="4"/>
        <v>129</v>
      </c>
      <c r="I93" s="18">
        <f t="shared" si="5"/>
        <v>1.0465116279069768</v>
      </c>
      <c r="J93" s="18"/>
      <c r="K93" s="1">
        <f t="shared" si="13"/>
        <v>44515</v>
      </c>
      <c r="L93">
        <f t="shared" si="14"/>
        <v>2231</v>
      </c>
      <c r="M93">
        <f t="shared" si="15"/>
        <v>2299</v>
      </c>
      <c r="N93">
        <f t="shared" si="16"/>
        <v>0.97042192257503257</v>
      </c>
      <c r="O93">
        <f t="shared" si="17"/>
        <v>0.99886278741048073</v>
      </c>
    </row>
    <row r="94" spans="1:15" x14ac:dyDescent="0.25">
      <c r="A94" s="4">
        <v>44522</v>
      </c>
      <c r="B94" s="13">
        <v>157</v>
      </c>
      <c r="C94" s="13">
        <v>135</v>
      </c>
      <c r="E94" s="13"/>
      <c r="F94" s="16">
        <f t="shared" si="2"/>
        <v>44522</v>
      </c>
      <c r="G94" s="12">
        <f t="shared" si="3"/>
        <v>157</v>
      </c>
      <c r="H94" s="12">
        <f t="shared" si="4"/>
        <v>135</v>
      </c>
      <c r="I94" s="18">
        <f t="shared" si="5"/>
        <v>1.162962962962963</v>
      </c>
      <c r="J94" s="18"/>
      <c r="K94" s="1">
        <f t="shared" si="13"/>
        <v>44522</v>
      </c>
      <c r="L94">
        <f t="shared" si="14"/>
        <v>2388</v>
      </c>
      <c r="M94">
        <f t="shared" si="15"/>
        <v>2434</v>
      </c>
      <c r="N94">
        <f t="shared" si="16"/>
        <v>0.98110106820049303</v>
      </c>
      <c r="O94">
        <f t="shared" si="17"/>
        <v>1.0098549145651361</v>
      </c>
    </row>
    <row r="95" spans="1:15" x14ac:dyDescent="0.25">
      <c r="A95" s="4">
        <v>44529</v>
      </c>
      <c r="B95" s="13">
        <v>156</v>
      </c>
      <c r="C95" s="13">
        <v>168</v>
      </c>
      <c r="E95" s="13"/>
      <c r="F95" s="16">
        <f t="shared" si="2"/>
        <v>44529</v>
      </c>
      <c r="G95" s="12">
        <f t="shared" si="3"/>
        <v>156</v>
      </c>
      <c r="H95" s="12">
        <f t="shared" si="4"/>
        <v>168</v>
      </c>
      <c r="I95" s="18">
        <f t="shared" si="5"/>
        <v>0.9285714285714286</v>
      </c>
      <c r="J95" s="18"/>
      <c r="K95" s="1">
        <f t="shared" si="13"/>
        <v>44529</v>
      </c>
      <c r="L95">
        <f t="shared" si="14"/>
        <v>2544</v>
      </c>
      <c r="M95">
        <f t="shared" si="15"/>
        <v>2602</v>
      </c>
      <c r="N95">
        <f t="shared" si="16"/>
        <v>0.97770945426594924</v>
      </c>
      <c r="O95">
        <f t="shared" si="17"/>
        <v>1.0063639001211413</v>
      </c>
    </row>
    <row r="96" spans="1:15" x14ac:dyDescent="0.25">
      <c r="A96" s="4">
        <v>44536</v>
      </c>
      <c r="B96" s="13">
        <v>146</v>
      </c>
      <c r="C96" s="13">
        <v>163</v>
      </c>
      <c r="E96" s="13"/>
      <c r="F96" s="16">
        <f t="shared" si="2"/>
        <v>44536</v>
      </c>
      <c r="G96" s="12">
        <f t="shared" si="3"/>
        <v>146</v>
      </c>
      <c r="H96" s="12">
        <f t="shared" si="4"/>
        <v>163</v>
      </c>
      <c r="I96" s="18">
        <f t="shared" si="5"/>
        <v>0.89570552147239269</v>
      </c>
      <c r="J96" s="18"/>
      <c r="K96" s="1">
        <f t="shared" si="13"/>
        <v>44536</v>
      </c>
      <c r="L96">
        <f t="shared" si="14"/>
        <v>2690</v>
      </c>
      <c r="M96">
        <f t="shared" si="15"/>
        <v>2765</v>
      </c>
      <c r="N96">
        <f t="shared" si="16"/>
        <v>0.97287522603978305</v>
      </c>
      <c r="O96">
        <f t="shared" si="17"/>
        <v>1.0013879916336725</v>
      </c>
    </row>
    <row r="97" spans="1:15" x14ac:dyDescent="0.25">
      <c r="A97" s="4">
        <v>44543</v>
      </c>
      <c r="B97" s="13">
        <v>128</v>
      </c>
      <c r="C97" s="13">
        <v>151</v>
      </c>
      <c r="E97" s="13"/>
      <c r="F97" s="16">
        <f t="shared" si="2"/>
        <v>44543</v>
      </c>
      <c r="G97" s="12">
        <f t="shared" si="3"/>
        <v>128</v>
      </c>
      <c r="H97" s="12">
        <f t="shared" si="4"/>
        <v>151</v>
      </c>
      <c r="I97" s="18">
        <f t="shared" si="5"/>
        <v>0.84768211920529801</v>
      </c>
      <c r="J97" s="18"/>
      <c r="K97" s="1">
        <f t="shared" si="13"/>
        <v>44543</v>
      </c>
      <c r="L97">
        <f t="shared" si="14"/>
        <v>2818</v>
      </c>
      <c r="M97">
        <f t="shared" si="15"/>
        <v>2916</v>
      </c>
      <c r="N97">
        <f t="shared" si="16"/>
        <v>0.96639231824417005</v>
      </c>
      <c r="O97">
        <f t="shared" si="17"/>
        <v>0.99471508451913815</v>
      </c>
    </row>
    <row r="98" spans="1:15" x14ac:dyDescent="0.25">
      <c r="A98" s="4">
        <v>44550</v>
      </c>
      <c r="B98" s="13">
        <v>128</v>
      </c>
      <c r="C98" s="13">
        <v>141</v>
      </c>
      <c r="E98" s="13"/>
      <c r="F98" s="16">
        <f t="shared" si="2"/>
        <v>44550</v>
      </c>
      <c r="G98" s="12">
        <f t="shared" si="3"/>
        <v>128</v>
      </c>
      <c r="H98" s="12">
        <f t="shared" si="4"/>
        <v>141</v>
      </c>
      <c r="I98" s="18">
        <f t="shared" si="5"/>
        <v>0.90780141843971629</v>
      </c>
      <c r="J98" s="18"/>
      <c r="K98" s="1">
        <f t="shared" si="13"/>
        <v>44550</v>
      </c>
      <c r="L98">
        <f t="shared" si="14"/>
        <v>2946</v>
      </c>
      <c r="M98">
        <f t="shared" si="15"/>
        <v>3057</v>
      </c>
      <c r="N98">
        <f t="shared" si="16"/>
        <v>0.96368989205103039</v>
      </c>
      <c r="O98">
        <f t="shared" si="17"/>
        <v>0.99193345634560326</v>
      </c>
    </row>
    <row r="99" spans="1:15" x14ac:dyDescent="0.25">
      <c r="A99" s="4">
        <v>44557</v>
      </c>
      <c r="B99" s="13">
        <v>125</v>
      </c>
      <c r="C99" s="13">
        <v>117</v>
      </c>
      <c r="E99" s="13"/>
      <c r="F99" s="16">
        <f t="shared" si="2"/>
        <v>44557</v>
      </c>
      <c r="G99" s="12">
        <f t="shared" si="3"/>
        <v>125</v>
      </c>
      <c r="H99" s="12">
        <f t="shared" si="4"/>
        <v>117</v>
      </c>
      <c r="I99" s="18">
        <f t="shared" si="5"/>
        <v>1.0683760683760684</v>
      </c>
      <c r="J99" s="18"/>
      <c r="K99" s="1">
        <f t="shared" si="13"/>
        <v>44557</v>
      </c>
      <c r="L99">
        <f t="shared" si="14"/>
        <v>3071</v>
      </c>
      <c r="M99">
        <f t="shared" si="15"/>
        <v>3174</v>
      </c>
      <c r="N99">
        <f t="shared" si="16"/>
        <v>0.9675488342785129</v>
      </c>
      <c r="O99">
        <f t="shared" si="17"/>
        <v>0.99590549541451789</v>
      </c>
    </row>
    <row r="100" spans="1:15" x14ac:dyDescent="0.25">
      <c r="A100" s="4">
        <v>44564</v>
      </c>
      <c r="B100" s="13">
        <v>126</v>
      </c>
      <c r="C100" s="13">
        <v>120</v>
      </c>
      <c r="E100" s="13"/>
      <c r="F100" s="16">
        <f t="shared" si="2"/>
        <v>44564</v>
      </c>
      <c r="G100" s="12">
        <f t="shared" si="3"/>
        <v>126</v>
      </c>
      <c r="H100" s="12">
        <f t="shared" si="4"/>
        <v>120</v>
      </c>
      <c r="I100" s="18">
        <f t="shared" si="5"/>
        <v>1.05</v>
      </c>
      <c r="J100" s="18"/>
      <c r="K100" s="1">
        <f t="shared" si="13"/>
        <v>44564</v>
      </c>
      <c r="L100">
        <f t="shared" si="14"/>
        <v>3197</v>
      </c>
      <c r="M100">
        <f t="shared" si="15"/>
        <v>3294</v>
      </c>
      <c r="N100">
        <f t="shared" si="16"/>
        <v>0.97055251973284762</v>
      </c>
      <c r="O100">
        <f t="shared" si="17"/>
        <v>0.9989972120746895</v>
      </c>
    </row>
    <row r="101" spans="1:15" x14ac:dyDescent="0.25">
      <c r="A101" s="4">
        <v>44571</v>
      </c>
      <c r="B101" s="13">
        <v>105</v>
      </c>
      <c r="C101" s="13">
        <v>119</v>
      </c>
      <c r="E101" s="13"/>
      <c r="F101" s="16">
        <f t="shared" si="2"/>
        <v>44571</v>
      </c>
      <c r="G101" s="12">
        <f t="shared" si="3"/>
        <v>105</v>
      </c>
      <c r="H101" s="12">
        <f t="shared" si="4"/>
        <v>119</v>
      </c>
      <c r="I101" s="18">
        <f t="shared" si="5"/>
        <v>0.88235294117647056</v>
      </c>
      <c r="J101" s="18"/>
      <c r="K101" s="1">
        <f t="shared" si="13"/>
        <v>44571</v>
      </c>
      <c r="L101">
        <f t="shared" si="14"/>
        <v>3302</v>
      </c>
      <c r="M101">
        <f t="shared" si="15"/>
        <v>3413</v>
      </c>
      <c r="N101">
        <f t="shared" si="16"/>
        <v>0.96747729270436567</v>
      </c>
      <c r="O101">
        <f t="shared" si="17"/>
        <v>0.99583185711914746</v>
      </c>
    </row>
    <row r="102" spans="1:15" x14ac:dyDescent="0.25">
      <c r="A102" s="4">
        <v>44578</v>
      </c>
      <c r="B102" s="13">
        <v>108</v>
      </c>
      <c r="C102" s="13">
        <v>112</v>
      </c>
      <c r="E102" s="13"/>
      <c r="F102" s="16">
        <f t="shared" si="2"/>
        <v>44578</v>
      </c>
      <c r="G102" s="12">
        <f t="shared" si="3"/>
        <v>108</v>
      </c>
      <c r="H102" s="12">
        <f t="shared" si="4"/>
        <v>112</v>
      </c>
      <c r="I102" s="18">
        <f t="shared" si="5"/>
        <v>0.9642857142857143</v>
      </c>
      <c r="J102" s="18"/>
      <c r="K102" s="1">
        <f t="shared" si="13"/>
        <v>44578</v>
      </c>
      <c r="L102">
        <f t="shared" si="14"/>
        <v>3410</v>
      </c>
      <c r="M102">
        <f t="shared" si="15"/>
        <v>3525</v>
      </c>
      <c r="N102">
        <f t="shared" si="16"/>
        <v>0.96737588652482265</v>
      </c>
      <c r="O102">
        <f t="shared" si="17"/>
        <v>0.99572747895455471</v>
      </c>
    </row>
    <row r="103" spans="1:15" x14ac:dyDescent="0.25">
      <c r="A103" s="4">
        <v>44585</v>
      </c>
      <c r="B103" s="13">
        <v>113</v>
      </c>
      <c r="C103" s="13">
        <v>118</v>
      </c>
      <c r="E103" s="13"/>
      <c r="F103" s="16">
        <f t="shared" si="2"/>
        <v>44585</v>
      </c>
      <c r="G103" s="12">
        <f t="shared" si="3"/>
        <v>113</v>
      </c>
      <c r="H103" s="12">
        <f t="shared" si="4"/>
        <v>118</v>
      </c>
      <c r="I103" s="18">
        <f t="shared" si="5"/>
        <v>0.9576271186440678</v>
      </c>
      <c r="J103" s="18"/>
      <c r="K103" s="1">
        <f t="shared" si="13"/>
        <v>44585</v>
      </c>
      <c r="L103">
        <f t="shared" si="14"/>
        <v>3523</v>
      </c>
      <c r="M103">
        <f t="shared" si="15"/>
        <v>3643</v>
      </c>
      <c r="N103">
        <f t="shared" si="16"/>
        <v>0.96706011528959646</v>
      </c>
      <c r="O103">
        <f t="shared" si="17"/>
        <v>0.99540245318085296</v>
      </c>
    </row>
    <row r="104" spans="1:15" x14ac:dyDescent="0.25">
      <c r="A104" s="4">
        <v>44592</v>
      </c>
      <c r="B104" s="13">
        <v>105</v>
      </c>
      <c r="C104" s="13">
        <v>139</v>
      </c>
      <c r="E104" s="13"/>
      <c r="F104" s="16">
        <f t="shared" si="2"/>
        <v>44592</v>
      </c>
      <c r="G104" s="12">
        <f t="shared" si="3"/>
        <v>105</v>
      </c>
      <c r="H104" s="12">
        <f t="shared" si="4"/>
        <v>139</v>
      </c>
      <c r="I104" s="18">
        <f t="shared" si="5"/>
        <v>0.75539568345323738</v>
      </c>
      <c r="J104" s="18"/>
      <c r="K104" s="1">
        <f t="shared" si="13"/>
        <v>44592</v>
      </c>
      <c r="L104">
        <f t="shared" si="14"/>
        <v>3628</v>
      </c>
      <c r="M104">
        <f t="shared" si="15"/>
        <v>3782</v>
      </c>
      <c r="N104">
        <f t="shared" si="16"/>
        <v>0.95928080380750924</v>
      </c>
      <c r="O104">
        <f t="shared" si="17"/>
        <v>0.98739514772910375</v>
      </c>
    </row>
    <row r="105" spans="1:15" x14ac:dyDescent="0.25">
      <c r="A105" s="4">
        <v>44599</v>
      </c>
      <c r="B105" s="13">
        <v>123</v>
      </c>
      <c r="C105" s="13">
        <v>136</v>
      </c>
      <c r="E105" s="13"/>
      <c r="F105" s="16">
        <f t="shared" si="2"/>
        <v>44599</v>
      </c>
      <c r="G105" s="12">
        <f t="shared" si="3"/>
        <v>123</v>
      </c>
      <c r="H105" s="12">
        <f t="shared" si="4"/>
        <v>136</v>
      </c>
      <c r="I105" s="18">
        <f t="shared" si="5"/>
        <v>0.90441176470588236</v>
      </c>
      <c r="J105" s="18"/>
      <c r="K105" s="1">
        <f t="shared" si="13"/>
        <v>44599</v>
      </c>
      <c r="L105">
        <f t="shared" si="14"/>
        <v>3751</v>
      </c>
      <c r="M105">
        <f t="shared" si="15"/>
        <v>3918</v>
      </c>
      <c r="N105">
        <f t="shared" si="16"/>
        <v>0.95737621235324144</v>
      </c>
      <c r="O105">
        <f t="shared" si="17"/>
        <v>0.98543473702049156</v>
      </c>
    </row>
    <row r="106" spans="1:15" x14ac:dyDescent="0.25">
      <c r="A106" s="4">
        <v>44606</v>
      </c>
      <c r="B106" s="13">
        <v>141</v>
      </c>
      <c r="C106" s="13">
        <v>139</v>
      </c>
      <c r="E106" s="13"/>
      <c r="F106" s="16">
        <f t="shared" si="2"/>
        <v>44606</v>
      </c>
      <c r="G106" s="12">
        <f t="shared" si="3"/>
        <v>141</v>
      </c>
      <c r="H106" s="12">
        <f t="shared" si="4"/>
        <v>139</v>
      </c>
      <c r="I106" s="18">
        <f t="shared" si="5"/>
        <v>1.014388489208633</v>
      </c>
      <c r="J106" s="18"/>
      <c r="K106" s="1">
        <f t="shared" si="13"/>
        <v>44606</v>
      </c>
      <c r="L106">
        <f t="shared" si="14"/>
        <v>3892</v>
      </c>
      <c r="M106">
        <f t="shared" si="15"/>
        <v>4057</v>
      </c>
      <c r="N106">
        <f t="shared" si="16"/>
        <v>0.95932955385753016</v>
      </c>
      <c r="O106">
        <f t="shared" si="17"/>
        <v>0.98744532653248562</v>
      </c>
    </row>
    <row r="107" spans="1:15" x14ac:dyDescent="0.25">
      <c r="A107" s="4">
        <v>44613</v>
      </c>
      <c r="B107" s="13">
        <v>93</v>
      </c>
      <c r="C107" s="13">
        <v>133</v>
      </c>
      <c r="E107" s="13"/>
      <c r="F107" s="16">
        <f t="shared" si="2"/>
        <v>44613</v>
      </c>
      <c r="G107" s="12">
        <f t="shared" si="3"/>
        <v>93</v>
      </c>
      <c r="H107" s="12">
        <f t="shared" si="4"/>
        <v>133</v>
      </c>
      <c r="I107" s="18">
        <f t="shared" si="5"/>
        <v>0.6992481203007519</v>
      </c>
      <c r="J107" s="18"/>
      <c r="K107" s="1">
        <f t="shared" si="13"/>
        <v>44613</v>
      </c>
      <c r="L107">
        <f t="shared" si="14"/>
        <v>3985</v>
      </c>
      <c r="M107">
        <f t="shared" si="15"/>
        <v>4190</v>
      </c>
      <c r="N107">
        <f t="shared" si="16"/>
        <v>0.95107398568019097</v>
      </c>
      <c r="O107">
        <f t="shared" si="17"/>
        <v>0.97894780638228851</v>
      </c>
    </row>
    <row r="108" spans="1:15" x14ac:dyDescent="0.25">
      <c r="A108" s="4">
        <v>44620</v>
      </c>
      <c r="B108" s="13">
        <v>128</v>
      </c>
      <c r="C108" s="13">
        <v>115</v>
      </c>
      <c r="E108" s="13"/>
      <c r="F108" s="16">
        <f t="shared" si="2"/>
        <v>44620</v>
      </c>
      <c r="G108" s="12">
        <f t="shared" si="3"/>
        <v>128</v>
      </c>
      <c r="H108" s="12">
        <f t="shared" si="4"/>
        <v>115</v>
      </c>
      <c r="I108" s="18">
        <f t="shared" si="5"/>
        <v>1.1130434782608696</v>
      </c>
      <c r="J108" s="18"/>
      <c r="K108" s="1">
        <f t="shared" si="13"/>
        <v>44620</v>
      </c>
      <c r="L108">
        <f t="shared" si="14"/>
        <v>4113</v>
      </c>
      <c r="M108">
        <f t="shared" si="15"/>
        <v>4305</v>
      </c>
      <c r="N108">
        <f t="shared" si="16"/>
        <v>0.95540069686411144</v>
      </c>
      <c r="O108">
        <f t="shared" si="17"/>
        <v>0.98340132365446942</v>
      </c>
    </row>
    <row r="109" spans="1:15" x14ac:dyDescent="0.25">
      <c r="A109" s="4">
        <v>44627</v>
      </c>
      <c r="B109" s="13">
        <v>110</v>
      </c>
      <c r="C109" s="13">
        <v>113</v>
      </c>
      <c r="E109" s="13"/>
      <c r="F109" s="16">
        <f t="shared" si="2"/>
        <v>44627</v>
      </c>
      <c r="G109" s="12">
        <f t="shared" si="3"/>
        <v>110</v>
      </c>
      <c r="H109" s="12">
        <f t="shared" si="4"/>
        <v>113</v>
      </c>
      <c r="I109" s="18">
        <f t="shared" si="5"/>
        <v>0.97345132743362828</v>
      </c>
      <c r="J109" s="18"/>
      <c r="K109" s="1">
        <f t="shared" si="13"/>
        <v>44627</v>
      </c>
      <c r="L109">
        <f t="shared" si="14"/>
        <v>4223</v>
      </c>
      <c r="M109">
        <f t="shared" si="15"/>
        <v>4418</v>
      </c>
      <c r="N109">
        <f t="shared" si="16"/>
        <v>0.9558623811679493</v>
      </c>
      <c r="O109">
        <f t="shared" si="17"/>
        <v>0.98387653887777304</v>
      </c>
    </row>
    <row r="110" spans="1:15" x14ac:dyDescent="0.25">
      <c r="A110" s="4">
        <v>44634</v>
      </c>
      <c r="B110" s="13">
        <v>107</v>
      </c>
      <c r="C110" s="13">
        <v>118</v>
      </c>
      <c r="E110" s="13"/>
      <c r="F110" s="16">
        <f t="shared" si="2"/>
        <v>44634</v>
      </c>
      <c r="G110" s="12">
        <f t="shared" si="3"/>
        <v>107</v>
      </c>
      <c r="H110" s="12">
        <f t="shared" si="4"/>
        <v>118</v>
      </c>
      <c r="I110" s="18">
        <f t="shared" si="5"/>
        <v>0.90677966101694918</v>
      </c>
      <c r="J110" s="18"/>
      <c r="K110" s="1">
        <f t="shared" si="13"/>
        <v>44634</v>
      </c>
      <c r="L110">
        <f t="shared" si="14"/>
        <v>4330</v>
      </c>
      <c r="M110">
        <f t="shared" si="15"/>
        <v>4536</v>
      </c>
      <c r="N110">
        <f t="shared" si="16"/>
        <v>0.95458553791887124</v>
      </c>
      <c r="O110">
        <f t="shared" si="17"/>
        <v>0.98256227424999532</v>
      </c>
    </row>
    <row r="111" spans="1:15" x14ac:dyDescent="0.25">
      <c r="A111" s="4">
        <v>44641</v>
      </c>
      <c r="B111" s="13">
        <v>138</v>
      </c>
      <c r="C111" s="13">
        <v>122</v>
      </c>
      <c r="E111" s="13"/>
      <c r="F111" s="16">
        <f t="shared" si="2"/>
        <v>44641</v>
      </c>
      <c r="G111" s="12">
        <f t="shared" si="3"/>
        <v>138</v>
      </c>
      <c r="H111" s="12">
        <f t="shared" si="4"/>
        <v>122</v>
      </c>
      <c r="I111" s="18">
        <f t="shared" si="5"/>
        <v>1.1311475409836065</v>
      </c>
      <c r="J111" s="18"/>
      <c r="K111" s="1">
        <f t="shared" si="13"/>
        <v>44641</v>
      </c>
      <c r="L111">
        <f t="shared" si="14"/>
        <v>4468</v>
      </c>
      <c r="M111">
        <f t="shared" si="15"/>
        <v>4658</v>
      </c>
      <c r="N111">
        <f t="shared" si="16"/>
        <v>0.95920996135680547</v>
      </c>
      <c r="O111">
        <f t="shared" si="17"/>
        <v>0.98732222904689881</v>
      </c>
    </row>
    <row r="112" spans="1:15" x14ac:dyDescent="0.25">
      <c r="A112" s="4">
        <v>44648</v>
      </c>
      <c r="B112" s="13">
        <v>114</v>
      </c>
      <c r="C112" s="13">
        <v>130</v>
      </c>
      <c r="E112" s="13"/>
      <c r="F112" s="16">
        <f t="shared" si="2"/>
        <v>44648</v>
      </c>
      <c r="G112" s="12">
        <f t="shared" si="3"/>
        <v>114</v>
      </c>
      <c r="H112" s="12">
        <f t="shared" si="4"/>
        <v>130</v>
      </c>
      <c r="I112" s="18">
        <f t="shared" si="5"/>
        <v>0.87692307692307692</v>
      </c>
      <c r="J112" s="18"/>
      <c r="K112" s="1">
        <f t="shared" si="13"/>
        <v>44648</v>
      </c>
      <c r="L112">
        <f t="shared" si="14"/>
        <v>4582</v>
      </c>
      <c r="M112">
        <f t="shared" si="15"/>
        <v>4788</v>
      </c>
      <c r="N112">
        <f t="shared" si="16"/>
        <v>0.95697577276524648</v>
      </c>
      <c r="O112">
        <f t="shared" si="17"/>
        <v>0.98502256145669886</v>
      </c>
    </row>
    <row r="113" spans="1:15" x14ac:dyDescent="0.25">
      <c r="A113" s="4">
        <v>44655</v>
      </c>
      <c r="B113" s="13">
        <v>117</v>
      </c>
      <c r="C113" s="13">
        <v>123</v>
      </c>
      <c r="E113" s="13"/>
      <c r="F113" s="16">
        <f t="shared" si="2"/>
        <v>44655</v>
      </c>
      <c r="G113" s="12">
        <f t="shared" si="3"/>
        <v>117</v>
      </c>
      <c r="H113" s="12">
        <f t="shared" si="4"/>
        <v>123</v>
      </c>
      <c r="I113" s="18">
        <f t="shared" si="5"/>
        <v>0.95121951219512191</v>
      </c>
      <c r="J113" s="18"/>
      <c r="K113" s="1">
        <f t="shared" si="13"/>
        <v>44655</v>
      </c>
      <c r="L113">
        <f t="shared" si="14"/>
        <v>4699</v>
      </c>
      <c r="M113">
        <f t="shared" si="15"/>
        <v>4911</v>
      </c>
      <c r="N113">
        <f t="shared" si="16"/>
        <v>0.95683160252494404</v>
      </c>
      <c r="O113">
        <f t="shared" si="17"/>
        <v>0.98487416591374988</v>
      </c>
    </row>
    <row r="114" spans="1:15" x14ac:dyDescent="0.25">
      <c r="A114" s="4">
        <v>44662</v>
      </c>
      <c r="B114" s="13">
        <v>117</v>
      </c>
      <c r="C114" s="13">
        <v>137</v>
      </c>
      <c r="E114" s="13"/>
      <c r="F114" s="16">
        <f t="shared" si="2"/>
        <v>44662</v>
      </c>
      <c r="G114" s="12">
        <f t="shared" si="3"/>
        <v>117</v>
      </c>
      <c r="H114" s="12">
        <f t="shared" si="4"/>
        <v>137</v>
      </c>
      <c r="I114" s="18">
        <f t="shared" si="5"/>
        <v>0.85401459854014594</v>
      </c>
      <c r="J114" s="18"/>
      <c r="K114" s="1">
        <f t="shared" si="13"/>
        <v>44662</v>
      </c>
      <c r="L114">
        <f t="shared" si="14"/>
        <v>4816</v>
      </c>
      <c r="M114">
        <f t="shared" si="15"/>
        <v>5048</v>
      </c>
      <c r="N114">
        <f t="shared" si="16"/>
        <v>0.95404120443740092</v>
      </c>
      <c r="O114">
        <f t="shared" si="17"/>
        <v>0.98200198758917923</v>
      </c>
    </row>
    <row r="115" spans="1:15" x14ac:dyDescent="0.25">
      <c r="A115" s="4">
        <v>44669</v>
      </c>
      <c r="B115" s="13">
        <v>124</v>
      </c>
      <c r="C115" s="13">
        <v>111</v>
      </c>
      <c r="E115" s="13"/>
      <c r="F115" s="16">
        <f t="shared" si="2"/>
        <v>44669</v>
      </c>
      <c r="G115" s="12">
        <f t="shared" si="3"/>
        <v>124</v>
      </c>
      <c r="H115" s="12">
        <f t="shared" si="4"/>
        <v>111</v>
      </c>
      <c r="I115" s="18">
        <f t="shared" si="5"/>
        <v>1.117117117117117</v>
      </c>
      <c r="J115" s="18"/>
      <c r="K115" s="1">
        <f t="shared" si="13"/>
        <v>44669</v>
      </c>
      <c r="L115">
        <f t="shared" si="14"/>
        <v>4940</v>
      </c>
      <c r="M115">
        <f t="shared" si="15"/>
        <v>5159</v>
      </c>
      <c r="N115">
        <f t="shared" si="16"/>
        <v>0.95754991277379342</v>
      </c>
      <c r="O115">
        <f t="shared" si="17"/>
        <v>0.98561352820627446</v>
      </c>
    </row>
    <row r="116" spans="1:15" x14ac:dyDescent="0.25">
      <c r="A116" s="4">
        <v>44676</v>
      </c>
      <c r="B116" s="13">
        <v>124</v>
      </c>
      <c r="C116" s="13">
        <v>109</v>
      </c>
      <c r="E116" s="13"/>
      <c r="F116" s="16">
        <f t="shared" si="2"/>
        <v>44676</v>
      </c>
      <c r="G116" s="12">
        <f t="shared" si="3"/>
        <v>124</v>
      </c>
      <c r="H116" s="12">
        <f t="shared" si="4"/>
        <v>109</v>
      </c>
      <c r="I116" s="18">
        <f t="shared" si="5"/>
        <v>1.1376146788990826</v>
      </c>
      <c r="J116" s="18"/>
      <c r="K116" s="1">
        <f t="shared" si="13"/>
        <v>44676</v>
      </c>
      <c r="L116">
        <f t="shared" si="14"/>
        <v>5064</v>
      </c>
      <c r="M116">
        <f t="shared" si="15"/>
        <v>5268</v>
      </c>
      <c r="N116">
        <f t="shared" si="16"/>
        <v>0.96127562642369024</v>
      </c>
      <c r="O116">
        <f t="shared" si="17"/>
        <v>0.98944843407026628</v>
      </c>
    </row>
    <row r="117" spans="1:15" x14ac:dyDescent="0.25">
      <c r="A117" s="4">
        <v>44683</v>
      </c>
      <c r="B117" s="13">
        <v>121</v>
      </c>
      <c r="C117" s="13">
        <v>128</v>
      </c>
      <c r="E117" s="13"/>
      <c r="F117" s="16">
        <f t="shared" si="2"/>
        <v>44683</v>
      </c>
      <c r="G117" s="12">
        <f t="shared" si="3"/>
        <v>121</v>
      </c>
      <c r="H117" s="12">
        <f t="shared" si="4"/>
        <v>128</v>
      </c>
      <c r="I117" s="18">
        <f t="shared" si="5"/>
        <v>0.9453125</v>
      </c>
      <c r="J117" s="18"/>
      <c r="K117" s="1">
        <f t="shared" si="13"/>
        <v>44683</v>
      </c>
      <c r="L117">
        <f t="shared" si="14"/>
        <v>5185</v>
      </c>
      <c r="M117">
        <f t="shared" si="15"/>
        <v>5396</v>
      </c>
      <c r="N117">
        <f t="shared" si="16"/>
        <v>0.96089696071163822</v>
      </c>
      <c r="O117">
        <f t="shared" si="17"/>
        <v>0.98905867052531937</v>
      </c>
    </row>
    <row r="118" spans="1:15" x14ac:dyDescent="0.25">
      <c r="A118" s="4">
        <v>44690</v>
      </c>
      <c r="B118" s="13">
        <v>117</v>
      </c>
      <c r="C118" s="13">
        <v>112</v>
      </c>
      <c r="E118" s="13"/>
      <c r="F118" s="16">
        <f t="shared" si="2"/>
        <v>44690</v>
      </c>
      <c r="G118" s="12">
        <f t="shared" si="3"/>
        <v>117</v>
      </c>
      <c r="H118" s="12">
        <f t="shared" si="4"/>
        <v>112</v>
      </c>
      <c r="I118" s="18">
        <f t="shared" si="5"/>
        <v>1.0446428571428572</v>
      </c>
      <c r="J118" s="18"/>
      <c r="K118" s="1">
        <f t="shared" si="13"/>
        <v>44690</v>
      </c>
      <c r="L118">
        <f t="shared" si="14"/>
        <v>5302</v>
      </c>
      <c r="M118">
        <f t="shared" si="15"/>
        <v>5508</v>
      </c>
      <c r="N118">
        <f t="shared" si="16"/>
        <v>0.9625998547567175</v>
      </c>
      <c r="O118">
        <f t="shared" si="17"/>
        <v>0.99081147253129542</v>
      </c>
    </row>
    <row r="119" spans="1:15" x14ac:dyDescent="0.25">
      <c r="A119" s="4">
        <v>44697</v>
      </c>
      <c r="B119" s="13">
        <v>99</v>
      </c>
      <c r="C119" s="13">
        <v>117</v>
      </c>
      <c r="E119" s="13"/>
      <c r="F119" s="16">
        <f t="shared" si="2"/>
        <v>44697</v>
      </c>
      <c r="G119" s="12">
        <f t="shared" si="3"/>
        <v>99</v>
      </c>
      <c r="H119" s="12">
        <f t="shared" si="4"/>
        <v>117</v>
      </c>
      <c r="I119" s="18">
        <f t="shared" si="5"/>
        <v>0.84615384615384615</v>
      </c>
      <c r="J119" s="18"/>
      <c r="K119" s="1">
        <f t="shared" si="13"/>
        <v>44697</v>
      </c>
      <c r="L119">
        <f t="shared" si="14"/>
        <v>5401</v>
      </c>
      <c r="M119">
        <f t="shared" si="15"/>
        <v>5625</v>
      </c>
      <c r="N119">
        <f t="shared" si="16"/>
        <v>0.9601777777777778</v>
      </c>
      <c r="O119">
        <f t="shared" si="17"/>
        <v>0.988318409971366</v>
      </c>
    </row>
    <row r="120" spans="1:15" x14ac:dyDescent="0.25">
      <c r="A120" s="4">
        <v>44704</v>
      </c>
      <c r="B120" s="13">
        <v>108</v>
      </c>
      <c r="C120" s="13">
        <v>108</v>
      </c>
      <c r="E120" s="13"/>
      <c r="F120" s="16">
        <f t="shared" si="2"/>
        <v>44704</v>
      </c>
      <c r="G120" s="12">
        <f t="shared" si="3"/>
        <v>108</v>
      </c>
      <c r="H120" s="12">
        <f t="shared" si="4"/>
        <v>108</v>
      </c>
      <c r="I120" s="18">
        <f t="shared" si="5"/>
        <v>1</v>
      </c>
      <c r="J120" s="18"/>
      <c r="K120" s="1">
        <f t="shared" si="13"/>
        <v>44704</v>
      </c>
      <c r="L120">
        <f t="shared" si="14"/>
        <v>5509</v>
      </c>
      <c r="M120">
        <f t="shared" si="15"/>
        <v>5733</v>
      </c>
      <c r="N120">
        <f t="shared" si="16"/>
        <v>0.96092796092796096</v>
      </c>
      <c r="O120">
        <f t="shared" si="17"/>
        <v>0.98909057928764854</v>
      </c>
    </row>
    <row r="121" spans="1:15" x14ac:dyDescent="0.25">
      <c r="A121" s="4">
        <v>44711</v>
      </c>
      <c r="B121" s="13">
        <v>121</v>
      </c>
      <c r="C121" s="13">
        <v>101</v>
      </c>
      <c r="E121" s="13"/>
      <c r="F121" s="16">
        <f t="shared" si="2"/>
        <v>44711</v>
      </c>
      <c r="G121" s="12">
        <f t="shared" si="3"/>
        <v>121</v>
      </c>
      <c r="H121" s="12">
        <f t="shared" si="4"/>
        <v>101</v>
      </c>
      <c r="I121" s="18">
        <f t="shared" si="5"/>
        <v>1.198019801980198</v>
      </c>
      <c r="J121" s="18"/>
      <c r="K121" s="1">
        <f t="shared" si="13"/>
        <v>44711</v>
      </c>
      <c r="L121">
        <f t="shared" si="14"/>
        <v>5630</v>
      </c>
      <c r="M121">
        <f t="shared" si="15"/>
        <v>5834</v>
      </c>
      <c r="N121">
        <f t="shared" si="16"/>
        <v>0.96503256770654777</v>
      </c>
      <c r="O121">
        <f t="shared" si="17"/>
        <v>0.99331548277829096</v>
      </c>
    </row>
    <row r="122" spans="1:15" x14ac:dyDescent="0.25">
      <c r="A122" s="4">
        <v>44718</v>
      </c>
      <c r="B122" s="13">
        <v>100</v>
      </c>
      <c r="C122" s="13">
        <v>112</v>
      </c>
      <c r="E122" s="13"/>
      <c r="F122" s="16">
        <f t="shared" si="2"/>
        <v>44718</v>
      </c>
      <c r="G122" s="12">
        <f t="shared" si="3"/>
        <v>100</v>
      </c>
      <c r="H122" s="12">
        <f t="shared" si="4"/>
        <v>112</v>
      </c>
      <c r="I122" s="18">
        <f t="shared" si="5"/>
        <v>0.8928571428571429</v>
      </c>
      <c r="J122" s="18"/>
      <c r="K122" s="1">
        <f t="shared" si="13"/>
        <v>44718</v>
      </c>
      <c r="L122">
        <f t="shared" si="14"/>
        <v>5730</v>
      </c>
      <c r="M122">
        <f t="shared" si="15"/>
        <v>5946</v>
      </c>
      <c r="N122">
        <f t="shared" si="16"/>
        <v>0.96367305751765897</v>
      </c>
      <c r="O122">
        <f t="shared" si="17"/>
        <v>0.99191612843025334</v>
      </c>
    </row>
    <row r="123" spans="1:15" x14ac:dyDescent="0.25">
      <c r="A123" s="4">
        <v>44725</v>
      </c>
      <c r="B123" s="13">
        <v>107</v>
      </c>
      <c r="C123" s="13">
        <v>107</v>
      </c>
      <c r="E123" s="13"/>
      <c r="F123" s="16">
        <f t="shared" si="2"/>
        <v>44725</v>
      </c>
      <c r="G123" s="12">
        <f t="shared" si="3"/>
        <v>107</v>
      </c>
      <c r="H123" s="12">
        <f t="shared" si="4"/>
        <v>107</v>
      </c>
      <c r="I123" s="18">
        <f t="shared" si="5"/>
        <v>1</v>
      </c>
      <c r="J123" s="18"/>
      <c r="K123" s="1">
        <f t="shared" si="13"/>
        <v>44725</v>
      </c>
      <c r="L123">
        <f t="shared" si="14"/>
        <v>5837</v>
      </c>
      <c r="M123">
        <f t="shared" si="15"/>
        <v>6053</v>
      </c>
      <c r="N123">
        <f t="shared" si="16"/>
        <v>0.96431521559557243</v>
      </c>
      <c r="O123">
        <f t="shared" si="17"/>
        <v>0.99257710670448762</v>
      </c>
    </row>
    <row r="124" spans="1:15" x14ac:dyDescent="0.25">
      <c r="A124" s="4">
        <v>44732</v>
      </c>
      <c r="B124" s="13">
        <v>93</v>
      </c>
      <c r="C124" s="13">
        <v>113</v>
      </c>
      <c r="E124" s="13"/>
      <c r="F124" s="16">
        <f t="shared" si="2"/>
        <v>44732</v>
      </c>
      <c r="G124" s="12">
        <f t="shared" si="3"/>
        <v>93</v>
      </c>
      <c r="H124" s="12">
        <f t="shared" si="4"/>
        <v>113</v>
      </c>
      <c r="I124" s="18">
        <f t="shared" si="5"/>
        <v>0.82300884955752207</v>
      </c>
      <c r="J124" s="18"/>
      <c r="K124" s="1">
        <f t="shared" si="13"/>
        <v>44732</v>
      </c>
      <c r="L124">
        <f t="shared" si="14"/>
        <v>5930</v>
      </c>
      <c r="M124">
        <f t="shared" si="15"/>
        <v>6166</v>
      </c>
      <c r="N124">
        <f t="shared" si="16"/>
        <v>0.96172559195588714</v>
      </c>
      <c r="O124">
        <f t="shared" si="17"/>
        <v>0.98991158707131988</v>
      </c>
    </row>
    <row r="125" spans="1:15" x14ac:dyDescent="0.25">
      <c r="A125" s="4">
        <v>44739</v>
      </c>
      <c r="B125" s="13">
        <v>122</v>
      </c>
      <c r="C125" s="13">
        <v>114</v>
      </c>
      <c r="E125" s="13"/>
      <c r="F125" s="16">
        <f t="shared" si="2"/>
        <v>44739</v>
      </c>
      <c r="G125" s="12">
        <f t="shared" si="3"/>
        <v>122</v>
      </c>
      <c r="H125" s="12">
        <f t="shared" si="4"/>
        <v>114</v>
      </c>
      <c r="I125" s="18">
        <f t="shared" si="5"/>
        <v>1.0701754385964912</v>
      </c>
      <c r="J125" s="18"/>
      <c r="K125" s="1">
        <f t="shared" si="13"/>
        <v>44739</v>
      </c>
      <c r="L125">
        <f t="shared" si="14"/>
        <v>6052</v>
      </c>
      <c r="M125">
        <f t="shared" si="15"/>
        <v>6280</v>
      </c>
      <c r="N125">
        <f t="shared" si="16"/>
        <v>0.96369426751592357</v>
      </c>
      <c r="O125">
        <f t="shared" si="17"/>
        <v>0.99193796004544532</v>
      </c>
    </row>
    <row r="126" spans="1:15" x14ac:dyDescent="0.25">
      <c r="A126" s="4">
        <v>44746</v>
      </c>
      <c r="B126" s="13">
        <v>98</v>
      </c>
      <c r="C126" s="13">
        <v>104</v>
      </c>
      <c r="E126" s="13"/>
      <c r="F126" s="16">
        <f t="shared" si="2"/>
        <v>44746</v>
      </c>
      <c r="G126" s="12">
        <f t="shared" si="3"/>
        <v>98</v>
      </c>
      <c r="H126" s="12">
        <f t="shared" si="4"/>
        <v>104</v>
      </c>
      <c r="I126" s="18">
        <f t="shared" si="5"/>
        <v>0.94230769230769229</v>
      </c>
      <c r="J126" s="18"/>
      <c r="K126" s="1">
        <f t="shared" si="13"/>
        <v>44746</v>
      </c>
      <c r="L126">
        <f t="shared" si="14"/>
        <v>6150</v>
      </c>
      <c r="M126">
        <f t="shared" si="15"/>
        <v>6384</v>
      </c>
      <c r="N126">
        <f t="shared" si="16"/>
        <v>0.96334586466165417</v>
      </c>
      <c r="O126">
        <f t="shared" si="17"/>
        <v>0.99157934629398159</v>
      </c>
    </row>
    <row r="127" spans="1:15" x14ac:dyDescent="0.25">
      <c r="A127" s="4">
        <v>44753</v>
      </c>
      <c r="B127" s="13">
        <v>93</v>
      </c>
      <c r="C127" s="13">
        <v>94</v>
      </c>
      <c r="E127" s="13"/>
      <c r="F127" s="16">
        <f t="shared" si="2"/>
        <v>44753</v>
      </c>
      <c r="G127" s="12">
        <f t="shared" si="3"/>
        <v>93</v>
      </c>
      <c r="H127" s="12">
        <f t="shared" si="4"/>
        <v>94</v>
      </c>
      <c r="I127" s="18">
        <f t="shared" si="5"/>
        <v>0.98936170212765961</v>
      </c>
      <c r="J127" s="18"/>
      <c r="K127" s="1">
        <f t="shared" si="13"/>
        <v>44753</v>
      </c>
      <c r="L127">
        <f t="shared" si="14"/>
        <v>6243</v>
      </c>
      <c r="M127">
        <f t="shared" si="15"/>
        <v>6478</v>
      </c>
      <c r="N127">
        <f t="shared" si="16"/>
        <v>0.96372337141092934</v>
      </c>
      <c r="O127">
        <f t="shared" si="17"/>
        <v>0.99196791690958219</v>
      </c>
    </row>
    <row r="128" spans="1:15" x14ac:dyDescent="0.25">
      <c r="A128" s="4">
        <v>44760</v>
      </c>
      <c r="B128" s="13">
        <v>124</v>
      </c>
      <c r="C128" s="13">
        <v>147</v>
      </c>
      <c r="E128" s="13"/>
      <c r="F128" s="16">
        <f t="shared" si="2"/>
        <v>44760</v>
      </c>
      <c r="G128" s="12">
        <f t="shared" si="3"/>
        <v>124</v>
      </c>
      <c r="H128" s="12">
        <f t="shared" si="4"/>
        <v>147</v>
      </c>
      <c r="I128" s="18">
        <f t="shared" si="5"/>
        <v>0.84353741496598644</v>
      </c>
      <c r="J128" s="18"/>
      <c r="K128" s="1">
        <f t="shared" si="13"/>
        <v>44760</v>
      </c>
      <c r="L128">
        <f t="shared" si="14"/>
        <v>6367</v>
      </c>
      <c r="M128">
        <f t="shared" si="15"/>
        <v>6625</v>
      </c>
      <c r="N128">
        <f t="shared" si="16"/>
        <v>0.96105660377358493</v>
      </c>
      <c r="O128">
        <f t="shared" si="17"/>
        <v>0.98922299236320999</v>
      </c>
    </row>
    <row r="129" spans="1:15" x14ac:dyDescent="0.25">
      <c r="A129" s="4">
        <v>44767</v>
      </c>
      <c r="B129" s="13">
        <v>111</v>
      </c>
      <c r="C129" s="13">
        <v>129</v>
      </c>
      <c r="E129" s="13"/>
      <c r="F129" s="16">
        <f t="shared" si="2"/>
        <v>44767</v>
      </c>
      <c r="G129" s="12">
        <f t="shared" si="3"/>
        <v>111</v>
      </c>
      <c r="H129" s="12">
        <f t="shared" si="4"/>
        <v>129</v>
      </c>
      <c r="I129" s="18">
        <f t="shared" si="5"/>
        <v>0.86046511627906974</v>
      </c>
      <c r="J129" s="18"/>
      <c r="K129" s="1">
        <f t="shared" si="13"/>
        <v>44767</v>
      </c>
      <c r="L129">
        <f t="shared" si="14"/>
        <v>6478</v>
      </c>
      <c r="M129">
        <f t="shared" si="15"/>
        <v>6754</v>
      </c>
      <c r="N129">
        <f t="shared" si="16"/>
        <v>0.95913532721350314</v>
      </c>
      <c r="O129">
        <f t="shared" si="17"/>
        <v>0.98724540754618795</v>
      </c>
    </row>
    <row r="130" spans="1:15" x14ac:dyDescent="0.25">
      <c r="A130" s="4">
        <v>44774</v>
      </c>
      <c r="B130" s="13">
        <v>119</v>
      </c>
      <c r="C130" s="13">
        <v>127</v>
      </c>
      <c r="E130" s="13"/>
      <c r="F130" s="16">
        <f t="shared" si="2"/>
        <v>44774</v>
      </c>
      <c r="G130" s="12">
        <f t="shared" si="3"/>
        <v>119</v>
      </c>
      <c r="H130" s="12">
        <f t="shared" si="4"/>
        <v>127</v>
      </c>
      <c r="I130" s="18">
        <f t="shared" si="5"/>
        <v>0.93700787401574803</v>
      </c>
      <c r="J130" s="18"/>
      <c r="K130" s="1">
        <f t="shared" si="13"/>
        <v>44774</v>
      </c>
      <c r="L130">
        <f t="shared" si="14"/>
        <v>6597</v>
      </c>
      <c r="M130">
        <f t="shared" si="15"/>
        <v>6881</v>
      </c>
      <c r="N130">
        <f t="shared" si="16"/>
        <v>0.95872692922540326</v>
      </c>
      <c r="O130">
        <f t="shared" si="17"/>
        <v>0.98682504033963947</v>
      </c>
    </row>
    <row r="131" spans="1:15" x14ac:dyDescent="0.25">
      <c r="A131" s="4">
        <v>44781</v>
      </c>
      <c r="B131" s="13">
        <v>124</v>
      </c>
      <c r="C131" s="13">
        <v>138</v>
      </c>
      <c r="E131" s="13"/>
      <c r="F131" s="16">
        <f t="shared" si="2"/>
        <v>44781</v>
      </c>
      <c r="G131" s="12">
        <f t="shared" si="3"/>
        <v>124</v>
      </c>
      <c r="H131" s="12">
        <f t="shared" si="4"/>
        <v>138</v>
      </c>
      <c r="I131" s="18">
        <f t="shared" si="5"/>
        <v>0.89855072463768115</v>
      </c>
      <c r="J131" s="18"/>
      <c r="K131" s="1">
        <f t="shared" si="13"/>
        <v>44781</v>
      </c>
      <c r="L131">
        <f t="shared" si="14"/>
        <v>6721</v>
      </c>
      <c r="M131">
        <f t="shared" si="15"/>
        <v>7019</v>
      </c>
      <c r="N131">
        <f t="shared" si="16"/>
        <v>0.9575438096594957</v>
      </c>
      <c r="O131">
        <f t="shared" si="17"/>
        <v>0.98560724622354356</v>
      </c>
    </row>
    <row r="132" spans="1:15" x14ac:dyDescent="0.25">
      <c r="A132" s="4">
        <v>44788</v>
      </c>
      <c r="B132" s="13">
        <v>101</v>
      </c>
      <c r="C132" s="13">
        <v>116</v>
      </c>
      <c r="E132" s="13"/>
      <c r="F132" s="16">
        <f t="shared" si="2"/>
        <v>44788</v>
      </c>
      <c r="G132" s="12">
        <f t="shared" si="3"/>
        <v>101</v>
      </c>
      <c r="H132" s="12">
        <f t="shared" si="4"/>
        <v>116</v>
      </c>
      <c r="I132" s="18">
        <f t="shared" si="5"/>
        <v>0.87068965517241381</v>
      </c>
      <c r="J132" s="18"/>
      <c r="K132" s="1">
        <f t="shared" si="13"/>
        <v>44788</v>
      </c>
      <c r="L132">
        <f t="shared" si="14"/>
        <v>6822</v>
      </c>
      <c r="M132">
        <f t="shared" si="15"/>
        <v>7135</v>
      </c>
      <c r="N132">
        <f t="shared" si="16"/>
        <v>0.95613174491941133</v>
      </c>
      <c r="O132">
        <f t="shared" si="17"/>
        <v>0.98415379706965178</v>
      </c>
    </row>
    <row r="133" spans="1:15" x14ac:dyDescent="0.25">
      <c r="A133" s="4">
        <v>44795</v>
      </c>
      <c r="B133" s="13">
        <v>120</v>
      </c>
      <c r="C133" s="13">
        <v>103</v>
      </c>
      <c r="E133" s="13"/>
      <c r="F133" s="16">
        <f t="shared" si="2"/>
        <v>44795</v>
      </c>
      <c r="G133" s="12">
        <f t="shared" si="3"/>
        <v>120</v>
      </c>
      <c r="H133" s="12">
        <f t="shared" si="4"/>
        <v>103</v>
      </c>
      <c r="I133" s="18">
        <f t="shared" si="5"/>
        <v>1.1650485436893203</v>
      </c>
      <c r="J133" s="18"/>
      <c r="K133" s="1">
        <f t="shared" si="13"/>
        <v>44795</v>
      </c>
      <c r="L133">
        <f t="shared" si="14"/>
        <v>6942</v>
      </c>
      <c r="M133">
        <f t="shared" si="15"/>
        <v>7238</v>
      </c>
      <c r="N133">
        <f t="shared" si="16"/>
        <v>0.95910472506217193</v>
      </c>
      <c r="O133">
        <f t="shared" si="17"/>
        <v>0.98721390851523205</v>
      </c>
    </row>
    <row r="134" spans="1:15" x14ac:dyDescent="0.25">
      <c r="A134" s="4">
        <v>44802</v>
      </c>
      <c r="B134" s="13">
        <v>108</v>
      </c>
      <c r="C134" s="13">
        <v>126</v>
      </c>
      <c r="E134" s="13"/>
      <c r="F134" s="16">
        <f t="shared" si="2"/>
        <v>44802</v>
      </c>
      <c r="G134" s="12">
        <f t="shared" si="3"/>
        <v>108</v>
      </c>
      <c r="H134" s="12">
        <f t="shared" si="4"/>
        <v>126</v>
      </c>
      <c r="I134" s="18">
        <f t="shared" si="5"/>
        <v>0.8571428571428571</v>
      </c>
      <c r="J134" s="18"/>
      <c r="K134" s="1">
        <f t="shared" si="13"/>
        <v>44802</v>
      </c>
      <c r="L134">
        <f t="shared" si="14"/>
        <v>7050</v>
      </c>
      <c r="M134">
        <f t="shared" si="15"/>
        <v>7364</v>
      </c>
      <c r="N134">
        <f t="shared" si="16"/>
        <v>0.95736013036393264</v>
      </c>
      <c r="O134">
        <f t="shared" si="17"/>
        <v>0.98541818370456336</v>
      </c>
    </row>
    <row r="135" spans="1:15" x14ac:dyDescent="0.25">
      <c r="A135" s="4">
        <v>44809</v>
      </c>
      <c r="B135" s="13">
        <v>121</v>
      </c>
      <c r="C135" s="13">
        <v>112</v>
      </c>
      <c r="E135" s="13"/>
      <c r="F135" s="16">
        <f t="shared" si="2"/>
        <v>44809</v>
      </c>
      <c r="G135" s="12">
        <f t="shared" si="3"/>
        <v>121</v>
      </c>
      <c r="H135" s="12">
        <f t="shared" si="4"/>
        <v>112</v>
      </c>
      <c r="I135" s="18">
        <f t="shared" si="5"/>
        <v>1.0803571428571428</v>
      </c>
      <c r="J135" s="18"/>
      <c r="K135" s="1">
        <f t="shared" si="13"/>
        <v>44809</v>
      </c>
      <c r="L135">
        <f t="shared" si="14"/>
        <v>7171</v>
      </c>
      <c r="M135">
        <f t="shared" si="15"/>
        <v>7476</v>
      </c>
      <c r="N135">
        <f t="shared" si="16"/>
        <v>0.95920278223649014</v>
      </c>
      <c r="O135">
        <f t="shared" si="17"/>
        <v>0.98731483952285515</v>
      </c>
    </row>
    <row r="136" spans="1:15" x14ac:dyDescent="0.25">
      <c r="A136" s="4">
        <v>44816</v>
      </c>
      <c r="B136" s="13">
        <v>116</v>
      </c>
      <c r="C136" s="13">
        <v>121</v>
      </c>
      <c r="E136" s="13"/>
      <c r="F136" s="16">
        <f t="shared" ref="F136:F199" si="18">A136</f>
        <v>44816</v>
      </c>
      <c r="G136" s="12">
        <f t="shared" ref="G136:G199" si="19">B136</f>
        <v>116</v>
      </c>
      <c r="H136" s="12">
        <f t="shared" ref="H136:H199" si="20">C136</f>
        <v>121</v>
      </c>
      <c r="I136" s="18">
        <f t="shared" ref="I136:I199" si="21">G136/H136</f>
        <v>0.95867768595041325</v>
      </c>
      <c r="J136" s="18"/>
      <c r="K136" s="1">
        <f t="shared" si="13"/>
        <v>44816</v>
      </c>
      <c r="L136">
        <f t="shared" si="14"/>
        <v>7287</v>
      </c>
      <c r="M136">
        <f t="shared" si="15"/>
        <v>7597</v>
      </c>
      <c r="N136">
        <f t="shared" si="16"/>
        <v>0.95919441884954593</v>
      </c>
      <c r="O136">
        <f t="shared" si="17"/>
        <v>0.98730623102401471</v>
      </c>
    </row>
    <row r="137" spans="1:15" x14ac:dyDescent="0.25">
      <c r="A137" s="4">
        <v>44823</v>
      </c>
      <c r="B137" s="13">
        <v>125</v>
      </c>
      <c r="C137" s="13">
        <v>134</v>
      </c>
      <c r="E137" s="13"/>
      <c r="F137" s="16">
        <f t="shared" si="18"/>
        <v>44823</v>
      </c>
      <c r="G137" s="12">
        <f t="shared" si="19"/>
        <v>125</v>
      </c>
      <c r="H137" s="12">
        <f t="shared" si="20"/>
        <v>134</v>
      </c>
      <c r="I137" s="18">
        <f t="shared" si="21"/>
        <v>0.93283582089552242</v>
      </c>
      <c r="J137" s="18"/>
      <c r="K137" s="1">
        <f t="shared" si="13"/>
        <v>44823</v>
      </c>
      <c r="L137">
        <f t="shared" si="14"/>
        <v>7412</v>
      </c>
      <c r="M137">
        <f t="shared" si="15"/>
        <v>7731</v>
      </c>
      <c r="N137">
        <f t="shared" si="16"/>
        <v>0.95873755012288187</v>
      </c>
      <c r="O137">
        <f t="shared" si="17"/>
        <v>0.98683597251152622</v>
      </c>
    </row>
    <row r="138" spans="1:15" x14ac:dyDescent="0.25">
      <c r="A138" s="4">
        <v>44830</v>
      </c>
      <c r="B138" s="13">
        <v>129</v>
      </c>
      <c r="C138" s="13">
        <v>123</v>
      </c>
      <c r="E138" s="13"/>
      <c r="F138" s="16">
        <f t="shared" si="18"/>
        <v>44830</v>
      </c>
      <c r="G138" s="12">
        <f t="shared" si="19"/>
        <v>129</v>
      </c>
      <c r="H138" s="12">
        <f t="shared" si="20"/>
        <v>123</v>
      </c>
      <c r="I138" s="18">
        <f t="shared" si="21"/>
        <v>1.0487804878048781</v>
      </c>
      <c r="J138" s="18"/>
      <c r="K138" s="1">
        <f t="shared" si="13"/>
        <v>44830</v>
      </c>
      <c r="L138">
        <f t="shared" si="14"/>
        <v>7541</v>
      </c>
      <c r="M138">
        <f t="shared" si="15"/>
        <v>7854</v>
      </c>
      <c r="N138">
        <f t="shared" si="16"/>
        <v>0.96014769544181311</v>
      </c>
      <c r="O138">
        <f t="shared" si="17"/>
        <v>0.98828744599038576</v>
      </c>
    </row>
    <row r="139" spans="1:15" x14ac:dyDescent="0.25">
      <c r="A139" s="4">
        <v>44837</v>
      </c>
      <c r="B139" s="13">
        <v>113</v>
      </c>
      <c r="C139" s="13">
        <v>134</v>
      </c>
      <c r="E139" s="13"/>
      <c r="F139" s="16">
        <f t="shared" si="18"/>
        <v>44837</v>
      </c>
      <c r="G139" s="12">
        <f t="shared" si="19"/>
        <v>113</v>
      </c>
      <c r="H139" s="12">
        <f t="shared" si="20"/>
        <v>134</v>
      </c>
      <c r="I139" s="18">
        <f t="shared" si="21"/>
        <v>0.84328358208955223</v>
      </c>
      <c r="J139" s="18"/>
      <c r="K139" s="1">
        <f t="shared" si="13"/>
        <v>44837</v>
      </c>
      <c r="L139">
        <f t="shared" si="14"/>
        <v>7654</v>
      </c>
      <c r="M139">
        <f t="shared" si="15"/>
        <v>7988</v>
      </c>
      <c r="N139">
        <f t="shared" si="16"/>
        <v>0.95818728092138206</v>
      </c>
      <c r="O139">
        <f t="shared" si="17"/>
        <v>0.98626957616819366</v>
      </c>
    </row>
    <row r="140" spans="1:15" x14ac:dyDescent="0.25">
      <c r="A140" s="4">
        <v>44844</v>
      </c>
      <c r="B140" s="13">
        <v>132</v>
      </c>
      <c r="C140" s="13">
        <v>114</v>
      </c>
      <c r="E140" s="13"/>
      <c r="F140" s="16">
        <f t="shared" si="18"/>
        <v>44844</v>
      </c>
      <c r="G140" s="12">
        <f t="shared" si="19"/>
        <v>132</v>
      </c>
      <c r="H140" s="12">
        <f t="shared" si="20"/>
        <v>114</v>
      </c>
      <c r="I140" s="18">
        <f t="shared" si="21"/>
        <v>1.1578947368421053</v>
      </c>
      <c r="J140" s="18"/>
      <c r="K140" s="1">
        <f t="shared" si="13"/>
        <v>44844</v>
      </c>
      <c r="L140">
        <f t="shared" si="14"/>
        <v>7786</v>
      </c>
      <c r="M140">
        <f t="shared" si="15"/>
        <v>8102</v>
      </c>
      <c r="N140">
        <f t="shared" si="16"/>
        <v>0.96099728462108125</v>
      </c>
      <c r="O140">
        <f t="shared" si="17"/>
        <v>0.98916193470093106</v>
      </c>
    </row>
    <row r="141" spans="1:15" x14ac:dyDescent="0.25">
      <c r="A141" s="4">
        <v>44851</v>
      </c>
      <c r="B141" s="13">
        <v>115</v>
      </c>
      <c r="C141" s="13">
        <v>134</v>
      </c>
      <c r="E141" s="13"/>
      <c r="F141" s="16">
        <f t="shared" si="18"/>
        <v>44851</v>
      </c>
      <c r="G141" s="12">
        <f t="shared" si="19"/>
        <v>115</v>
      </c>
      <c r="H141" s="12">
        <f t="shared" si="20"/>
        <v>134</v>
      </c>
      <c r="I141" s="18">
        <f t="shared" si="21"/>
        <v>0.85820895522388063</v>
      </c>
      <c r="J141" s="18"/>
      <c r="K141" s="1">
        <f t="shared" si="13"/>
        <v>44851</v>
      </c>
      <c r="L141">
        <f t="shared" si="14"/>
        <v>7901</v>
      </c>
      <c r="M141">
        <f t="shared" si="15"/>
        <v>8236</v>
      </c>
      <c r="N141">
        <f t="shared" si="16"/>
        <v>0.95932491500728512</v>
      </c>
      <c r="O141">
        <f t="shared" si="17"/>
        <v>0.98744055172806455</v>
      </c>
    </row>
    <row r="142" spans="1:15" x14ac:dyDescent="0.25">
      <c r="A142" s="4">
        <v>44858</v>
      </c>
      <c r="B142" s="13">
        <v>129</v>
      </c>
      <c r="C142" s="13">
        <v>128</v>
      </c>
      <c r="E142" s="13"/>
      <c r="F142" s="16">
        <f t="shared" si="18"/>
        <v>44858</v>
      </c>
      <c r="G142" s="12">
        <f t="shared" si="19"/>
        <v>129</v>
      </c>
      <c r="H142" s="12">
        <f t="shared" si="20"/>
        <v>128</v>
      </c>
      <c r="I142" s="18">
        <f t="shared" si="21"/>
        <v>1.0078125</v>
      </c>
      <c r="J142" s="18"/>
      <c r="K142" s="1">
        <f t="shared" si="13"/>
        <v>44858</v>
      </c>
      <c r="L142">
        <f t="shared" si="14"/>
        <v>8030</v>
      </c>
      <c r="M142">
        <f t="shared" si="15"/>
        <v>8364</v>
      </c>
      <c r="N142">
        <f t="shared" si="16"/>
        <v>0.96006695361071259</v>
      </c>
      <c r="O142">
        <f t="shared" si="17"/>
        <v>0.98820433779940453</v>
      </c>
    </row>
    <row r="143" spans="1:15" x14ac:dyDescent="0.25">
      <c r="A143" s="4">
        <v>44865</v>
      </c>
      <c r="B143" s="13">
        <v>111</v>
      </c>
      <c r="C143" s="13">
        <v>96</v>
      </c>
      <c r="E143" s="13"/>
      <c r="F143" s="16">
        <f t="shared" si="18"/>
        <v>44865</v>
      </c>
      <c r="G143" s="12">
        <f t="shared" si="19"/>
        <v>111</v>
      </c>
      <c r="H143" s="12">
        <f t="shared" si="20"/>
        <v>96</v>
      </c>
      <c r="I143" s="18">
        <f t="shared" si="21"/>
        <v>1.15625</v>
      </c>
      <c r="J143" s="18"/>
      <c r="K143" s="1">
        <f t="shared" ref="K143:K206" si="22">F143</f>
        <v>44865</v>
      </c>
      <c r="L143">
        <f t="shared" si="14"/>
        <v>8141</v>
      </c>
      <c r="M143">
        <f t="shared" si="15"/>
        <v>8460</v>
      </c>
      <c r="N143">
        <f t="shared" si="16"/>
        <v>0.9622931442080378</v>
      </c>
      <c r="O143">
        <f t="shared" si="17"/>
        <v>0.99049577299230573</v>
      </c>
    </row>
    <row r="144" spans="1:15" x14ac:dyDescent="0.25">
      <c r="A144" s="4">
        <v>44872</v>
      </c>
      <c r="B144" s="13">
        <v>125</v>
      </c>
      <c r="C144" s="13">
        <v>126</v>
      </c>
      <c r="E144" s="13"/>
      <c r="F144" s="16">
        <f t="shared" si="18"/>
        <v>44872</v>
      </c>
      <c r="G144" s="12">
        <f t="shared" si="19"/>
        <v>125</v>
      </c>
      <c r="H144" s="12">
        <f t="shared" si="20"/>
        <v>126</v>
      </c>
      <c r="I144" s="18">
        <f t="shared" si="21"/>
        <v>0.99206349206349209</v>
      </c>
      <c r="J144" s="18"/>
      <c r="K144" s="1">
        <f t="shared" si="22"/>
        <v>44872</v>
      </c>
      <c r="L144">
        <f t="shared" ref="L144:L207" si="23">G144+L143</f>
        <v>8266</v>
      </c>
      <c r="M144">
        <f t="shared" ref="M144:M207" si="24">H144+M143</f>
        <v>8586</v>
      </c>
      <c r="N144">
        <f t="shared" ref="N144:N207" si="25">L144/M144</f>
        <v>0.96273002562310739</v>
      </c>
      <c r="O144">
        <f t="shared" si="17"/>
        <v>0.99094545841044457</v>
      </c>
    </row>
    <row r="145" spans="1:15" x14ac:dyDescent="0.25">
      <c r="A145" s="4">
        <v>44879</v>
      </c>
      <c r="B145" s="13">
        <v>130</v>
      </c>
      <c r="C145" s="13">
        <v>147</v>
      </c>
      <c r="E145" s="13"/>
      <c r="F145" s="16">
        <f t="shared" si="18"/>
        <v>44879</v>
      </c>
      <c r="G145" s="12">
        <f t="shared" si="19"/>
        <v>130</v>
      </c>
      <c r="H145" s="12">
        <f t="shared" si="20"/>
        <v>147</v>
      </c>
      <c r="I145" s="18">
        <f t="shared" si="21"/>
        <v>0.88435374149659862</v>
      </c>
      <c r="J145" s="18"/>
      <c r="K145" s="1">
        <f t="shared" si="22"/>
        <v>44879</v>
      </c>
      <c r="L145">
        <f t="shared" si="23"/>
        <v>8396</v>
      </c>
      <c r="M145">
        <f t="shared" si="24"/>
        <v>8733</v>
      </c>
      <c r="N145">
        <f t="shared" si="25"/>
        <v>0.96141074086797207</v>
      </c>
      <c r="O145">
        <f t="shared" si="17"/>
        <v>0.98958750841235932</v>
      </c>
    </row>
    <row r="146" spans="1:15" x14ac:dyDescent="0.25">
      <c r="A146" s="4">
        <v>44886</v>
      </c>
      <c r="B146" s="13">
        <v>138</v>
      </c>
      <c r="C146" s="13">
        <v>126</v>
      </c>
      <c r="E146" s="13"/>
      <c r="F146" s="16">
        <f t="shared" si="18"/>
        <v>44886</v>
      </c>
      <c r="G146" s="12">
        <f t="shared" si="19"/>
        <v>138</v>
      </c>
      <c r="H146" s="12">
        <f t="shared" si="20"/>
        <v>126</v>
      </c>
      <c r="I146" s="18">
        <f t="shared" si="21"/>
        <v>1.0952380952380953</v>
      </c>
      <c r="J146" s="18"/>
      <c r="K146" s="1">
        <f t="shared" si="22"/>
        <v>44886</v>
      </c>
      <c r="L146">
        <f t="shared" si="23"/>
        <v>8534</v>
      </c>
      <c r="M146">
        <f t="shared" si="24"/>
        <v>8859</v>
      </c>
      <c r="N146">
        <f t="shared" si="25"/>
        <v>0.96331414380855629</v>
      </c>
      <c r="O146">
        <f t="shared" si="17"/>
        <v>0.99154669577464838</v>
      </c>
    </row>
    <row r="147" spans="1:15" x14ac:dyDescent="0.25">
      <c r="A147" s="4">
        <v>44893</v>
      </c>
      <c r="B147" s="13">
        <v>127</v>
      </c>
      <c r="C147" s="13">
        <v>138</v>
      </c>
      <c r="E147" s="13"/>
      <c r="F147" s="16">
        <f t="shared" si="18"/>
        <v>44893</v>
      </c>
      <c r="G147" s="12">
        <f t="shared" si="19"/>
        <v>127</v>
      </c>
      <c r="H147" s="12">
        <f t="shared" si="20"/>
        <v>138</v>
      </c>
      <c r="I147" s="18">
        <f t="shared" si="21"/>
        <v>0.92028985507246375</v>
      </c>
      <c r="J147" s="18"/>
      <c r="K147" s="1">
        <f t="shared" si="22"/>
        <v>44893</v>
      </c>
      <c r="L147">
        <f t="shared" si="23"/>
        <v>8661</v>
      </c>
      <c r="M147">
        <f t="shared" si="24"/>
        <v>8997</v>
      </c>
      <c r="N147">
        <f t="shared" si="25"/>
        <v>0.96265421807269091</v>
      </c>
      <c r="O147">
        <f t="shared" ref="O147:O210" si="26">N147/N$91</f>
        <v>0.9908674291127193</v>
      </c>
    </row>
    <row r="148" spans="1:15" x14ac:dyDescent="0.25">
      <c r="A148" s="4">
        <v>44900</v>
      </c>
      <c r="B148" s="13">
        <v>124</v>
      </c>
      <c r="C148" s="13">
        <v>146</v>
      </c>
      <c r="E148" s="13"/>
      <c r="F148" s="16">
        <f t="shared" si="18"/>
        <v>44900</v>
      </c>
      <c r="G148" s="12">
        <f t="shared" si="19"/>
        <v>124</v>
      </c>
      <c r="H148" s="12">
        <f t="shared" si="20"/>
        <v>146</v>
      </c>
      <c r="I148" s="18">
        <f t="shared" si="21"/>
        <v>0.84931506849315064</v>
      </c>
      <c r="J148" s="18"/>
      <c r="K148" s="1">
        <f t="shared" si="22"/>
        <v>44900</v>
      </c>
      <c r="L148">
        <f t="shared" si="23"/>
        <v>8785</v>
      </c>
      <c r="M148">
        <f t="shared" si="24"/>
        <v>9143</v>
      </c>
      <c r="N148">
        <f t="shared" si="25"/>
        <v>0.96084436180684674</v>
      </c>
      <c r="O148">
        <f t="shared" si="26"/>
        <v>0.989004530065966</v>
      </c>
    </row>
    <row r="149" spans="1:15" x14ac:dyDescent="0.25">
      <c r="A149" s="4">
        <v>44907</v>
      </c>
      <c r="B149" s="13">
        <v>145</v>
      </c>
      <c r="C149" s="13">
        <v>151</v>
      </c>
      <c r="E149" s="13"/>
      <c r="F149" s="16">
        <f t="shared" si="18"/>
        <v>44907</v>
      </c>
      <c r="G149" s="12">
        <f t="shared" si="19"/>
        <v>145</v>
      </c>
      <c r="H149" s="12">
        <f t="shared" si="20"/>
        <v>151</v>
      </c>
      <c r="I149" s="18">
        <f t="shared" si="21"/>
        <v>0.96026490066225167</v>
      </c>
      <c r="J149" s="18"/>
      <c r="K149" s="1">
        <f t="shared" si="22"/>
        <v>44907</v>
      </c>
      <c r="L149">
        <f t="shared" si="23"/>
        <v>8930</v>
      </c>
      <c r="M149">
        <f t="shared" si="24"/>
        <v>9294</v>
      </c>
      <c r="N149">
        <f t="shared" si="25"/>
        <v>0.9608349472778136</v>
      </c>
      <c r="O149">
        <f t="shared" si="26"/>
        <v>0.98899483961844681</v>
      </c>
    </row>
    <row r="150" spans="1:15" x14ac:dyDescent="0.25">
      <c r="A150" s="4">
        <v>44914</v>
      </c>
      <c r="B150" s="13">
        <v>176</v>
      </c>
      <c r="C150" s="13">
        <v>160</v>
      </c>
      <c r="E150" s="13"/>
      <c r="F150" s="16">
        <f t="shared" si="18"/>
        <v>44914</v>
      </c>
      <c r="G150" s="12">
        <f t="shared" si="19"/>
        <v>176</v>
      </c>
      <c r="H150" s="12">
        <f t="shared" si="20"/>
        <v>160</v>
      </c>
      <c r="I150" s="18">
        <f t="shared" si="21"/>
        <v>1.1000000000000001</v>
      </c>
      <c r="J150" s="18"/>
      <c r="K150" s="1">
        <f t="shared" si="22"/>
        <v>44914</v>
      </c>
      <c r="L150">
        <f t="shared" si="23"/>
        <v>9106</v>
      </c>
      <c r="M150">
        <f t="shared" si="24"/>
        <v>9454</v>
      </c>
      <c r="N150">
        <f t="shared" si="25"/>
        <v>0.96319018404907975</v>
      </c>
      <c r="O150">
        <f t="shared" si="26"/>
        <v>0.99141910303586434</v>
      </c>
    </row>
    <row r="151" spans="1:15" x14ac:dyDescent="0.25">
      <c r="A151" s="4">
        <v>44921</v>
      </c>
      <c r="B151" s="13">
        <v>161</v>
      </c>
      <c r="C151" s="13">
        <v>183</v>
      </c>
      <c r="E151" s="13"/>
      <c r="F151" s="16">
        <f t="shared" si="18"/>
        <v>44921</v>
      </c>
      <c r="G151" s="12">
        <f t="shared" si="19"/>
        <v>161</v>
      </c>
      <c r="H151" s="12">
        <f t="shared" si="20"/>
        <v>183</v>
      </c>
      <c r="I151" s="18">
        <f t="shared" si="21"/>
        <v>0.8797814207650273</v>
      </c>
      <c r="J151" s="18"/>
      <c r="K151" s="10">
        <f t="shared" si="22"/>
        <v>44921</v>
      </c>
      <c r="L151" s="6">
        <f t="shared" si="23"/>
        <v>9267</v>
      </c>
      <c r="M151" s="6">
        <f t="shared" si="24"/>
        <v>9637</v>
      </c>
      <c r="N151" s="6">
        <f t="shared" si="25"/>
        <v>0.96160630901732902</v>
      </c>
      <c r="O151" s="6">
        <f t="shared" si="26"/>
        <v>0.98978880822046444</v>
      </c>
    </row>
    <row r="152" spans="1:15" x14ac:dyDescent="0.25">
      <c r="A152" s="4">
        <v>44928</v>
      </c>
      <c r="B152" s="13">
        <v>170</v>
      </c>
      <c r="C152" s="13">
        <v>153</v>
      </c>
      <c r="E152" s="13"/>
      <c r="F152" s="16">
        <f t="shared" si="18"/>
        <v>44928</v>
      </c>
      <c r="G152" s="12">
        <f t="shared" si="19"/>
        <v>170</v>
      </c>
      <c r="H152" s="12">
        <f t="shared" si="20"/>
        <v>153</v>
      </c>
      <c r="I152" s="18">
        <f t="shared" si="21"/>
        <v>1.1111111111111112</v>
      </c>
      <c r="J152" s="18"/>
      <c r="K152" s="1">
        <f t="shared" si="22"/>
        <v>44928</v>
      </c>
      <c r="L152">
        <f t="shared" si="23"/>
        <v>9437</v>
      </c>
      <c r="M152">
        <f t="shared" si="24"/>
        <v>9790</v>
      </c>
      <c r="N152">
        <f t="shared" si="25"/>
        <v>0.96394279877425948</v>
      </c>
      <c r="O152">
        <f t="shared" si="26"/>
        <v>0.99219377519108976</v>
      </c>
    </row>
    <row r="153" spans="1:15" x14ac:dyDescent="0.25">
      <c r="A153" s="4">
        <v>44935</v>
      </c>
      <c r="B153" s="13">
        <v>151</v>
      </c>
      <c r="C153" s="13">
        <v>144</v>
      </c>
      <c r="E153" s="13"/>
      <c r="F153" s="16">
        <f t="shared" si="18"/>
        <v>44935</v>
      </c>
      <c r="G153" s="12">
        <f t="shared" si="19"/>
        <v>151</v>
      </c>
      <c r="H153" s="12">
        <f t="shared" si="20"/>
        <v>144</v>
      </c>
      <c r="I153" s="18">
        <f t="shared" si="21"/>
        <v>1.0486111111111112</v>
      </c>
      <c r="J153" s="18"/>
      <c r="K153" s="1">
        <f t="shared" si="22"/>
        <v>44935</v>
      </c>
      <c r="L153">
        <f t="shared" si="23"/>
        <v>9588</v>
      </c>
      <c r="M153">
        <f t="shared" si="24"/>
        <v>9934</v>
      </c>
      <c r="N153">
        <f t="shared" si="25"/>
        <v>0.96517012281054959</v>
      </c>
      <c r="O153">
        <f t="shared" si="26"/>
        <v>0.99345706931030298</v>
      </c>
    </row>
    <row r="154" spans="1:15" x14ac:dyDescent="0.25">
      <c r="A154" s="4">
        <v>44942</v>
      </c>
      <c r="B154" s="13">
        <v>138</v>
      </c>
      <c r="C154" s="13">
        <v>146</v>
      </c>
      <c r="E154" s="13"/>
      <c r="F154" s="16">
        <f t="shared" si="18"/>
        <v>44942</v>
      </c>
      <c r="G154" s="12">
        <f t="shared" si="19"/>
        <v>138</v>
      </c>
      <c r="H154" s="12">
        <f t="shared" si="20"/>
        <v>146</v>
      </c>
      <c r="I154" s="18">
        <f t="shared" si="21"/>
        <v>0.9452054794520548</v>
      </c>
      <c r="J154" s="18"/>
      <c r="K154" s="1">
        <f t="shared" si="22"/>
        <v>44942</v>
      </c>
      <c r="L154">
        <f t="shared" si="23"/>
        <v>9726</v>
      </c>
      <c r="M154">
        <f t="shared" si="24"/>
        <v>10080</v>
      </c>
      <c r="N154">
        <f t="shared" si="25"/>
        <v>0.96488095238095239</v>
      </c>
      <c r="O154">
        <f t="shared" si="26"/>
        <v>0.99315942395149071</v>
      </c>
    </row>
    <row r="155" spans="1:15" x14ac:dyDescent="0.25">
      <c r="A155" s="4">
        <v>44949</v>
      </c>
      <c r="B155" s="13">
        <v>125</v>
      </c>
      <c r="C155" s="13">
        <v>142</v>
      </c>
      <c r="E155" s="13"/>
      <c r="F155" s="16">
        <f t="shared" si="18"/>
        <v>44949</v>
      </c>
      <c r="G155" s="12">
        <f t="shared" si="19"/>
        <v>125</v>
      </c>
      <c r="H155" s="12">
        <f t="shared" si="20"/>
        <v>142</v>
      </c>
      <c r="I155" s="18">
        <f t="shared" si="21"/>
        <v>0.88028169014084512</v>
      </c>
      <c r="J155" s="18"/>
      <c r="K155" s="1">
        <f t="shared" si="22"/>
        <v>44949</v>
      </c>
      <c r="L155">
        <f t="shared" si="23"/>
        <v>9851</v>
      </c>
      <c r="M155">
        <f t="shared" si="24"/>
        <v>10222</v>
      </c>
      <c r="N155">
        <f t="shared" si="25"/>
        <v>0.96370573273332027</v>
      </c>
      <c r="O155">
        <f t="shared" si="26"/>
        <v>0.99194976128235135</v>
      </c>
    </row>
    <row r="156" spans="1:15" x14ac:dyDescent="0.25">
      <c r="A156" s="4">
        <v>44956</v>
      </c>
      <c r="B156" s="13">
        <v>117</v>
      </c>
      <c r="C156" s="13">
        <v>130</v>
      </c>
      <c r="E156" s="13"/>
      <c r="F156" s="16">
        <f t="shared" si="18"/>
        <v>44956</v>
      </c>
      <c r="G156" s="12">
        <f t="shared" si="19"/>
        <v>117</v>
      </c>
      <c r="H156" s="12">
        <f t="shared" si="20"/>
        <v>130</v>
      </c>
      <c r="I156" s="18">
        <f t="shared" si="21"/>
        <v>0.9</v>
      </c>
      <c r="J156" s="18"/>
      <c r="K156" s="1">
        <f t="shared" si="22"/>
        <v>44956</v>
      </c>
      <c r="L156">
        <f t="shared" si="23"/>
        <v>9968</v>
      </c>
      <c r="M156">
        <f t="shared" si="24"/>
        <v>10352</v>
      </c>
      <c r="N156">
        <f t="shared" si="25"/>
        <v>0.96290571870170016</v>
      </c>
      <c r="O156">
        <f t="shared" si="26"/>
        <v>0.99112630065455443</v>
      </c>
    </row>
    <row r="157" spans="1:15" x14ac:dyDescent="0.25">
      <c r="A157" s="4">
        <v>44963</v>
      </c>
      <c r="B157" s="13">
        <v>121</v>
      </c>
      <c r="C157" s="13">
        <v>140</v>
      </c>
      <c r="E157" s="13"/>
      <c r="F157" s="16">
        <f t="shared" si="18"/>
        <v>44963</v>
      </c>
      <c r="G157" s="12">
        <f t="shared" si="19"/>
        <v>121</v>
      </c>
      <c r="H157" s="12">
        <f t="shared" si="20"/>
        <v>140</v>
      </c>
      <c r="I157" s="18">
        <f t="shared" si="21"/>
        <v>0.86428571428571432</v>
      </c>
      <c r="J157" s="18"/>
      <c r="K157" s="1">
        <f t="shared" si="22"/>
        <v>44963</v>
      </c>
      <c r="L157">
        <f t="shared" si="23"/>
        <v>10089</v>
      </c>
      <c r="M157">
        <f t="shared" si="24"/>
        <v>10492</v>
      </c>
      <c r="N157">
        <f t="shared" si="25"/>
        <v>0.96158978269157458</v>
      </c>
      <c r="O157">
        <f t="shared" si="26"/>
        <v>0.98977179754559752</v>
      </c>
    </row>
    <row r="158" spans="1:15" x14ac:dyDescent="0.25">
      <c r="A158" s="4">
        <v>44970</v>
      </c>
      <c r="B158" s="13">
        <v>131</v>
      </c>
      <c r="C158" s="13">
        <v>148</v>
      </c>
      <c r="E158" s="13"/>
      <c r="F158" s="16">
        <f t="shared" si="18"/>
        <v>44970</v>
      </c>
      <c r="G158" s="12">
        <f t="shared" si="19"/>
        <v>131</v>
      </c>
      <c r="H158" s="12">
        <f t="shared" si="20"/>
        <v>148</v>
      </c>
      <c r="I158" s="18">
        <f t="shared" si="21"/>
        <v>0.88513513513513509</v>
      </c>
      <c r="J158" s="18"/>
      <c r="K158" s="1">
        <f t="shared" si="22"/>
        <v>44970</v>
      </c>
      <c r="L158">
        <f t="shared" si="23"/>
        <v>10220</v>
      </c>
      <c r="M158">
        <f t="shared" si="24"/>
        <v>10640</v>
      </c>
      <c r="N158">
        <f t="shared" si="25"/>
        <v>0.96052631578947367</v>
      </c>
      <c r="O158">
        <f t="shared" si="26"/>
        <v>0.98867716284141383</v>
      </c>
    </row>
    <row r="159" spans="1:15" x14ac:dyDescent="0.25">
      <c r="A159" s="4">
        <v>44977</v>
      </c>
      <c r="B159" s="13">
        <v>131</v>
      </c>
      <c r="C159" s="13">
        <v>149</v>
      </c>
      <c r="E159" s="13"/>
      <c r="F159" s="16">
        <f t="shared" si="18"/>
        <v>44977</v>
      </c>
      <c r="G159" s="12">
        <f t="shared" si="19"/>
        <v>131</v>
      </c>
      <c r="H159" s="12">
        <f t="shared" si="20"/>
        <v>149</v>
      </c>
      <c r="I159" s="18">
        <f t="shared" si="21"/>
        <v>0.87919463087248317</v>
      </c>
      <c r="J159" s="18"/>
      <c r="K159" s="1">
        <f t="shared" si="22"/>
        <v>44977</v>
      </c>
      <c r="L159">
        <f t="shared" si="23"/>
        <v>10351</v>
      </c>
      <c r="M159">
        <f t="shared" si="24"/>
        <v>10789</v>
      </c>
      <c r="N159">
        <f t="shared" si="25"/>
        <v>0.95940309574566685</v>
      </c>
      <c r="O159">
        <f t="shared" si="26"/>
        <v>0.98752102376651008</v>
      </c>
    </row>
    <row r="160" spans="1:15" x14ac:dyDescent="0.25">
      <c r="A160" s="4">
        <v>44984</v>
      </c>
      <c r="B160" s="13">
        <v>157</v>
      </c>
      <c r="C160" s="13">
        <v>131</v>
      </c>
      <c r="E160" s="13"/>
      <c r="F160" s="16">
        <f t="shared" si="18"/>
        <v>44984</v>
      </c>
      <c r="G160" s="12">
        <f t="shared" si="19"/>
        <v>157</v>
      </c>
      <c r="H160" s="12">
        <f t="shared" si="20"/>
        <v>131</v>
      </c>
      <c r="I160" s="18">
        <f t="shared" si="21"/>
        <v>1.1984732824427482</v>
      </c>
      <c r="J160" s="18"/>
      <c r="K160" s="1">
        <f t="shared" si="22"/>
        <v>44984</v>
      </c>
      <c r="L160">
        <f t="shared" si="23"/>
        <v>10508</v>
      </c>
      <c r="M160">
        <f t="shared" si="24"/>
        <v>10920</v>
      </c>
      <c r="N160">
        <f t="shared" si="25"/>
        <v>0.96227106227106229</v>
      </c>
      <c r="O160">
        <f t="shared" si="26"/>
        <v>0.99047304388385748</v>
      </c>
    </row>
    <row r="161" spans="1:15" x14ac:dyDescent="0.25">
      <c r="A161" s="4">
        <v>44991</v>
      </c>
      <c r="B161" s="13">
        <v>136</v>
      </c>
      <c r="C161" s="13">
        <v>147</v>
      </c>
      <c r="E161" s="13"/>
      <c r="F161" s="16">
        <f t="shared" si="18"/>
        <v>44991</v>
      </c>
      <c r="G161" s="12">
        <f t="shared" si="19"/>
        <v>136</v>
      </c>
      <c r="H161" s="12">
        <f t="shared" si="20"/>
        <v>147</v>
      </c>
      <c r="I161" s="18">
        <f t="shared" si="21"/>
        <v>0.92517006802721091</v>
      </c>
      <c r="J161" s="18"/>
      <c r="K161" s="1">
        <f t="shared" si="22"/>
        <v>44991</v>
      </c>
      <c r="L161">
        <f t="shared" si="23"/>
        <v>10644</v>
      </c>
      <c r="M161">
        <f t="shared" si="24"/>
        <v>11067</v>
      </c>
      <c r="N161">
        <f t="shared" si="25"/>
        <v>0.96177825969097319</v>
      </c>
      <c r="O161">
        <f t="shared" si="26"/>
        <v>0.98996579837822762</v>
      </c>
    </row>
    <row r="162" spans="1:15" x14ac:dyDescent="0.25">
      <c r="A162" s="4">
        <v>44998</v>
      </c>
      <c r="B162" s="13">
        <v>120</v>
      </c>
      <c r="C162" s="13">
        <v>139</v>
      </c>
      <c r="E162" s="13"/>
      <c r="F162" s="16">
        <f t="shared" si="18"/>
        <v>44998</v>
      </c>
      <c r="G162" s="12">
        <f t="shared" si="19"/>
        <v>120</v>
      </c>
      <c r="H162" s="12">
        <f t="shared" si="20"/>
        <v>139</v>
      </c>
      <c r="I162" s="18">
        <f t="shared" si="21"/>
        <v>0.86330935251798557</v>
      </c>
      <c r="J162" s="18"/>
      <c r="K162" s="1">
        <f t="shared" si="22"/>
        <v>44998</v>
      </c>
      <c r="L162">
        <f t="shared" si="23"/>
        <v>10764</v>
      </c>
      <c r="M162">
        <f t="shared" si="24"/>
        <v>11206</v>
      </c>
      <c r="N162">
        <f t="shared" si="25"/>
        <v>0.96055684454756385</v>
      </c>
      <c r="O162">
        <f t="shared" si="26"/>
        <v>0.98870858632813929</v>
      </c>
    </row>
    <row r="163" spans="1:15" x14ac:dyDescent="0.25">
      <c r="A163" s="4">
        <v>45005</v>
      </c>
      <c r="B163" s="13">
        <v>124</v>
      </c>
      <c r="C163" s="13">
        <v>129</v>
      </c>
      <c r="E163" s="13"/>
      <c r="F163" s="16">
        <f t="shared" si="18"/>
        <v>45005</v>
      </c>
      <c r="G163" s="12">
        <f t="shared" si="19"/>
        <v>124</v>
      </c>
      <c r="H163" s="12">
        <f t="shared" si="20"/>
        <v>129</v>
      </c>
      <c r="I163" s="18">
        <f t="shared" si="21"/>
        <v>0.96124031007751942</v>
      </c>
      <c r="J163" s="18"/>
      <c r="K163" s="1">
        <f t="shared" si="22"/>
        <v>45005</v>
      </c>
      <c r="L163">
        <f t="shared" si="23"/>
        <v>10888</v>
      </c>
      <c r="M163">
        <f t="shared" si="24"/>
        <v>11335</v>
      </c>
      <c r="N163">
        <f t="shared" si="25"/>
        <v>0.960564622849581</v>
      </c>
      <c r="O163">
        <f t="shared" si="26"/>
        <v>0.98871659259454092</v>
      </c>
    </row>
    <row r="164" spans="1:15" x14ac:dyDescent="0.25">
      <c r="A164" s="4">
        <v>45012</v>
      </c>
      <c r="B164" s="13">
        <v>122</v>
      </c>
      <c r="C164" s="13">
        <v>142</v>
      </c>
      <c r="E164" s="13"/>
      <c r="F164" s="16">
        <f t="shared" si="18"/>
        <v>45012</v>
      </c>
      <c r="G164" s="12">
        <f t="shared" si="19"/>
        <v>122</v>
      </c>
      <c r="H164" s="12">
        <f t="shared" si="20"/>
        <v>142</v>
      </c>
      <c r="I164" s="18">
        <f t="shared" si="21"/>
        <v>0.85915492957746475</v>
      </c>
      <c r="J164" s="18"/>
      <c r="K164" s="1">
        <f t="shared" si="22"/>
        <v>45012</v>
      </c>
      <c r="L164">
        <f t="shared" si="23"/>
        <v>11010</v>
      </c>
      <c r="M164">
        <f t="shared" si="24"/>
        <v>11477</v>
      </c>
      <c r="N164">
        <f t="shared" si="25"/>
        <v>0.95930992419621852</v>
      </c>
      <c r="O164">
        <f t="shared" si="26"/>
        <v>0.98742512157033713</v>
      </c>
    </row>
    <row r="165" spans="1:15" x14ac:dyDescent="0.25">
      <c r="A165" s="4">
        <v>45019</v>
      </c>
      <c r="B165" s="13">
        <v>109</v>
      </c>
      <c r="C165" s="13">
        <v>157</v>
      </c>
      <c r="E165" s="13"/>
      <c r="F165" s="16">
        <f t="shared" si="18"/>
        <v>45019</v>
      </c>
      <c r="G165" s="12">
        <f t="shared" si="19"/>
        <v>109</v>
      </c>
      <c r="H165" s="12">
        <f t="shared" si="20"/>
        <v>157</v>
      </c>
      <c r="I165" s="18">
        <f t="shared" si="21"/>
        <v>0.69426751592356684</v>
      </c>
      <c r="J165" s="18"/>
      <c r="K165" s="1">
        <f t="shared" si="22"/>
        <v>45019</v>
      </c>
      <c r="L165">
        <f t="shared" si="23"/>
        <v>11119</v>
      </c>
      <c r="M165">
        <f t="shared" si="24"/>
        <v>11634</v>
      </c>
      <c r="N165">
        <f t="shared" si="25"/>
        <v>0.95573319580539795</v>
      </c>
      <c r="O165">
        <f t="shared" si="26"/>
        <v>0.98374356738534396</v>
      </c>
    </row>
    <row r="166" spans="1:15" x14ac:dyDescent="0.25">
      <c r="A166" s="4">
        <v>45026</v>
      </c>
      <c r="B166" s="13">
        <v>129</v>
      </c>
      <c r="C166" s="13">
        <v>154</v>
      </c>
      <c r="E166" s="13"/>
      <c r="F166" s="16">
        <f t="shared" si="18"/>
        <v>45026</v>
      </c>
      <c r="G166" s="12">
        <f t="shared" si="19"/>
        <v>129</v>
      </c>
      <c r="H166" s="12">
        <f t="shared" si="20"/>
        <v>154</v>
      </c>
      <c r="I166" s="18">
        <f t="shared" si="21"/>
        <v>0.83766233766233766</v>
      </c>
      <c r="J166" s="18"/>
      <c r="K166" s="1">
        <f t="shared" si="22"/>
        <v>45026</v>
      </c>
      <c r="L166">
        <f t="shared" si="23"/>
        <v>11248</v>
      </c>
      <c r="M166">
        <f t="shared" si="24"/>
        <v>11788</v>
      </c>
      <c r="N166">
        <f t="shared" si="25"/>
        <v>0.95419070240922976</v>
      </c>
      <c r="O166">
        <f t="shared" si="26"/>
        <v>0.982155867007378</v>
      </c>
    </row>
    <row r="167" spans="1:15" x14ac:dyDescent="0.25">
      <c r="A167" s="4">
        <v>45033</v>
      </c>
      <c r="B167" s="13">
        <v>128</v>
      </c>
      <c r="C167" s="13">
        <v>133</v>
      </c>
      <c r="E167" s="13"/>
      <c r="F167" s="16">
        <f t="shared" si="18"/>
        <v>45033</v>
      </c>
      <c r="G167" s="12">
        <f t="shared" si="19"/>
        <v>128</v>
      </c>
      <c r="H167" s="12">
        <f t="shared" si="20"/>
        <v>133</v>
      </c>
      <c r="I167" s="18">
        <f t="shared" si="21"/>
        <v>0.96240601503759393</v>
      </c>
      <c r="J167" s="18"/>
      <c r="K167" s="1">
        <f t="shared" si="22"/>
        <v>45033</v>
      </c>
      <c r="L167">
        <f t="shared" si="23"/>
        <v>11376</v>
      </c>
      <c r="M167">
        <f t="shared" si="24"/>
        <v>11921</v>
      </c>
      <c r="N167">
        <f t="shared" si="25"/>
        <v>0.95428235886251156</v>
      </c>
      <c r="O167">
        <f t="shared" si="26"/>
        <v>0.98225020970335319</v>
      </c>
    </row>
    <row r="168" spans="1:15" x14ac:dyDescent="0.25">
      <c r="A168" s="4">
        <v>45040</v>
      </c>
      <c r="B168" s="13">
        <v>111</v>
      </c>
      <c r="C168" s="13">
        <v>146</v>
      </c>
      <c r="E168" s="13"/>
      <c r="F168" s="16">
        <f t="shared" si="18"/>
        <v>45040</v>
      </c>
      <c r="G168" s="12">
        <f t="shared" si="19"/>
        <v>111</v>
      </c>
      <c r="H168" s="12">
        <f t="shared" si="20"/>
        <v>146</v>
      </c>
      <c r="I168" s="18">
        <f t="shared" si="21"/>
        <v>0.76027397260273977</v>
      </c>
      <c r="J168" s="18"/>
      <c r="K168" s="1">
        <f t="shared" si="22"/>
        <v>45040</v>
      </c>
      <c r="L168">
        <f t="shared" si="23"/>
        <v>11487</v>
      </c>
      <c r="M168">
        <f t="shared" si="24"/>
        <v>12067</v>
      </c>
      <c r="N168">
        <f t="shared" si="25"/>
        <v>0.95193502941907682</v>
      </c>
      <c r="O168">
        <f t="shared" si="26"/>
        <v>0.97983408535960559</v>
      </c>
    </row>
    <row r="169" spans="1:15" x14ac:dyDescent="0.25">
      <c r="A169" s="4">
        <v>45047</v>
      </c>
      <c r="B169" s="13">
        <v>123</v>
      </c>
      <c r="C169" s="13">
        <v>111</v>
      </c>
      <c r="E169" s="13"/>
      <c r="F169" s="16">
        <f t="shared" si="18"/>
        <v>45047</v>
      </c>
      <c r="G169" s="12">
        <f t="shared" si="19"/>
        <v>123</v>
      </c>
      <c r="H169" s="12">
        <f t="shared" si="20"/>
        <v>111</v>
      </c>
      <c r="I169" s="18">
        <f t="shared" si="21"/>
        <v>1.1081081081081081</v>
      </c>
      <c r="J169" s="18"/>
      <c r="K169" s="1">
        <f t="shared" si="22"/>
        <v>45047</v>
      </c>
      <c r="L169">
        <f t="shared" si="23"/>
        <v>11610</v>
      </c>
      <c r="M169">
        <f t="shared" si="24"/>
        <v>12178</v>
      </c>
      <c r="N169">
        <f t="shared" si="25"/>
        <v>0.95335851535555916</v>
      </c>
      <c r="O169">
        <f t="shared" si="26"/>
        <v>0.98129929043924913</v>
      </c>
    </row>
    <row r="170" spans="1:15" x14ac:dyDescent="0.25">
      <c r="A170" s="4">
        <v>45054</v>
      </c>
      <c r="B170" s="13">
        <v>119</v>
      </c>
      <c r="C170" s="13">
        <v>125</v>
      </c>
      <c r="E170" s="13"/>
      <c r="F170" s="16">
        <f t="shared" si="18"/>
        <v>45054</v>
      </c>
      <c r="G170" s="12">
        <f t="shared" si="19"/>
        <v>119</v>
      </c>
      <c r="H170" s="12">
        <f t="shared" si="20"/>
        <v>125</v>
      </c>
      <c r="I170" s="18">
        <f t="shared" si="21"/>
        <v>0.95199999999999996</v>
      </c>
      <c r="J170" s="18"/>
      <c r="K170" s="1">
        <f t="shared" si="22"/>
        <v>45054</v>
      </c>
      <c r="L170">
        <f t="shared" si="23"/>
        <v>11729</v>
      </c>
      <c r="M170">
        <f t="shared" si="24"/>
        <v>12303</v>
      </c>
      <c r="N170">
        <f t="shared" si="25"/>
        <v>0.95334471267170606</v>
      </c>
      <c r="O170">
        <f t="shared" si="26"/>
        <v>0.98128508323004815</v>
      </c>
    </row>
    <row r="171" spans="1:15" x14ac:dyDescent="0.25">
      <c r="A171" s="4">
        <v>45061</v>
      </c>
      <c r="B171" s="13">
        <v>129</v>
      </c>
      <c r="C171" s="13">
        <v>125</v>
      </c>
      <c r="E171" s="13"/>
      <c r="F171" s="16">
        <f t="shared" si="18"/>
        <v>45061</v>
      </c>
      <c r="G171" s="12">
        <f t="shared" si="19"/>
        <v>129</v>
      </c>
      <c r="H171" s="12">
        <f t="shared" si="20"/>
        <v>125</v>
      </c>
      <c r="I171" s="18">
        <f t="shared" si="21"/>
        <v>1.032</v>
      </c>
      <c r="J171" s="18"/>
      <c r="K171" s="1">
        <f t="shared" si="22"/>
        <v>45061</v>
      </c>
      <c r="L171">
        <f t="shared" si="23"/>
        <v>11858</v>
      </c>
      <c r="M171">
        <f t="shared" si="24"/>
        <v>12428</v>
      </c>
      <c r="N171">
        <f t="shared" si="25"/>
        <v>0.95413582233665917</v>
      </c>
      <c r="O171">
        <f t="shared" si="26"/>
        <v>0.98209937852439355</v>
      </c>
    </row>
    <row r="172" spans="1:15" x14ac:dyDescent="0.25">
      <c r="A172" s="4">
        <v>45068</v>
      </c>
      <c r="B172" s="13">
        <v>121</v>
      </c>
      <c r="C172" s="13">
        <v>112</v>
      </c>
      <c r="E172" s="13"/>
      <c r="F172" s="16">
        <f t="shared" si="18"/>
        <v>45068</v>
      </c>
      <c r="G172" s="12">
        <f t="shared" si="19"/>
        <v>121</v>
      </c>
      <c r="H172" s="12">
        <f t="shared" si="20"/>
        <v>112</v>
      </c>
      <c r="I172" s="18">
        <f t="shared" si="21"/>
        <v>1.0803571428571428</v>
      </c>
      <c r="J172" s="18"/>
      <c r="K172" s="1">
        <f t="shared" si="22"/>
        <v>45068</v>
      </c>
      <c r="L172">
        <f t="shared" si="23"/>
        <v>11979</v>
      </c>
      <c r="M172">
        <f t="shared" si="24"/>
        <v>12540</v>
      </c>
      <c r="N172">
        <f t="shared" si="25"/>
        <v>0.95526315789473681</v>
      </c>
      <c r="O172">
        <f t="shared" si="26"/>
        <v>0.983259753729954</v>
      </c>
    </row>
    <row r="173" spans="1:15" x14ac:dyDescent="0.25">
      <c r="A173" s="4">
        <v>45075</v>
      </c>
      <c r="B173" s="13">
        <v>111</v>
      </c>
      <c r="C173" s="13">
        <v>133</v>
      </c>
      <c r="E173" s="13"/>
      <c r="F173" s="16">
        <f t="shared" si="18"/>
        <v>45075</v>
      </c>
      <c r="G173" s="12">
        <f t="shared" si="19"/>
        <v>111</v>
      </c>
      <c r="H173" s="12">
        <f t="shared" si="20"/>
        <v>133</v>
      </c>
      <c r="I173" s="18">
        <f t="shared" si="21"/>
        <v>0.83458646616541354</v>
      </c>
      <c r="J173" s="18"/>
      <c r="K173" s="1">
        <f t="shared" si="22"/>
        <v>45075</v>
      </c>
      <c r="L173">
        <f t="shared" si="23"/>
        <v>12090</v>
      </c>
      <c r="M173">
        <f t="shared" si="24"/>
        <v>12673</v>
      </c>
      <c r="N173">
        <f t="shared" si="25"/>
        <v>0.95399668586759256</v>
      </c>
      <c r="O173">
        <f t="shared" si="26"/>
        <v>0.98195616428109456</v>
      </c>
    </row>
    <row r="174" spans="1:15" x14ac:dyDescent="0.25">
      <c r="A174" s="4">
        <v>45082</v>
      </c>
      <c r="B174" s="13">
        <v>102</v>
      </c>
      <c r="C174" s="13">
        <v>115</v>
      </c>
      <c r="E174" s="13"/>
      <c r="F174" s="16">
        <f t="shared" si="18"/>
        <v>45082</v>
      </c>
      <c r="G174" s="12">
        <f t="shared" si="19"/>
        <v>102</v>
      </c>
      <c r="H174" s="12">
        <f t="shared" si="20"/>
        <v>115</v>
      </c>
      <c r="I174" s="18">
        <f t="shared" si="21"/>
        <v>0.88695652173913042</v>
      </c>
      <c r="J174" s="18"/>
      <c r="K174" s="1">
        <f t="shared" si="22"/>
        <v>45082</v>
      </c>
      <c r="L174">
        <f t="shared" si="23"/>
        <v>12192</v>
      </c>
      <c r="M174">
        <f t="shared" si="24"/>
        <v>12788</v>
      </c>
      <c r="N174">
        <f t="shared" si="25"/>
        <v>0.95339380669377538</v>
      </c>
      <c r="O174">
        <f t="shared" si="26"/>
        <v>0.98133561608651865</v>
      </c>
    </row>
    <row r="175" spans="1:15" x14ac:dyDescent="0.25">
      <c r="A175" s="4">
        <v>45089</v>
      </c>
      <c r="B175" s="13">
        <v>121</v>
      </c>
      <c r="C175" s="13">
        <v>116</v>
      </c>
      <c r="E175" s="13"/>
      <c r="F175" s="16">
        <f t="shared" si="18"/>
        <v>45089</v>
      </c>
      <c r="G175" s="12">
        <f t="shared" si="19"/>
        <v>121</v>
      </c>
      <c r="H175" s="12">
        <f t="shared" si="20"/>
        <v>116</v>
      </c>
      <c r="I175" s="18">
        <f t="shared" si="21"/>
        <v>1.0431034482758621</v>
      </c>
      <c r="J175" s="18"/>
      <c r="K175" s="1">
        <f t="shared" si="22"/>
        <v>45089</v>
      </c>
      <c r="L175">
        <f t="shared" si="23"/>
        <v>12313</v>
      </c>
      <c r="M175">
        <f t="shared" si="24"/>
        <v>12904</v>
      </c>
      <c r="N175">
        <f t="shared" si="25"/>
        <v>0.95420024798512093</v>
      </c>
      <c r="O175">
        <f t="shared" si="26"/>
        <v>0.98216569234244133</v>
      </c>
    </row>
    <row r="176" spans="1:15" x14ac:dyDescent="0.25">
      <c r="A176" s="4">
        <v>45096</v>
      </c>
      <c r="B176" s="13">
        <v>124</v>
      </c>
      <c r="C176" s="13">
        <v>125</v>
      </c>
      <c r="E176" s="13"/>
      <c r="F176" s="16">
        <f t="shared" si="18"/>
        <v>45096</v>
      </c>
      <c r="G176" s="12">
        <f t="shared" si="19"/>
        <v>124</v>
      </c>
      <c r="H176" s="12">
        <f t="shared" si="20"/>
        <v>125</v>
      </c>
      <c r="I176" s="18">
        <f t="shared" si="21"/>
        <v>0.99199999999999999</v>
      </c>
      <c r="J176" s="18"/>
      <c r="K176" s="1">
        <f t="shared" si="22"/>
        <v>45096</v>
      </c>
      <c r="L176">
        <f t="shared" si="23"/>
        <v>12437</v>
      </c>
      <c r="M176">
        <f t="shared" si="24"/>
        <v>13029</v>
      </c>
      <c r="N176">
        <f t="shared" si="25"/>
        <v>0.95456289815028017</v>
      </c>
      <c r="O176">
        <f t="shared" si="26"/>
        <v>0.9825389709611525</v>
      </c>
    </row>
    <row r="177" spans="1:15" x14ac:dyDescent="0.25">
      <c r="A177" s="4">
        <v>45103</v>
      </c>
      <c r="B177" s="13">
        <v>102</v>
      </c>
      <c r="C177" s="13">
        <v>91</v>
      </c>
      <c r="E177" s="13"/>
      <c r="F177" s="16">
        <f t="shared" si="18"/>
        <v>45103</v>
      </c>
      <c r="G177" s="12">
        <f t="shared" si="19"/>
        <v>102</v>
      </c>
      <c r="H177" s="12">
        <f t="shared" si="20"/>
        <v>91</v>
      </c>
      <c r="I177" s="18">
        <f t="shared" si="21"/>
        <v>1.1208791208791209</v>
      </c>
      <c r="J177" s="18"/>
      <c r="K177" s="1">
        <f t="shared" si="22"/>
        <v>45103</v>
      </c>
      <c r="L177">
        <f t="shared" si="23"/>
        <v>12539</v>
      </c>
      <c r="M177">
        <f t="shared" si="24"/>
        <v>13120</v>
      </c>
      <c r="N177">
        <f t="shared" si="25"/>
        <v>0.95571646341463412</v>
      </c>
      <c r="O177">
        <f t="shared" si="26"/>
        <v>0.98372634460616959</v>
      </c>
    </row>
    <row r="178" spans="1:15" x14ac:dyDescent="0.25">
      <c r="A178" s="4">
        <v>45110</v>
      </c>
      <c r="B178" s="13">
        <v>107</v>
      </c>
      <c r="C178" s="13">
        <v>111</v>
      </c>
      <c r="E178" s="13"/>
      <c r="F178" s="16">
        <f t="shared" si="18"/>
        <v>45110</v>
      </c>
      <c r="G178" s="12">
        <f t="shared" si="19"/>
        <v>107</v>
      </c>
      <c r="H178" s="12">
        <f t="shared" si="20"/>
        <v>111</v>
      </c>
      <c r="I178" s="18">
        <f t="shared" si="21"/>
        <v>0.963963963963964</v>
      </c>
      <c r="J178" s="18"/>
      <c r="K178" s="1">
        <f t="shared" si="22"/>
        <v>45110</v>
      </c>
      <c r="L178">
        <f t="shared" si="23"/>
        <v>12646</v>
      </c>
      <c r="M178">
        <f t="shared" si="24"/>
        <v>13231</v>
      </c>
      <c r="N178">
        <f t="shared" si="25"/>
        <v>0.95578565490136802</v>
      </c>
      <c r="O178">
        <f t="shared" si="26"/>
        <v>0.98379756393839646</v>
      </c>
    </row>
    <row r="179" spans="1:15" x14ac:dyDescent="0.25">
      <c r="A179" s="4">
        <v>45117</v>
      </c>
      <c r="B179" s="13">
        <v>131</v>
      </c>
      <c r="C179" s="13">
        <v>130</v>
      </c>
      <c r="E179" s="13"/>
      <c r="F179" s="16">
        <f t="shared" si="18"/>
        <v>45117</v>
      </c>
      <c r="G179" s="12">
        <f t="shared" si="19"/>
        <v>131</v>
      </c>
      <c r="H179" s="12">
        <f t="shared" si="20"/>
        <v>130</v>
      </c>
      <c r="I179" s="18">
        <f t="shared" si="21"/>
        <v>1.0076923076923077</v>
      </c>
      <c r="J179" s="18"/>
      <c r="K179" s="1">
        <f t="shared" si="22"/>
        <v>45117</v>
      </c>
      <c r="L179">
        <f t="shared" si="23"/>
        <v>12777</v>
      </c>
      <c r="M179">
        <f t="shared" si="24"/>
        <v>13361</v>
      </c>
      <c r="N179">
        <f t="shared" si="25"/>
        <v>0.95629069680413148</v>
      </c>
      <c r="O179">
        <f t="shared" si="26"/>
        <v>0.98431740747347951</v>
      </c>
    </row>
    <row r="180" spans="1:15" x14ac:dyDescent="0.25">
      <c r="A180" s="4">
        <v>45124</v>
      </c>
      <c r="B180" s="13">
        <v>111</v>
      </c>
      <c r="C180" s="13">
        <v>118</v>
      </c>
      <c r="E180" s="13"/>
      <c r="F180" s="16">
        <f t="shared" si="18"/>
        <v>45124</v>
      </c>
      <c r="G180" s="12">
        <f t="shared" si="19"/>
        <v>111</v>
      </c>
      <c r="H180" s="12">
        <f t="shared" si="20"/>
        <v>118</v>
      </c>
      <c r="I180" s="18">
        <f t="shared" si="21"/>
        <v>0.94067796610169496</v>
      </c>
      <c r="J180" s="18"/>
      <c r="K180" s="1">
        <f t="shared" si="22"/>
        <v>45124</v>
      </c>
      <c r="L180">
        <f t="shared" si="23"/>
        <v>12888</v>
      </c>
      <c r="M180">
        <f t="shared" si="24"/>
        <v>13479</v>
      </c>
      <c r="N180">
        <f t="shared" si="25"/>
        <v>0.95615401736033834</v>
      </c>
      <c r="O180">
        <f t="shared" si="26"/>
        <v>0.98417672226529018</v>
      </c>
    </row>
    <row r="181" spans="1:15" x14ac:dyDescent="0.25">
      <c r="A181" s="4">
        <v>45131</v>
      </c>
      <c r="B181" s="13">
        <v>121</v>
      </c>
      <c r="C181" s="13">
        <v>126</v>
      </c>
      <c r="E181" s="13"/>
      <c r="F181" s="16">
        <f t="shared" si="18"/>
        <v>45131</v>
      </c>
      <c r="G181" s="12">
        <f t="shared" si="19"/>
        <v>121</v>
      </c>
      <c r="H181" s="12">
        <f t="shared" si="20"/>
        <v>126</v>
      </c>
      <c r="I181" s="18">
        <f t="shared" si="21"/>
        <v>0.96031746031746035</v>
      </c>
      <c r="J181" s="18"/>
      <c r="K181" s="1">
        <f t="shared" si="22"/>
        <v>45131</v>
      </c>
      <c r="L181">
        <f t="shared" si="23"/>
        <v>13009</v>
      </c>
      <c r="M181">
        <f t="shared" si="24"/>
        <v>13605</v>
      </c>
      <c r="N181">
        <f t="shared" si="25"/>
        <v>0.95619257625872844</v>
      </c>
      <c r="O181">
        <f t="shared" si="26"/>
        <v>0.9842164112375088</v>
      </c>
    </row>
    <row r="182" spans="1:15" x14ac:dyDescent="0.25">
      <c r="A182" s="4">
        <v>45138</v>
      </c>
      <c r="B182" s="13">
        <v>116</v>
      </c>
      <c r="C182" s="13">
        <v>124</v>
      </c>
      <c r="E182" s="13"/>
      <c r="F182" s="16">
        <f t="shared" si="18"/>
        <v>45138</v>
      </c>
      <c r="G182" s="12">
        <f t="shared" si="19"/>
        <v>116</v>
      </c>
      <c r="H182" s="12">
        <f t="shared" si="20"/>
        <v>124</v>
      </c>
      <c r="I182" s="18">
        <f t="shared" si="21"/>
        <v>0.93548387096774188</v>
      </c>
      <c r="J182" s="18"/>
      <c r="K182" s="1">
        <f t="shared" si="22"/>
        <v>45138</v>
      </c>
      <c r="L182">
        <f t="shared" si="23"/>
        <v>13125</v>
      </c>
      <c r="M182">
        <f t="shared" si="24"/>
        <v>13729</v>
      </c>
      <c r="N182">
        <f t="shared" si="25"/>
        <v>0.95600553572729263</v>
      </c>
      <c r="O182">
        <f t="shared" si="26"/>
        <v>0.9840238889724584</v>
      </c>
    </row>
    <row r="183" spans="1:15" x14ac:dyDescent="0.25">
      <c r="A183" s="4">
        <v>45145</v>
      </c>
      <c r="B183" s="13">
        <v>115</v>
      </c>
      <c r="C183" s="13">
        <v>125</v>
      </c>
      <c r="E183" s="13"/>
      <c r="F183" s="16">
        <f t="shared" si="18"/>
        <v>45145</v>
      </c>
      <c r="G183" s="12">
        <f t="shared" si="19"/>
        <v>115</v>
      </c>
      <c r="H183" s="12">
        <f t="shared" si="20"/>
        <v>125</v>
      </c>
      <c r="I183" s="18">
        <f t="shared" si="21"/>
        <v>0.92</v>
      </c>
      <c r="J183" s="18"/>
      <c r="K183" s="1">
        <f t="shared" si="22"/>
        <v>45145</v>
      </c>
      <c r="L183">
        <f t="shared" si="23"/>
        <v>13240</v>
      </c>
      <c r="M183">
        <f t="shared" si="24"/>
        <v>13854</v>
      </c>
      <c r="N183">
        <f t="shared" si="25"/>
        <v>0.95568066984264477</v>
      </c>
      <c r="O183">
        <f t="shared" si="26"/>
        <v>0.98368950200579452</v>
      </c>
    </row>
    <row r="184" spans="1:15" x14ac:dyDescent="0.25">
      <c r="A184" s="4">
        <v>45152</v>
      </c>
      <c r="B184" s="13">
        <v>116</v>
      </c>
      <c r="C184" s="13">
        <v>128</v>
      </c>
      <c r="E184" s="13"/>
      <c r="F184" s="16">
        <f t="shared" si="18"/>
        <v>45152</v>
      </c>
      <c r="G184" s="12">
        <f t="shared" si="19"/>
        <v>116</v>
      </c>
      <c r="H184" s="12">
        <f t="shared" si="20"/>
        <v>128</v>
      </c>
      <c r="I184" s="18">
        <f t="shared" si="21"/>
        <v>0.90625</v>
      </c>
      <c r="J184" s="18"/>
      <c r="K184" s="1">
        <f t="shared" si="22"/>
        <v>45152</v>
      </c>
      <c r="L184">
        <f t="shared" si="23"/>
        <v>13356</v>
      </c>
      <c r="M184">
        <f t="shared" si="24"/>
        <v>13982</v>
      </c>
      <c r="N184">
        <f t="shared" si="25"/>
        <v>0.95522815047918752</v>
      </c>
      <c r="O184">
        <f t="shared" si="26"/>
        <v>0.98322372032648053</v>
      </c>
    </row>
    <row r="185" spans="1:15" x14ac:dyDescent="0.25">
      <c r="A185" s="4">
        <v>45159</v>
      </c>
      <c r="B185" s="13">
        <v>138</v>
      </c>
      <c r="C185" s="13">
        <v>136</v>
      </c>
      <c r="E185" s="13"/>
      <c r="F185" s="16">
        <f t="shared" si="18"/>
        <v>45159</v>
      </c>
      <c r="G185" s="12">
        <f t="shared" si="19"/>
        <v>138</v>
      </c>
      <c r="H185" s="12">
        <f t="shared" si="20"/>
        <v>136</v>
      </c>
      <c r="I185" s="18">
        <f t="shared" si="21"/>
        <v>1.0147058823529411</v>
      </c>
      <c r="J185" s="18"/>
      <c r="K185" s="1">
        <f t="shared" si="22"/>
        <v>45159</v>
      </c>
      <c r="L185">
        <f t="shared" si="23"/>
        <v>13494</v>
      </c>
      <c r="M185">
        <f t="shared" si="24"/>
        <v>14118</v>
      </c>
      <c r="N185">
        <f t="shared" si="25"/>
        <v>0.95580110497237569</v>
      </c>
      <c r="O185">
        <f t="shared" si="26"/>
        <v>0.98381346681593196</v>
      </c>
    </row>
    <row r="186" spans="1:15" x14ac:dyDescent="0.25">
      <c r="A186" s="4">
        <v>45166</v>
      </c>
      <c r="B186" s="13">
        <v>118</v>
      </c>
      <c r="C186" s="13">
        <v>128</v>
      </c>
      <c r="E186" s="13"/>
      <c r="F186" s="16">
        <f t="shared" si="18"/>
        <v>45166</v>
      </c>
      <c r="G186" s="12">
        <f t="shared" si="19"/>
        <v>118</v>
      </c>
      <c r="H186" s="12">
        <f t="shared" si="20"/>
        <v>128</v>
      </c>
      <c r="I186" s="18">
        <f t="shared" si="21"/>
        <v>0.921875</v>
      </c>
      <c r="J186" s="18"/>
      <c r="K186" s="1">
        <f t="shared" si="22"/>
        <v>45166</v>
      </c>
      <c r="L186">
        <f t="shared" si="23"/>
        <v>13612</v>
      </c>
      <c r="M186">
        <f t="shared" si="24"/>
        <v>14246</v>
      </c>
      <c r="N186">
        <f t="shared" si="25"/>
        <v>0.95549627965744766</v>
      </c>
      <c r="O186">
        <f t="shared" si="26"/>
        <v>0.98349970776261797</v>
      </c>
    </row>
    <row r="187" spans="1:15" x14ac:dyDescent="0.25">
      <c r="A187" s="4">
        <v>45173</v>
      </c>
      <c r="B187" s="13">
        <v>114</v>
      </c>
      <c r="C187" s="13">
        <v>132</v>
      </c>
      <c r="E187" s="13"/>
      <c r="F187" s="16">
        <f t="shared" si="18"/>
        <v>45173</v>
      </c>
      <c r="G187" s="12">
        <f t="shared" si="19"/>
        <v>114</v>
      </c>
      <c r="H187" s="12">
        <f t="shared" si="20"/>
        <v>132</v>
      </c>
      <c r="I187" s="18">
        <f t="shared" si="21"/>
        <v>0.86363636363636365</v>
      </c>
      <c r="J187" s="18"/>
      <c r="K187" s="1">
        <f t="shared" si="22"/>
        <v>45173</v>
      </c>
      <c r="L187">
        <f t="shared" si="23"/>
        <v>13726</v>
      </c>
      <c r="M187">
        <f t="shared" si="24"/>
        <v>14378</v>
      </c>
      <c r="N187">
        <f t="shared" si="25"/>
        <v>0.95465294199471418</v>
      </c>
      <c r="O187">
        <f t="shared" si="26"/>
        <v>0.98263165378637329</v>
      </c>
    </row>
    <row r="188" spans="1:15" x14ac:dyDescent="0.25">
      <c r="A188" s="4">
        <v>45180</v>
      </c>
      <c r="B188" s="13">
        <v>121</v>
      </c>
      <c r="C188" s="13">
        <v>122</v>
      </c>
      <c r="E188" s="13"/>
      <c r="F188" s="16">
        <f t="shared" si="18"/>
        <v>45180</v>
      </c>
      <c r="G188" s="12">
        <f t="shared" si="19"/>
        <v>121</v>
      </c>
      <c r="H188" s="12">
        <f t="shared" si="20"/>
        <v>122</v>
      </c>
      <c r="I188" s="18">
        <f t="shared" si="21"/>
        <v>0.99180327868852458</v>
      </c>
      <c r="J188" s="18"/>
      <c r="K188" s="1">
        <f t="shared" si="22"/>
        <v>45180</v>
      </c>
      <c r="L188">
        <f t="shared" si="23"/>
        <v>13847</v>
      </c>
      <c r="M188">
        <f t="shared" si="24"/>
        <v>14500</v>
      </c>
      <c r="N188">
        <f t="shared" si="25"/>
        <v>0.95496551724137935</v>
      </c>
      <c r="O188">
        <f t="shared" si="26"/>
        <v>0.98295338990434045</v>
      </c>
    </row>
    <row r="189" spans="1:15" x14ac:dyDescent="0.25">
      <c r="A189" s="4">
        <v>45187</v>
      </c>
      <c r="B189" s="13">
        <v>119</v>
      </c>
      <c r="C189" s="13">
        <v>106</v>
      </c>
      <c r="E189" s="13"/>
      <c r="F189" s="16">
        <f t="shared" si="18"/>
        <v>45187</v>
      </c>
      <c r="G189" s="12">
        <f t="shared" si="19"/>
        <v>119</v>
      </c>
      <c r="H189" s="12">
        <f t="shared" si="20"/>
        <v>106</v>
      </c>
      <c r="I189" s="18">
        <f t="shared" si="21"/>
        <v>1.1226415094339623</v>
      </c>
      <c r="J189" s="18"/>
      <c r="K189" s="1">
        <f t="shared" si="22"/>
        <v>45187</v>
      </c>
      <c r="L189">
        <f t="shared" si="23"/>
        <v>13966</v>
      </c>
      <c r="M189">
        <f t="shared" si="24"/>
        <v>14606</v>
      </c>
      <c r="N189">
        <f t="shared" si="25"/>
        <v>0.95618239079830203</v>
      </c>
      <c r="O189">
        <f t="shared" si="26"/>
        <v>0.9842059272643463</v>
      </c>
    </row>
    <row r="190" spans="1:15" x14ac:dyDescent="0.25">
      <c r="A190" s="4">
        <v>45194</v>
      </c>
      <c r="B190" s="13">
        <v>124</v>
      </c>
      <c r="C190" s="13">
        <v>128</v>
      </c>
      <c r="E190" s="13"/>
      <c r="F190" s="16">
        <f t="shared" si="18"/>
        <v>45194</v>
      </c>
      <c r="G190" s="12">
        <f t="shared" si="19"/>
        <v>124</v>
      </c>
      <c r="H190" s="12">
        <f t="shared" si="20"/>
        <v>128</v>
      </c>
      <c r="I190" s="18">
        <f t="shared" si="21"/>
        <v>0.96875</v>
      </c>
      <c r="J190" s="18"/>
      <c r="K190" s="1">
        <f t="shared" si="22"/>
        <v>45194</v>
      </c>
      <c r="L190">
        <f t="shared" si="23"/>
        <v>14090</v>
      </c>
      <c r="M190">
        <f t="shared" si="24"/>
        <v>14734</v>
      </c>
      <c r="N190">
        <f t="shared" si="25"/>
        <v>0.95629157051717117</v>
      </c>
      <c r="O190">
        <f t="shared" si="26"/>
        <v>0.98431830679306609</v>
      </c>
    </row>
    <row r="191" spans="1:15" x14ac:dyDescent="0.25">
      <c r="A191" s="4">
        <v>45201</v>
      </c>
      <c r="B191" s="13">
        <v>131</v>
      </c>
      <c r="C191" s="13">
        <v>102</v>
      </c>
      <c r="E191" s="13"/>
      <c r="F191" s="16">
        <f t="shared" si="18"/>
        <v>45201</v>
      </c>
      <c r="G191" s="12">
        <f t="shared" si="19"/>
        <v>131</v>
      </c>
      <c r="H191" s="12">
        <f t="shared" si="20"/>
        <v>102</v>
      </c>
      <c r="I191" s="18">
        <f t="shared" si="21"/>
        <v>1.2843137254901962</v>
      </c>
      <c r="J191" s="18"/>
      <c r="K191" s="1">
        <f t="shared" si="22"/>
        <v>45201</v>
      </c>
      <c r="L191">
        <f t="shared" si="23"/>
        <v>14221</v>
      </c>
      <c r="M191">
        <f t="shared" si="24"/>
        <v>14836</v>
      </c>
      <c r="N191">
        <f t="shared" si="25"/>
        <v>0.9585467781073066</v>
      </c>
      <c r="O191">
        <f t="shared" si="26"/>
        <v>0.98663960940100226</v>
      </c>
    </row>
    <row r="192" spans="1:15" x14ac:dyDescent="0.25">
      <c r="A192" s="4">
        <v>45208</v>
      </c>
      <c r="B192" s="13">
        <v>135</v>
      </c>
      <c r="C192" s="13">
        <v>142</v>
      </c>
      <c r="E192" s="13"/>
      <c r="F192" s="16">
        <f t="shared" si="18"/>
        <v>45208</v>
      </c>
      <c r="G192" s="12">
        <f t="shared" si="19"/>
        <v>135</v>
      </c>
      <c r="H192" s="12">
        <f t="shared" si="20"/>
        <v>142</v>
      </c>
      <c r="I192" s="18">
        <f t="shared" si="21"/>
        <v>0.95070422535211263</v>
      </c>
      <c r="J192" s="18"/>
      <c r="K192" s="1">
        <f t="shared" si="22"/>
        <v>45208</v>
      </c>
      <c r="L192">
        <f t="shared" si="23"/>
        <v>14356</v>
      </c>
      <c r="M192">
        <f t="shared" si="24"/>
        <v>14978</v>
      </c>
      <c r="N192">
        <f t="shared" si="25"/>
        <v>0.95847242622513018</v>
      </c>
      <c r="O192">
        <f t="shared" si="26"/>
        <v>0.98656307843385049</v>
      </c>
    </row>
    <row r="193" spans="1:15" x14ac:dyDescent="0.25">
      <c r="A193" s="4">
        <v>45215</v>
      </c>
      <c r="B193" s="13">
        <v>147</v>
      </c>
      <c r="C193" s="13">
        <v>127</v>
      </c>
      <c r="E193" s="13"/>
      <c r="F193" s="16">
        <f t="shared" si="18"/>
        <v>45215</v>
      </c>
      <c r="G193" s="12">
        <f t="shared" si="19"/>
        <v>147</v>
      </c>
      <c r="H193" s="12">
        <f t="shared" si="20"/>
        <v>127</v>
      </c>
      <c r="I193" s="18">
        <f t="shared" si="21"/>
        <v>1.1574803149606299</v>
      </c>
      <c r="J193" s="18"/>
      <c r="K193" s="1">
        <f t="shared" si="22"/>
        <v>45215</v>
      </c>
      <c r="L193">
        <f t="shared" si="23"/>
        <v>14503</v>
      </c>
      <c r="M193">
        <f t="shared" si="24"/>
        <v>15105</v>
      </c>
      <c r="N193">
        <f t="shared" si="25"/>
        <v>0.96014564713670969</v>
      </c>
      <c r="O193">
        <f t="shared" si="26"/>
        <v>0.98828533765410698</v>
      </c>
    </row>
    <row r="194" spans="1:15" x14ac:dyDescent="0.25">
      <c r="A194" s="4">
        <v>45222</v>
      </c>
      <c r="B194" s="13">
        <v>140</v>
      </c>
      <c r="C194" s="13">
        <v>121</v>
      </c>
      <c r="E194" s="13"/>
      <c r="F194" s="16">
        <f t="shared" si="18"/>
        <v>45222</v>
      </c>
      <c r="G194" s="12">
        <f t="shared" si="19"/>
        <v>140</v>
      </c>
      <c r="H194" s="12">
        <f t="shared" si="20"/>
        <v>121</v>
      </c>
      <c r="I194" s="18">
        <f t="shared" si="21"/>
        <v>1.1570247933884297</v>
      </c>
      <c r="J194" s="18"/>
      <c r="K194" s="1">
        <f t="shared" si="22"/>
        <v>45222</v>
      </c>
      <c r="L194">
        <f t="shared" si="23"/>
        <v>14643</v>
      </c>
      <c r="M194">
        <f t="shared" si="24"/>
        <v>15226</v>
      </c>
      <c r="N194">
        <f t="shared" si="25"/>
        <v>0.96171023249704457</v>
      </c>
      <c r="O194">
        <f t="shared" si="26"/>
        <v>0.98989577746158652</v>
      </c>
    </row>
    <row r="195" spans="1:15" x14ac:dyDescent="0.25">
      <c r="A195" s="4">
        <v>45229</v>
      </c>
      <c r="B195" s="13">
        <v>123</v>
      </c>
      <c r="C195" s="13">
        <v>141</v>
      </c>
      <c r="E195" s="13"/>
      <c r="F195" s="16">
        <f t="shared" si="18"/>
        <v>45229</v>
      </c>
      <c r="G195" s="12">
        <f t="shared" si="19"/>
        <v>123</v>
      </c>
      <c r="H195" s="12">
        <f t="shared" si="20"/>
        <v>141</v>
      </c>
      <c r="I195" s="18">
        <f t="shared" si="21"/>
        <v>0.87234042553191493</v>
      </c>
      <c r="J195" s="18"/>
      <c r="K195" s="1">
        <f t="shared" si="22"/>
        <v>45229</v>
      </c>
      <c r="L195">
        <f t="shared" si="23"/>
        <v>14766</v>
      </c>
      <c r="M195">
        <f t="shared" si="24"/>
        <v>15367</v>
      </c>
      <c r="N195">
        <f t="shared" si="25"/>
        <v>0.96089021930109975</v>
      </c>
      <c r="O195">
        <f t="shared" si="26"/>
        <v>0.98905173153933312</v>
      </c>
    </row>
    <row r="196" spans="1:15" x14ac:dyDescent="0.25">
      <c r="A196" s="4">
        <v>45236</v>
      </c>
      <c r="B196" s="13">
        <v>110</v>
      </c>
      <c r="C196" s="13">
        <v>123</v>
      </c>
      <c r="E196" s="13"/>
      <c r="F196" s="16">
        <f t="shared" si="18"/>
        <v>45236</v>
      </c>
      <c r="G196" s="12">
        <f t="shared" si="19"/>
        <v>110</v>
      </c>
      <c r="H196" s="12">
        <f t="shared" si="20"/>
        <v>123</v>
      </c>
      <c r="I196" s="18">
        <f t="shared" si="21"/>
        <v>0.89430894308943087</v>
      </c>
      <c r="J196" s="18"/>
      <c r="K196" s="1">
        <f t="shared" si="22"/>
        <v>45236</v>
      </c>
      <c r="L196">
        <f t="shared" si="23"/>
        <v>14876</v>
      </c>
      <c r="M196">
        <f t="shared" si="24"/>
        <v>15490</v>
      </c>
      <c r="N196">
        <f t="shared" si="25"/>
        <v>0.96036152356358939</v>
      </c>
      <c r="O196">
        <f t="shared" si="26"/>
        <v>0.98850754092927318</v>
      </c>
    </row>
    <row r="197" spans="1:15" x14ac:dyDescent="0.25">
      <c r="A197" s="4">
        <v>45243</v>
      </c>
      <c r="B197" s="13">
        <v>152</v>
      </c>
      <c r="C197" s="13">
        <v>132</v>
      </c>
      <c r="E197" s="13"/>
      <c r="F197" s="16">
        <f t="shared" si="18"/>
        <v>45243</v>
      </c>
      <c r="G197" s="12">
        <f t="shared" si="19"/>
        <v>152</v>
      </c>
      <c r="H197" s="12">
        <f t="shared" si="20"/>
        <v>132</v>
      </c>
      <c r="I197" s="18">
        <f t="shared" si="21"/>
        <v>1.1515151515151516</v>
      </c>
      <c r="J197" s="18"/>
      <c r="K197" s="1">
        <f t="shared" si="22"/>
        <v>45243</v>
      </c>
      <c r="L197">
        <f t="shared" si="23"/>
        <v>15028</v>
      </c>
      <c r="M197">
        <f t="shared" si="24"/>
        <v>15622</v>
      </c>
      <c r="N197">
        <f t="shared" si="25"/>
        <v>0.96197669952630904</v>
      </c>
      <c r="O197">
        <f t="shared" si="26"/>
        <v>0.99017005403491232</v>
      </c>
    </row>
    <row r="198" spans="1:15" x14ac:dyDescent="0.25">
      <c r="A198" s="4">
        <v>45250</v>
      </c>
      <c r="B198" s="13">
        <v>135</v>
      </c>
      <c r="C198" s="13">
        <v>162</v>
      </c>
      <c r="E198" s="13"/>
      <c r="F198" s="16">
        <f t="shared" si="18"/>
        <v>45250</v>
      </c>
      <c r="G198" s="12">
        <f t="shared" si="19"/>
        <v>135</v>
      </c>
      <c r="H198" s="12">
        <f t="shared" si="20"/>
        <v>162</v>
      </c>
      <c r="I198" s="18">
        <f t="shared" si="21"/>
        <v>0.83333333333333337</v>
      </c>
      <c r="J198" s="18"/>
      <c r="K198" s="1">
        <f t="shared" si="22"/>
        <v>45250</v>
      </c>
      <c r="L198">
        <f t="shared" si="23"/>
        <v>15163</v>
      </c>
      <c r="M198">
        <f t="shared" si="24"/>
        <v>15784</v>
      </c>
      <c r="N198">
        <f t="shared" si="25"/>
        <v>0.96065636087176887</v>
      </c>
      <c r="O198">
        <f t="shared" si="26"/>
        <v>0.98881101925002179</v>
      </c>
    </row>
    <row r="199" spans="1:15" x14ac:dyDescent="0.25">
      <c r="A199" s="4">
        <v>45257</v>
      </c>
      <c r="B199" s="13">
        <v>137</v>
      </c>
      <c r="C199" s="13">
        <v>155</v>
      </c>
      <c r="E199" s="13"/>
      <c r="F199" s="16">
        <f t="shared" si="18"/>
        <v>45257</v>
      </c>
      <c r="G199" s="12">
        <f t="shared" si="19"/>
        <v>137</v>
      </c>
      <c r="H199" s="12">
        <f t="shared" si="20"/>
        <v>155</v>
      </c>
      <c r="I199" s="18">
        <f t="shared" si="21"/>
        <v>0.88387096774193552</v>
      </c>
      <c r="J199" s="18"/>
      <c r="K199" s="1">
        <f t="shared" si="22"/>
        <v>45257</v>
      </c>
      <c r="L199">
        <f t="shared" si="23"/>
        <v>15300</v>
      </c>
      <c r="M199">
        <f t="shared" si="24"/>
        <v>15939</v>
      </c>
      <c r="N199">
        <f t="shared" si="25"/>
        <v>0.9599096555618295</v>
      </c>
      <c r="O199">
        <f t="shared" si="26"/>
        <v>0.98804242970159006</v>
      </c>
    </row>
    <row r="200" spans="1:15" x14ac:dyDescent="0.25">
      <c r="A200" s="4">
        <v>45264</v>
      </c>
      <c r="B200" s="13">
        <v>117</v>
      </c>
      <c r="C200" s="13">
        <v>151</v>
      </c>
      <c r="E200" s="13"/>
      <c r="F200" s="16">
        <f t="shared" ref="F200:F244" si="27">A200</f>
        <v>45264</v>
      </c>
      <c r="G200" s="12">
        <f t="shared" ref="G200:G244" si="28">B200</f>
        <v>117</v>
      </c>
      <c r="H200" s="12">
        <f t="shared" ref="H200:H244" si="29">C200</f>
        <v>151</v>
      </c>
      <c r="I200" s="18">
        <f t="shared" ref="I200:I244" si="30">G200/H200</f>
        <v>0.77483443708609268</v>
      </c>
      <c r="J200" s="18"/>
      <c r="K200" s="1">
        <f t="shared" si="22"/>
        <v>45264</v>
      </c>
      <c r="L200">
        <f t="shared" si="23"/>
        <v>15417</v>
      </c>
      <c r="M200">
        <f t="shared" si="24"/>
        <v>16090</v>
      </c>
      <c r="N200">
        <f t="shared" si="25"/>
        <v>0.95817277812305779</v>
      </c>
      <c r="O200">
        <f t="shared" si="26"/>
        <v>0.98625464832575482</v>
      </c>
    </row>
    <row r="201" spans="1:15" x14ac:dyDescent="0.25">
      <c r="A201" s="4">
        <v>45271</v>
      </c>
      <c r="B201" s="13">
        <v>173</v>
      </c>
      <c r="C201" s="13">
        <v>152</v>
      </c>
      <c r="E201" s="13"/>
      <c r="F201" s="16">
        <f t="shared" si="27"/>
        <v>45271</v>
      </c>
      <c r="G201" s="12">
        <f t="shared" si="28"/>
        <v>173</v>
      </c>
      <c r="H201" s="12">
        <f t="shared" si="29"/>
        <v>152</v>
      </c>
      <c r="I201" s="18">
        <f t="shared" si="30"/>
        <v>1.138157894736842</v>
      </c>
      <c r="J201" s="18"/>
      <c r="K201" s="1">
        <f t="shared" si="22"/>
        <v>45271</v>
      </c>
      <c r="L201">
        <f t="shared" si="23"/>
        <v>15590</v>
      </c>
      <c r="M201">
        <f t="shared" si="24"/>
        <v>16242</v>
      </c>
      <c r="N201">
        <f t="shared" si="25"/>
        <v>0.95985716044822067</v>
      </c>
      <c r="O201">
        <f t="shared" si="26"/>
        <v>0.98798839607530342</v>
      </c>
    </row>
    <row r="202" spans="1:15" x14ac:dyDescent="0.25">
      <c r="A202" s="4">
        <v>45278</v>
      </c>
      <c r="B202" s="13">
        <v>140</v>
      </c>
      <c r="C202" s="13">
        <v>148</v>
      </c>
      <c r="E202" s="13"/>
      <c r="F202" s="16">
        <f t="shared" si="27"/>
        <v>45278</v>
      </c>
      <c r="G202" s="12">
        <f t="shared" si="28"/>
        <v>140</v>
      </c>
      <c r="H202" s="12">
        <f t="shared" si="29"/>
        <v>148</v>
      </c>
      <c r="I202" s="18">
        <f t="shared" si="30"/>
        <v>0.94594594594594594</v>
      </c>
      <c r="J202" s="18"/>
      <c r="K202" s="1">
        <f t="shared" si="22"/>
        <v>45278</v>
      </c>
      <c r="L202">
        <f t="shared" si="23"/>
        <v>15730</v>
      </c>
      <c r="M202">
        <f t="shared" si="24"/>
        <v>16390</v>
      </c>
      <c r="N202">
        <f t="shared" si="25"/>
        <v>0.95973154362416102</v>
      </c>
      <c r="O202">
        <f t="shared" si="26"/>
        <v>0.98785909770713287</v>
      </c>
    </row>
    <row r="203" spans="1:15" x14ac:dyDescent="0.25">
      <c r="A203" s="4">
        <v>45285</v>
      </c>
      <c r="B203" s="13">
        <v>145</v>
      </c>
      <c r="C203" s="13">
        <v>142</v>
      </c>
      <c r="E203" s="13"/>
      <c r="F203" s="16">
        <f t="shared" si="27"/>
        <v>45285</v>
      </c>
      <c r="G203" s="12">
        <f t="shared" si="28"/>
        <v>145</v>
      </c>
      <c r="H203" s="12">
        <f t="shared" si="29"/>
        <v>142</v>
      </c>
      <c r="I203" s="18">
        <f t="shared" si="30"/>
        <v>1.0211267605633803</v>
      </c>
      <c r="J203" s="18"/>
      <c r="K203" s="1">
        <f t="shared" si="22"/>
        <v>45285</v>
      </c>
      <c r="L203">
        <f t="shared" si="23"/>
        <v>15875</v>
      </c>
      <c r="M203">
        <f t="shared" si="24"/>
        <v>16532</v>
      </c>
      <c r="N203">
        <f t="shared" si="25"/>
        <v>0.96025889184611657</v>
      </c>
      <c r="O203">
        <f t="shared" si="26"/>
        <v>0.9884019013090144</v>
      </c>
    </row>
    <row r="204" spans="1:15" x14ac:dyDescent="0.25">
      <c r="A204" s="4">
        <v>45292</v>
      </c>
      <c r="B204" s="13">
        <v>136</v>
      </c>
      <c r="C204" s="13">
        <v>152</v>
      </c>
      <c r="E204" s="13"/>
      <c r="F204" s="16">
        <f t="shared" si="27"/>
        <v>45292</v>
      </c>
      <c r="G204" s="12">
        <f t="shared" si="28"/>
        <v>136</v>
      </c>
      <c r="H204" s="12">
        <f t="shared" si="29"/>
        <v>152</v>
      </c>
      <c r="I204" s="18">
        <f t="shared" si="30"/>
        <v>0.89473684210526316</v>
      </c>
      <c r="J204" s="18"/>
      <c r="K204" s="1"/>
    </row>
    <row r="205" spans="1:15" x14ac:dyDescent="0.25">
      <c r="A205" s="4">
        <v>45299</v>
      </c>
      <c r="B205" s="13">
        <v>151</v>
      </c>
      <c r="C205" s="13">
        <v>112</v>
      </c>
      <c r="E205" s="13"/>
      <c r="F205" s="16">
        <f t="shared" si="27"/>
        <v>45299</v>
      </c>
      <c r="G205" s="12">
        <f t="shared" si="28"/>
        <v>151</v>
      </c>
      <c r="H205" s="12">
        <f t="shared" si="29"/>
        <v>112</v>
      </c>
      <c r="I205" s="18">
        <f t="shared" si="30"/>
        <v>1.3482142857142858</v>
      </c>
      <c r="J205" s="18"/>
      <c r="K205" s="1"/>
    </row>
    <row r="206" spans="1:15" x14ac:dyDescent="0.25">
      <c r="A206" s="4">
        <v>45306</v>
      </c>
      <c r="B206" s="13">
        <v>140</v>
      </c>
      <c r="C206" s="13">
        <v>147</v>
      </c>
      <c r="E206" s="13"/>
      <c r="F206" s="16">
        <f t="shared" si="27"/>
        <v>45306</v>
      </c>
      <c r="G206" s="12">
        <f t="shared" si="28"/>
        <v>140</v>
      </c>
      <c r="H206" s="12">
        <f t="shared" si="29"/>
        <v>147</v>
      </c>
      <c r="I206" s="18">
        <f t="shared" si="30"/>
        <v>0.95238095238095233</v>
      </c>
      <c r="J206" s="18"/>
      <c r="K206" s="1"/>
    </row>
    <row r="207" spans="1:15" x14ac:dyDescent="0.25">
      <c r="A207" s="4">
        <v>45313</v>
      </c>
      <c r="B207" s="13">
        <v>148</v>
      </c>
      <c r="C207" s="13">
        <v>159</v>
      </c>
      <c r="E207" s="13"/>
      <c r="F207" s="16">
        <f t="shared" si="27"/>
        <v>45313</v>
      </c>
      <c r="G207" s="12">
        <f t="shared" si="28"/>
        <v>148</v>
      </c>
      <c r="H207" s="12">
        <f t="shared" si="29"/>
        <v>159</v>
      </c>
      <c r="I207" s="18">
        <f t="shared" si="30"/>
        <v>0.9308176100628931</v>
      </c>
      <c r="J207" s="18"/>
      <c r="K207" s="1"/>
    </row>
    <row r="208" spans="1:15" x14ac:dyDescent="0.25">
      <c r="A208" s="4">
        <v>45320</v>
      </c>
      <c r="B208" s="13">
        <v>150</v>
      </c>
      <c r="C208" s="13">
        <v>145</v>
      </c>
      <c r="E208" s="13"/>
      <c r="F208" s="16">
        <f t="shared" si="27"/>
        <v>45320</v>
      </c>
      <c r="G208" s="12">
        <f t="shared" si="28"/>
        <v>150</v>
      </c>
      <c r="H208" s="12">
        <f t="shared" si="29"/>
        <v>145</v>
      </c>
      <c r="I208" s="18">
        <f t="shared" si="30"/>
        <v>1.0344827586206897</v>
      </c>
      <c r="J208" s="18"/>
      <c r="K208" s="1"/>
    </row>
    <row r="209" spans="1:11" x14ac:dyDescent="0.25">
      <c r="A209" s="4">
        <v>45327</v>
      </c>
      <c r="B209" s="13">
        <v>147</v>
      </c>
      <c r="C209" s="13">
        <v>182</v>
      </c>
      <c r="E209" s="13"/>
      <c r="F209" s="16">
        <f t="shared" si="27"/>
        <v>45327</v>
      </c>
      <c r="G209" s="12">
        <f t="shared" si="28"/>
        <v>147</v>
      </c>
      <c r="H209" s="12">
        <f t="shared" si="29"/>
        <v>182</v>
      </c>
      <c r="I209" s="18">
        <f t="shared" si="30"/>
        <v>0.80769230769230771</v>
      </c>
      <c r="J209" s="18"/>
      <c r="K209" s="1"/>
    </row>
    <row r="210" spans="1:11" x14ac:dyDescent="0.25">
      <c r="A210" s="4">
        <v>45334</v>
      </c>
      <c r="B210" s="13">
        <v>127</v>
      </c>
      <c r="C210" s="13">
        <v>138</v>
      </c>
      <c r="E210" s="13"/>
      <c r="F210" s="16">
        <f t="shared" si="27"/>
        <v>45334</v>
      </c>
      <c r="G210" s="12">
        <f t="shared" si="28"/>
        <v>127</v>
      </c>
      <c r="H210" s="12">
        <f t="shared" si="29"/>
        <v>138</v>
      </c>
      <c r="I210" s="18">
        <f t="shared" si="30"/>
        <v>0.92028985507246375</v>
      </c>
      <c r="J210" s="18"/>
      <c r="K210" s="1"/>
    </row>
    <row r="211" spans="1:11" x14ac:dyDescent="0.25">
      <c r="A211" s="4">
        <v>45341</v>
      </c>
      <c r="B211" s="13">
        <v>118</v>
      </c>
      <c r="C211" s="13">
        <v>146</v>
      </c>
      <c r="E211" s="13"/>
      <c r="F211" s="16">
        <f t="shared" si="27"/>
        <v>45341</v>
      </c>
      <c r="G211" s="12">
        <f t="shared" si="28"/>
        <v>118</v>
      </c>
      <c r="H211" s="12">
        <f t="shared" si="29"/>
        <v>146</v>
      </c>
      <c r="I211" s="18">
        <f t="shared" si="30"/>
        <v>0.80821917808219179</v>
      </c>
      <c r="J211" s="18"/>
      <c r="K211" s="1"/>
    </row>
    <row r="212" spans="1:11" x14ac:dyDescent="0.25">
      <c r="A212" s="4">
        <v>45348</v>
      </c>
      <c r="B212" s="13">
        <v>128</v>
      </c>
      <c r="C212" s="13">
        <v>126</v>
      </c>
      <c r="E212" s="13"/>
      <c r="F212" s="16">
        <f t="shared" si="27"/>
        <v>45348</v>
      </c>
      <c r="G212" s="12">
        <f t="shared" si="28"/>
        <v>128</v>
      </c>
      <c r="H212" s="12">
        <f t="shared" si="29"/>
        <v>126</v>
      </c>
      <c r="I212" s="18">
        <f t="shared" si="30"/>
        <v>1.0158730158730158</v>
      </c>
      <c r="J212" s="18"/>
      <c r="K212" s="1"/>
    </row>
    <row r="213" spans="1:11" x14ac:dyDescent="0.25">
      <c r="A213" s="4">
        <v>45355</v>
      </c>
      <c r="B213" s="13">
        <v>121</v>
      </c>
      <c r="C213" s="13">
        <v>101</v>
      </c>
      <c r="E213" s="13"/>
      <c r="F213" s="16">
        <f t="shared" si="27"/>
        <v>45355</v>
      </c>
      <c r="G213" s="12">
        <f t="shared" si="28"/>
        <v>121</v>
      </c>
      <c r="H213" s="12">
        <f t="shared" si="29"/>
        <v>101</v>
      </c>
      <c r="I213" s="18">
        <f t="shared" si="30"/>
        <v>1.198019801980198</v>
      </c>
      <c r="J213" s="18"/>
      <c r="K213" s="1"/>
    </row>
    <row r="214" spans="1:11" x14ac:dyDescent="0.25">
      <c r="A214" s="4">
        <v>45362</v>
      </c>
      <c r="B214" s="13">
        <v>121</v>
      </c>
      <c r="C214" s="13">
        <v>153</v>
      </c>
      <c r="E214" s="13"/>
      <c r="F214" s="16">
        <f t="shared" si="27"/>
        <v>45362</v>
      </c>
      <c r="G214" s="12">
        <f t="shared" si="28"/>
        <v>121</v>
      </c>
      <c r="H214" s="12">
        <f t="shared" si="29"/>
        <v>153</v>
      </c>
      <c r="I214" s="18">
        <f t="shared" si="30"/>
        <v>0.79084967320261434</v>
      </c>
      <c r="J214" s="18"/>
      <c r="K214" s="1"/>
    </row>
    <row r="215" spans="1:11" x14ac:dyDescent="0.25">
      <c r="A215" s="4">
        <v>45369</v>
      </c>
      <c r="B215" s="13">
        <v>103</v>
      </c>
      <c r="C215" s="13">
        <v>127</v>
      </c>
      <c r="E215" s="13"/>
      <c r="F215" s="16">
        <f t="shared" si="27"/>
        <v>45369</v>
      </c>
      <c r="G215" s="12">
        <f t="shared" si="28"/>
        <v>103</v>
      </c>
      <c r="H215" s="12">
        <f t="shared" si="29"/>
        <v>127</v>
      </c>
      <c r="I215" s="18">
        <f t="shared" si="30"/>
        <v>0.8110236220472441</v>
      </c>
      <c r="J215" s="18"/>
      <c r="K215" s="1"/>
    </row>
    <row r="216" spans="1:11" x14ac:dyDescent="0.25">
      <c r="A216" s="4">
        <v>45376</v>
      </c>
      <c r="B216" s="13">
        <v>120</v>
      </c>
      <c r="C216" s="13">
        <v>133</v>
      </c>
      <c r="E216" s="13"/>
      <c r="F216" s="16">
        <f t="shared" si="27"/>
        <v>45376</v>
      </c>
      <c r="G216" s="12">
        <f t="shared" si="28"/>
        <v>120</v>
      </c>
      <c r="H216" s="12">
        <f t="shared" si="29"/>
        <v>133</v>
      </c>
      <c r="I216" s="18">
        <f t="shared" si="30"/>
        <v>0.90225563909774431</v>
      </c>
      <c r="J216" s="18"/>
      <c r="K216" s="1"/>
    </row>
    <row r="217" spans="1:11" x14ac:dyDescent="0.25">
      <c r="A217" s="4">
        <v>45383</v>
      </c>
      <c r="B217" s="13">
        <v>138</v>
      </c>
      <c r="C217" s="13">
        <v>136</v>
      </c>
      <c r="E217" s="13"/>
      <c r="F217" s="16">
        <f t="shared" si="27"/>
        <v>45383</v>
      </c>
      <c r="G217" s="12">
        <f t="shared" si="28"/>
        <v>138</v>
      </c>
      <c r="H217" s="12">
        <f t="shared" si="29"/>
        <v>136</v>
      </c>
      <c r="I217" s="18">
        <f t="shared" si="30"/>
        <v>1.0147058823529411</v>
      </c>
      <c r="J217" s="18"/>
      <c r="K217" s="1"/>
    </row>
    <row r="218" spans="1:11" x14ac:dyDescent="0.25">
      <c r="A218" s="4">
        <v>45390</v>
      </c>
      <c r="B218" s="13">
        <v>105</v>
      </c>
      <c r="C218" s="13">
        <v>126</v>
      </c>
      <c r="E218" s="13"/>
      <c r="F218" s="16">
        <f t="shared" si="27"/>
        <v>45390</v>
      </c>
      <c r="G218" s="12">
        <f t="shared" si="28"/>
        <v>105</v>
      </c>
      <c r="H218" s="12">
        <f t="shared" si="29"/>
        <v>126</v>
      </c>
      <c r="I218" s="18">
        <f t="shared" si="30"/>
        <v>0.83333333333333337</v>
      </c>
      <c r="J218" s="18"/>
      <c r="K218" s="1"/>
    </row>
    <row r="219" spans="1:11" x14ac:dyDescent="0.25">
      <c r="A219" s="4">
        <v>45397</v>
      </c>
      <c r="B219" s="13">
        <v>113</v>
      </c>
      <c r="C219" s="13">
        <v>97</v>
      </c>
      <c r="E219" s="13"/>
      <c r="F219" s="16">
        <f t="shared" si="27"/>
        <v>45397</v>
      </c>
      <c r="G219" s="12">
        <f t="shared" si="28"/>
        <v>113</v>
      </c>
      <c r="H219" s="12">
        <f t="shared" si="29"/>
        <v>97</v>
      </c>
      <c r="I219" s="18">
        <f t="shared" si="30"/>
        <v>1.1649484536082475</v>
      </c>
      <c r="J219" s="18"/>
      <c r="K219" s="1"/>
    </row>
    <row r="220" spans="1:11" x14ac:dyDescent="0.25">
      <c r="A220" s="4">
        <v>45404</v>
      </c>
      <c r="B220" s="13">
        <v>111</v>
      </c>
      <c r="C220" s="13">
        <v>127</v>
      </c>
      <c r="E220" s="13"/>
      <c r="F220" s="16">
        <f t="shared" si="27"/>
        <v>45404</v>
      </c>
      <c r="G220" s="12">
        <f t="shared" si="28"/>
        <v>111</v>
      </c>
      <c r="H220" s="12">
        <f t="shared" si="29"/>
        <v>127</v>
      </c>
      <c r="I220" s="18">
        <f t="shared" si="30"/>
        <v>0.87401574803149606</v>
      </c>
      <c r="J220" s="18"/>
      <c r="K220" s="1"/>
    </row>
    <row r="221" spans="1:11" x14ac:dyDescent="0.25">
      <c r="A221" s="4">
        <v>45411</v>
      </c>
      <c r="B221" s="13">
        <v>116</v>
      </c>
      <c r="C221" s="13">
        <v>133</v>
      </c>
      <c r="E221" s="13"/>
      <c r="F221" s="16">
        <f t="shared" si="27"/>
        <v>45411</v>
      </c>
      <c r="G221" s="12">
        <f t="shared" si="28"/>
        <v>116</v>
      </c>
      <c r="H221" s="12">
        <f t="shared" si="29"/>
        <v>133</v>
      </c>
      <c r="I221" s="18">
        <f t="shared" si="30"/>
        <v>0.8721804511278195</v>
      </c>
      <c r="J221" s="18"/>
      <c r="K221" s="1"/>
    </row>
    <row r="222" spans="1:11" x14ac:dyDescent="0.25">
      <c r="A222" s="4">
        <v>45418</v>
      </c>
      <c r="B222" s="13">
        <v>113</v>
      </c>
      <c r="C222" s="13">
        <v>136</v>
      </c>
      <c r="E222" s="13"/>
      <c r="F222" s="16">
        <f t="shared" si="27"/>
        <v>45418</v>
      </c>
      <c r="G222" s="12">
        <f t="shared" si="28"/>
        <v>113</v>
      </c>
      <c r="H222" s="12">
        <f t="shared" si="29"/>
        <v>136</v>
      </c>
      <c r="I222" s="18">
        <f t="shared" si="30"/>
        <v>0.83088235294117652</v>
      </c>
      <c r="J222" s="18"/>
      <c r="K222" s="1"/>
    </row>
    <row r="223" spans="1:11" x14ac:dyDescent="0.25">
      <c r="A223" s="4">
        <v>45425</v>
      </c>
      <c r="B223" s="13">
        <v>119</v>
      </c>
      <c r="C223" s="13">
        <v>115</v>
      </c>
      <c r="E223" s="13"/>
      <c r="F223" s="16">
        <f t="shared" si="27"/>
        <v>45425</v>
      </c>
      <c r="G223" s="12">
        <f t="shared" si="28"/>
        <v>119</v>
      </c>
      <c r="H223" s="12">
        <f t="shared" si="29"/>
        <v>115</v>
      </c>
      <c r="I223" s="18">
        <f t="shared" si="30"/>
        <v>1.0347826086956522</v>
      </c>
      <c r="J223" s="18"/>
      <c r="K223" s="1"/>
    </row>
    <row r="224" spans="1:11" x14ac:dyDescent="0.25">
      <c r="A224" s="4">
        <v>45432</v>
      </c>
      <c r="B224" s="13">
        <v>120</v>
      </c>
      <c r="C224" s="13">
        <v>135</v>
      </c>
      <c r="E224" s="13"/>
      <c r="F224" s="16">
        <f t="shared" si="27"/>
        <v>45432</v>
      </c>
      <c r="G224" s="12">
        <f t="shared" si="28"/>
        <v>120</v>
      </c>
      <c r="H224" s="12">
        <f t="shared" si="29"/>
        <v>135</v>
      </c>
      <c r="I224" s="18">
        <f t="shared" si="30"/>
        <v>0.88888888888888884</v>
      </c>
      <c r="J224" s="18"/>
      <c r="K224" s="1"/>
    </row>
    <row r="225" spans="1:11" x14ac:dyDescent="0.25">
      <c r="A225" s="4">
        <v>45439</v>
      </c>
      <c r="B225" s="13">
        <v>112</v>
      </c>
      <c r="C225" s="13">
        <v>124</v>
      </c>
      <c r="E225" s="13"/>
      <c r="F225" s="16">
        <f t="shared" si="27"/>
        <v>45439</v>
      </c>
      <c r="G225" s="12">
        <f t="shared" si="28"/>
        <v>112</v>
      </c>
      <c r="H225" s="12">
        <f t="shared" si="29"/>
        <v>124</v>
      </c>
      <c r="I225" s="18">
        <f t="shared" si="30"/>
        <v>0.90322580645161288</v>
      </c>
      <c r="J225" s="18"/>
      <c r="K225" s="1"/>
    </row>
    <row r="226" spans="1:11" x14ac:dyDescent="0.25">
      <c r="A226" s="4">
        <v>45446</v>
      </c>
      <c r="B226" s="13">
        <v>114</v>
      </c>
      <c r="C226" s="13">
        <v>130</v>
      </c>
      <c r="E226" s="13"/>
      <c r="F226" s="16">
        <f t="shared" si="27"/>
        <v>45446</v>
      </c>
      <c r="G226" s="12">
        <f t="shared" si="28"/>
        <v>114</v>
      </c>
      <c r="H226" s="12">
        <f t="shared" si="29"/>
        <v>130</v>
      </c>
      <c r="I226" s="18">
        <f t="shared" si="30"/>
        <v>0.87692307692307692</v>
      </c>
      <c r="J226" s="18"/>
      <c r="K226" s="1"/>
    </row>
    <row r="227" spans="1:11" x14ac:dyDescent="0.25">
      <c r="A227" s="4">
        <v>45453</v>
      </c>
      <c r="B227" s="13">
        <v>114</v>
      </c>
      <c r="C227" s="13">
        <v>112</v>
      </c>
      <c r="E227" s="13"/>
      <c r="F227" s="16">
        <f t="shared" si="27"/>
        <v>45453</v>
      </c>
      <c r="G227" s="12">
        <f t="shared" si="28"/>
        <v>114</v>
      </c>
      <c r="H227" s="12">
        <f t="shared" si="29"/>
        <v>112</v>
      </c>
      <c r="I227" s="18">
        <f t="shared" si="30"/>
        <v>1.0178571428571428</v>
      </c>
      <c r="J227" s="18"/>
      <c r="K227" s="1"/>
    </row>
    <row r="228" spans="1:11" x14ac:dyDescent="0.25">
      <c r="A228" s="4">
        <v>45460</v>
      </c>
      <c r="B228" s="13">
        <v>115</v>
      </c>
      <c r="C228" s="13">
        <v>133</v>
      </c>
      <c r="E228" s="13"/>
      <c r="F228" s="16">
        <f t="shared" si="27"/>
        <v>45460</v>
      </c>
      <c r="G228" s="12">
        <f t="shared" si="28"/>
        <v>115</v>
      </c>
      <c r="H228" s="12">
        <f t="shared" si="29"/>
        <v>133</v>
      </c>
      <c r="I228" s="18">
        <f t="shared" si="30"/>
        <v>0.86466165413533835</v>
      </c>
      <c r="J228" s="18"/>
      <c r="K228" s="1"/>
    </row>
    <row r="229" spans="1:11" x14ac:dyDescent="0.25">
      <c r="A229" s="4">
        <v>45467</v>
      </c>
      <c r="B229" s="13">
        <v>124</v>
      </c>
      <c r="C229" s="13">
        <v>131</v>
      </c>
      <c r="E229" s="13"/>
      <c r="F229" s="16">
        <f t="shared" si="27"/>
        <v>45467</v>
      </c>
      <c r="G229" s="12">
        <f t="shared" si="28"/>
        <v>124</v>
      </c>
      <c r="H229" s="12">
        <f t="shared" si="29"/>
        <v>131</v>
      </c>
      <c r="I229" s="18">
        <f t="shared" si="30"/>
        <v>0.94656488549618323</v>
      </c>
      <c r="J229" s="18"/>
      <c r="K229" s="1"/>
    </row>
    <row r="230" spans="1:11" x14ac:dyDescent="0.25">
      <c r="A230" s="4">
        <v>45474</v>
      </c>
      <c r="B230" s="13">
        <v>104</v>
      </c>
      <c r="C230" s="13">
        <v>105</v>
      </c>
      <c r="E230" s="13"/>
      <c r="F230" s="16">
        <f t="shared" si="27"/>
        <v>45474</v>
      </c>
      <c r="G230" s="12">
        <f t="shared" si="28"/>
        <v>104</v>
      </c>
      <c r="H230" s="12">
        <f t="shared" si="29"/>
        <v>105</v>
      </c>
      <c r="I230" s="18">
        <f t="shared" si="30"/>
        <v>0.99047619047619051</v>
      </c>
      <c r="J230" s="18"/>
      <c r="K230" s="1"/>
    </row>
    <row r="231" spans="1:11" x14ac:dyDescent="0.25">
      <c r="A231" s="4">
        <v>45481</v>
      </c>
      <c r="B231" s="13">
        <v>112</v>
      </c>
      <c r="C231" s="13">
        <v>121</v>
      </c>
      <c r="E231" s="13"/>
      <c r="F231" s="16">
        <f t="shared" si="27"/>
        <v>45481</v>
      </c>
      <c r="G231" s="12">
        <f t="shared" si="28"/>
        <v>112</v>
      </c>
      <c r="H231" s="12">
        <f t="shared" si="29"/>
        <v>121</v>
      </c>
      <c r="I231" s="18">
        <f t="shared" si="30"/>
        <v>0.92561983471074383</v>
      </c>
      <c r="J231" s="18"/>
      <c r="K231" s="1"/>
    </row>
    <row r="232" spans="1:11" x14ac:dyDescent="0.25">
      <c r="A232" s="4">
        <v>45488</v>
      </c>
      <c r="B232" s="13">
        <v>97</v>
      </c>
      <c r="C232" s="13">
        <v>125</v>
      </c>
      <c r="E232" s="13"/>
      <c r="F232" s="16">
        <f t="shared" si="27"/>
        <v>45488</v>
      </c>
      <c r="G232" s="12">
        <f t="shared" si="28"/>
        <v>97</v>
      </c>
      <c r="H232" s="12">
        <f t="shared" si="29"/>
        <v>125</v>
      </c>
      <c r="I232" s="18">
        <f t="shared" si="30"/>
        <v>0.77600000000000002</v>
      </c>
      <c r="J232" s="18"/>
      <c r="K232" s="1"/>
    </row>
    <row r="233" spans="1:11" x14ac:dyDescent="0.25">
      <c r="A233" s="4">
        <v>45495</v>
      </c>
      <c r="B233" s="13">
        <v>89</v>
      </c>
      <c r="C233" s="13">
        <v>113</v>
      </c>
      <c r="E233" s="13"/>
      <c r="F233" s="16">
        <f t="shared" si="27"/>
        <v>45495</v>
      </c>
      <c r="G233" s="12">
        <f t="shared" si="28"/>
        <v>89</v>
      </c>
      <c r="H233" s="12">
        <f t="shared" si="29"/>
        <v>113</v>
      </c>
      <c r="I233" s="18">
        <f t="shared" si="30"/>
        <v>0.78761061946902655</v>
      </c>
      <c r="J233" s="18"/>
      <c r="K233" s="1"/>
    </row>
    <row r="234" spans="1:11" x14ac:dyDescent="0.25">
      <c r="A234" s="4">
        <v>45502</v>
      </c>
      <c r="B234" s="13">
        <v>112</v>
      </c>
      <c r="C234" s="13">
        <v>108</v>
      </c>
      <c r="E234" s="13"/>
      <c r="F234" s="16">
        <f t="shared" si="27"/>
        <v>45502</v>
      </c>
      <c r="G234" s="12">
        <f t="shared" si="28"/>
        <v>112</v>
      </c>
      <c r="H234" s="12">
        <f t="shared" si="29"/>
        <v>108</v>
      </c>
      <c r="I234" s="18">
        <f t="shared" si="30"/>
        <v>1.037037037037037</v>
      </c>
      <c r="J234" s="18"/>
      <c r="K234" s="1"/>
    </row>
    <row r="235" spans="1:11" x14ac:dyDescent="0.25">
      <c r="A235" s="4">
        <v>45509</v>
      </c>
      <c r="B235" s="13">
        <v>101</v>
      </c>
      <c r="C235" s="13">
        <v>89</v>
      </c>
      <c r="E235" s="13"/>
      <c r="F235" s="16">
        <f t="shared" si="27"/>
        <v>45509</v>
      </c>
      <c r="G235" s="12">
        <f t="shared" si="28"/>
        <v>101</v>
      </c>
      <c r="H235" s="12">
        <f t="shared" si="29"/>
        <v>89</v>
      </c>
      <c r="I235" s="18">
        <f t="shared" si="30"/>
        <v>1.1348314606741574</v>
      </c>
      <c r="J235" s="18"/>
      <c r="K235" s="1"/>
    </row>
    <row r="236" spans="1:11" x14ac:dyDescent="0.25">
      <c r="A236" s="4">
        <v>45516</v>
      </c>
      <c r="B236" s="13">
        <v>89</v>
      </c>
      <c r="C236" s="13">
        <v>94</v>
      </c>
      <c r="E236" s="13"/>
      <c r="F236" s="16">
        <f t="shared" si="27"/>
        <v>45516</v>
      </c>
      <c r="G236" s="12">
        <f t="shared" si="28"/>
        <v>89</v>
      </c>
      <c r="H236" s="12">
        <f t="shared" si="29"/>
        <v>94</v>
      </c>
      <c r="I236" s="18">
        <f t="shared" si="30"/>
        <v>0.94680851063829785</v>
      </c>
      <c r="J236" s="18"/>
      <c r="K236" s="1"/>
    </row>
    <row r="237" spans="1:11" x14ac:dyDescent="0.25">
      <c r="A237" s="4">
        <v>45523</v>
      </c>
      <c r="B237" s="13">
        <v>93</v>
      </c>
      <c r="C237" s="13">
        <v>101</v>
      </c>
      <c r="E237" s="13"/>
      <c r="F237" s="16">
        <f t="shared" si="27"/>
        <v>45523</v>
      </c>
      <c r="G237" s="12">
        <f t="shared" si="28"/>
        <v>93</v>
      </c>
      <c r="H237" s="12">
        <f t="shared" si="29"/>
        <v>101</v>
      </c>
      <c r="I237" s="18">
        <f t="shared" si="30"/>
        <v>0.92079207920792083</v>
      </c>
      <c r="J237" s="18"/>
      <c r="K237" s="1"/>
    </row>
    <row r="238" spans="1:11" x14ac:dyDescent="0.25">
      <c r="A238" s="4">
        <v>45530</v>
      </c>
      <c r="B238" s="13">
        <v>88</v>
      </c>
      <c r="C238" s="13">
        <v>99</v>
      </c>
      <c r="E238" s="13"/>
      <c r="F238" s="16">
        <f t="shared" si="27"/>
        <v>45530</v>
      </c>
      <c r="G238" s="12">
        <f t="shared" si="28"/>
        <v>88</v>
      </c>
      <c r="H238" s="12">
        <f t="shared" si="29"/>
        <v>99</v>
      </c>
      <c r="I238" s="18">
        <f t="shared" si="30"/>
        <v>0.88888888888888884</v>
      </c>
      <c r="J238" s="18"/>
      <c r="K238" s="1"/>
    </row>
    <row r="239" spans="1:11" x14ac:dyDescent="0.25">
      <c r="A239" s="4">
        <v>45537</v>
      </c>
      <c r="B239" s="13">
        <v>49</v>
      </c>
      <c r="C239" s="13">
        <v>56</v>
      </c>
      <c r="E239" s="13"/>
      <c r="F239" s="16">
        <f t="shared" si="27"/>
        <v>45537</v>
      </c>
      <c r="G239" s="12">
        <f t="shared" si="28"/>
        <v>49</v>
      </c>
      <c r="H239" s="12">
        <f t="shared" si="29"/>
        <v>56</v>
      </c>
      <c r="I239" s="18">
        <f t="shared" si="30"/>
        <v>0.875</v>
      </c>
      <c r="J239" s="18"/>
      <c r="K239" s="1"/>
    </row>
    <row r="240" spans="1:11" x14ac:dyDescent="0.25">
      <c r="A240" s="4">
        <v>45544</v>
      </c>
      <c r="B240" s="13">
        <v>65</v>
      </c>
      <c r="C240" s="13">
        <v>55</v>
      </c>
      <c r="E240" s="13"/>
      <c r="F240" s="16">
        <f t="shared" si="27"/>
        <v>45544</v>
      </c>
      <c r="G240" s="12">
        <f t="shared" si="28"/>
        <v>65</v>
      </c>
      <c r="H240" s="12">
        <f t="shared" si="29"/>
        <v>55</v>
      </c>
      <c r="I240" s="18">
        <f t="shared" si="30"/>
        <v>1.1818181818181819</v>
      </c>
      <c r="J240" s="18"/>
      <c r="K240" s="1"/>
    </row>
    <row r="241" spans="1:11" x14ac:dyDescent="0.25">
      <c r="A241" s="4">
        <v>45551</v>
      </c>
      <c r="B241" s="13">
        <v>50</v>
      </c>
      <c r="C241" s="13">
        <v>47</v>
      </c>
      <c r="E241" s="13"/>
      <c r="F241" s="16">
        <f t="shared" si="27"/>
        <v>45551</v>
      </c>
      <c r="G241" s="12">
        <f t="shared" si="28"/>
        <v>50</v>
      </c>
      <c r="H241" s="12">
        <f t="shared" si="29"/>
        <v>47</v>
      </c>
      <c r="I241" s="18">
        <f t="shared" si="30"/>
        <v>1.0638297872340425</v>
      </c>
      <c r="J241" s="18"/>
      <c r="K241" s="1"/>
    </row>
    <row r="242" spans="1:11" x14ac:dyDescent="0.25">
      <c r="A242" s="4">
        <v>45558</v>
      </c>
      <c r="B242" s="13">
        <v>49</v>
      </c>
      <c r="C242" s="13">
        <v>26</v>
      </c>
      <c r="E242" s="13"/>
      <c r="F242" s="16">
        <f t="shared" si="27"/>
        <v>45558</v>
      </c>
      <c r="G242" s="12">
        <f t="shared" si="28"/>
        <v>49</v>
      </c>
      <c r="H242" s="12">
        <f t="shared" si="29"/>
        <v>26</v>
      </c>
      <c r="I242" s="18">
        <f t="shared" si="30"/>
        <v>1.8846153846153846</v>
      </c>
      <c r="J242" s="18"/>
      <c r="K242" s="1"/>
    </row>
    <row r="243" spans="1:11" x14ac:dyDescent="0.25">
      <c r="A243" s="4">
        <v>45565</v>
      </c>
      <c r="B243" s="13">
        <v>19</v>
      </c>
      <c r="C243" s="13">
        <v>13</v>
      </c>
      <c r="E243" s="13"/>
      <c r="F243" s="16">
        <f t="shared" si="27"/>
        <v>45565</v>
      </c>
      <c r="G243" s="12">
        <f t="shared" si="28"/>
        <v>19</v>
      </c>
      <c r="H243" s="12">
        <f t="shared" si="29"/>
        <v>13</v>
      </c>
      <c r="I243" s="18">
        <f t="shared" si="30"/>
        <v>1.4615384615384615</v>
      </c>
      <c r="J243" s="18"/>
      <c r="K243" s="1"/>
    </row>
    <row r="244" spans="1:11" x14ac:dyDescent="0.25">
      <c r="A244" s="4">
        <v>45572</v>
      </c>
      <c r="B244" s="13">
        <v>1</v>
      </c>
      <c r="C244" s="13">
        <v>3</v>
      </c>
      <c r="E244" s="13"/>
      <c r="F244" s="16">
        <f t="shared" si="27"/>
        <v>45572</v>
      </c>
      <c r="G244" s="12">
        <f t="shared" si="28"/>
        <v>1</v>
      </c>
      <c r="H244" s="12">
        <f t="shared" si="29"/>
        <v>3</v>
      </c>
      <c r="I244" s="18">
        <f t="shared" si="30"/>
        <v>0.33333333333333331</v>
      </c>
      <c r="J244" s="18"/>
      <c r="K244" s="1"/>
    </row>
    <row r="245" spans="1:11" x14ac:dyDescent="0.25">
      <c r="A245" s="3" t="s">
        <v>4</v>
      </c>
      <c r="B245" s="13">
        <v>0</v>
      </c>
      <c r="C245" s="13">
        <v>0</v>
      </c>
      <c r="E245" s="13"/>
      <c r="F245" s="10"/>
      <c r="G245" s="6"/>
      <c r="H245" s="6"/>
      <c r="I245" s="17"/>
      <c r="J245" s="17"/>
    </row>
    <row r="246" spans="1:11" x14ac:dyDescent="0.25">
      <c r="A246" s="3" t="s">
        <v>5</v>
      </c>
      <c r="B246" s="13">
        <v>21387</v>
      </c>
      <c r="C246" s="13">
        <v>21539</v>
      </c>
      <c r="E246" s="13"/>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54</v>
      </c>
      <c r="D1" s="6" t="s">
        <v>55</v>
      </c>
      <c r="E1" s="6" t="s">
        <v>220</v>
      </c>
      <c r="F1" s="6" t="s">
        <v>2</v>
      </c>
      <c r="G1" t="s">
        <v>209</v>
      </c>
      <c r="H1" s="6" t="s">
        <v>221</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83</v>
      </c>
    </row>
    <row r="2" spans="1:1" x14ac:dyDescent="0.25">
      <c r="A2" t="s">
        <v>84</v>
      </c>
    </row>
    <row r="3" spans="1:1" x14ac:dyDescent="0.25">
      <c r="A3" t="s">
        <v>26</v>
      </c>
    </row>
    <row r="4" spans="1:1" x14ac:dyDescent="0.25">
      <c r="A4" t="s">
        <v>25</v>
      </c>
    </row>
    <row r="5" spans="1:1" x14ac:dyDescent="0.25">
      <c r="A5" t="s">
        <v>112</v>
      </c>
    </row>
    <row r="6" spans="1:1" x14ac:dyDescent="0.25">
      <c r="A6" t="s">
        <v>56</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60</v>
      </c>
    </row>
    <row r="18" spans="1:1" x14ac:dyDescent="0.25">
      <c r="A18" t="s">
        <v>61</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new analysis</vt:lpstr>
      <vt:lpstr>baseline detail</vt:lpstr>
      <vt:lpstr>analysis</vt:lpstr>
      <vt:lpstr>HVE analysis</vt:lpstr>
      <vt:lpstr>simulation HVE</vt:lpstr>
      <vt:lpstr>simulation old age case</vt:lpstr>
      <vt:lpstr>Age diff ideal data neg control</vt:lpstr>
      <vt:lpstr>neg control age diff ideal data</vt:lpstr>
      <vt:lpstr>individual plots</vt:lpstr>
      <vt:lpstr>negative control age diff</vt:lpstr>
      <vt:lpstr>henjin method</vt:lpstr>
      <vt:lpstr>curves</vt:lpstr>
      <vt:lpstr>negative control by sex</vt:lpstr>
      <vt:lpstr>negative control by DCCI status</vt:lpstr>
      <vt:lpstr> negative control vax date</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2025-05-25T04:37:04Z</dcterms:modified>
</cp:coreProperties>
</file>