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k\Documents\GitHub\KCOR\analysis\"/>
    </mc:Choice>
  </mc:AlternateContent>
  <xr:revisionPtr revIDLastSave="0" documentId="13_ncr:1_{3E041ED1-D9C8-4A46-861C-D91DBD3555F7}" xr6:coauthVersionLast="47" xr6:coauthVersionMax="47" xr10:uidLastSave="{00000000-0000-0000-0000-000000000000}"/>
  <bookViews>
    <workbookView xWindow="320" yWindow="1670" windowWidth="25670" windowHeight="15140" xr2:uid="{00000000-000D-0000-FFFF-FFFF00000000}"/>
  </bookViews>
  <sheets>
    <sheet name="2021-24 enrollment" sheetId="1" r:id="rId1"/>
    <sheet name="about" sheetId="2" r:id="rId2"/>
  </sheets>
  <calcPr calcId="191029"/>
  <pivotCaches>
    <pivotCache cacheId="29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21_24_22a8a855-e6bf-4e22-8b2c-e6ba47d4b5a6" name="2021_24" connection="Query - 2021_24"/>
        </x15:modelTables>
        <x15:extLst>
          <ext xmlns:x16="http://schemas.microsoft.com/office/spreadsheetml/2014/11/main" uri="{9835A34E-60A6-4A7C-AAB8-D5F71C897F49}">
            <x16:modelTimeGroupings>
              <x16:modelTimeGrouping tableName="2021_24" columnName="DateDied" columnId="DateDied">
                <x16:calculatedTimeColumn columnName="DateDied (Year)" columnId="DateDied (Year)" contentType="years" isSelected="1"/>
                <x16:calculatedTimeColumn columnName="DateDied (Quarter)" columnId="DateDied (Quarter)" contentType="quarters" isSelected="1"/>
                <x16:calculatedTimeColumn columnName="DateDied (Month Index)" columnId="DateDied (Month Index)" contentType="monthsindex" isSelected="1"/>
                <x16:calculatedTimeColumn columnName="DateDied (Month)" columnId="DateDi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8" i="1" l="1"/>
  <c r="AR19" i="1"/>
  <c r="AQ19" i="1"/>
  <c r="AQ18" i="1"/>
  <c r="AP19" i="1"/>
  <c r="AP18" i="1"/>
  <c r="AR17" i="1"/>
  <c r="AR16" i="1"/>
  <c r="AQ17" i="1"/>
  <c r="AQ16" i="1"/>
  <c r="AP17" i="1"/>
  <c r="AP16" i="1"/>
  <c r="AP21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AP11" i="1" l="1"/>
  <c r="AQ11" i="1"/>
  <c r="AR20" i="1"/>
  <c r="AR11" i="1"/>
  <c r="AQ20" i="1"/>
  <c r="AP20" i="1"/>
  <c r="G82" i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H81" i="1"/>
  <c r="H82" i="1" s="1"/>
  <c r="I81" i="1"/>
  <c r="I82" i="1" s="1"/>
  <c r="M22" i="1"/>
  <c r="L38" i="1"/>
  <c r="L22" i="1"/>
  <c r="M37" i="1"/>
  <c r="K38" i="1"/>
  <c r="K53" i="1"/>
  <c r="L53" i="1"/>
  <c r="L69" i="1"/>
  <c r="K54" i="1"/>
  <c r="M23" i="1"/>
  <c r="M28" i="1"/>
  <c r="M69" i="1"/>
  <c r="K23" i="1"/>
  <c r="M53" i="1"/>
  <c r="K70" i="1"/>
  <c r="L23" i="1"/>
  <c r="M38" i="1"/>
  <c r="L70" i="1"/>
  <c r="K39" i="1"/>
  <c r="M54" i="1"/>
  <c r="L24" i="1"/>
  <c r="L71" i="1"/>
  <c r="M24" i="1"/>
  <c r="K40" i="1"/>
  <c r="L13" i="1"/>
  <c r="M55" i="1"/>
  <c r="M13" i="1"/>
  <c r="K56" i="1"/>
  <c r="L56" i="1"/>
  <c r="K45" i="1"/>
  <c r="K30" i="1"/>
  <c r="M77" i="1"/>
  <c r="K15" i="1"/>
  <c r="L15" i="1"/>
  <c r="L78" i="1"/>
  <c r="M15" i="1"/>
  <c r="K62" i="1"/>
  <c r="L31" i="1"/>
  <c r="K47" i="1"/>
  <c r="L47" i="1"/>
  <c r="L32" i="1"/>
  <c r="L63" i="1"/>
  <c r="M32" i="1"/>
  <c r="L21" i="1"/>
  <c r="M36" i="1"/>
  <c r="L48" i="1"/>
  <c r="K64" i="1"/>
  <c r="L39" i="1"/>
  <c r="M12" i="1"/>
  <c r="K55" i="1"/>
  <c r="L55" i="1"/>
  <c r="L40" i="1"/>
  <c r="K29" i="1"/>
  <c r="M76" i="1"/>
  <c r="L29" i="1"/>
  <c r="L14" i="1"/>
  <c r="M60" i="1"/>
  <c r="L45" i="1"/>
  <c r="K46" i="1"/>
  <c r="L46" i="1"/>
  <c r="L62" i="1"/>
  <c r="M31" i="1"/>
  <c r="L79" i="1"/>
  <c r="M16" i="1"/>
  <c r="K63" i="1"/>
  <c r="M20" i="1"/>
  <c r="K80" i="1"/>
  <c r="K21" i="1"/>
  <c r="K48" i="1"/>
  <c r="M21" i="1"/>
  <c r="K37" i="1"/>
  <c r="M48" i="1"/>
  <c r="M68" i="1"/>
  <c r="L54" i="1"/>
  <c r="M70" i="1"/>
  <c r="K24" i="1"/>
  <c r="K71" i="1"/>
  <c r="M39" i="1"/>
  <c r="K13" i="1"/>
  <c r="M71" i="1"/>
  <c r="K72" i="1"/>
  <c r="M40" i="1"/>
  <c r="K14" i="1"/>
  <c r="M44" i="1"/>
  <c r="K77" i="1"/>
  <c r="M29" i="1"/>
  <c r="L77" i="1"/>
  <c r="M14" i="1"/>
  <c r="K61" i="1"/>
  <c r="L30" i="1"/>
  <c r="M45" i="1"/>
  <c r="L61" i="1"/>
  <c r="K78" i="1"/>
  <c r="M30" i="1"/>
  <c r="M61" i="1"/>
  <c r="K31" i="1"/>
  <c r="M78" i="1"/>
  <c r="K16" i="1"/>
  <c r="M46" i="1"/>
  <c r="K79" i="1"/>
  <c r="L16" i="1"/>
  <c r="M62" i="1"/>
  <c r="K32" i="1"/>
  <c r="M79" i="1"/>
  <c r="M47" i="1"/>
  <c r="M63" i="1"/>
  <c r="K22" i="1"/>
  <c r="L37" i="1"/>
  <c r="M52" i="1"/>
  <c r="K69" i="1"/>
  <c r="L64" i="1"/>
  <c r="L72" i="1"/>
  <c r="L80" i="1"/>
  <c r="M56" i="1"/>
  <c r="M64" i="1"/>
  <c r="M72" i="1"/>
  <c r="M80" i="1"/>
  <c r="K25" i="1"/>
  <c r="K41" i="1"/>
  <c r="K57" i="1"/>
  <c r="K65" i="1"/>
  <c r="K73" i="1"/>
  <c r="M49" i="1"/>
  <c r="K10" i="1"/>
  <c r="K26" i="1"/>
  <c r="K50" i="1"/>
  <c r="K66" i="1"/>
  <c r="L10" i="1"/>
  <c r="L50" i="1"/>
  <c r="M10" i="1"/>
  <c r="M18" i="1"/>
  <c r="M34" i="1"/>
  <c r="M50" i="1"/>
  <c r="M66" i="1"/>
  <c r="K19" i="1"/>
  <c r="K51" i="1"/>
  <c r="K75" i="1"/>
  <c r="L11" i="1"/>
  <c r="L19" i="1"/>
  <c r="L35" i="1"/>
  <c r="L51" i="1"/>
  <c r="L67" i="1"/>
  <c r="M11" i="1"/>
  <c r="M19" i="1"/>
  <c r="M27" i="1"/>
  <c r="M35" i="1"/>
  <c r="M43" i="1"/>
  <c r="M51" i="1"/>
  <c r="M59" i="1"/>
  <c r="M67" i="1"/>
  <c r="M75" i="1"/>
  <c r="L33" i="1"/>
  <c r="L57" i="1"/>
  <c r="L73" i="1"/>
  <c r="M17" i="1"/>
  <c r="M33" i="1"/>
  <c r="M57" i="1"/>
  <c r="M73" i="1"/>
  <c r="K34" i="1"/>
  <c r="K58" i="1"/>
  <c r="L18" i="1"/>
  <c r="L26" i="1"/>
  <c r="L42" i="1"/>
  <c r="L58" i="1"/>
  <c r="L66" i="1"/>
  <c r="M26" i="1"/>
  <c r="M58" i="1"/>
  <c r="K27" i="1"/>
  <c r="K43" i="1"/>
  <c r="K67" i="1"/>
  <c r="L43" i="1"/>
  <c r="L75" i="1"/>
  <c r="K12" i="1"/>
  <c r="K20" i="1"/>
  <c r="K28" i="1"/>
  <c r="K36" i="1"/>
  <c r="K44" i="1"/>
  <c r="K52" i="1"/>
  <c r="K60" i="1"/>
  <c r="K68" i="1"/>
  <c r="K76" i="1"/>
  <c r="K17" i="1"/>
  <c r="K33" i="1"/>
  <c r="K49" i="1"/>
  <c r="L17" i="1"/>
  <c r="L25" i="1"/>
  <c r="L41" i="1"/>
  <c r="L49" i="1"/>
  <c r="L65" i="1"/>
  <c r="L81" i="1"/>
  <c r="M25" i="1"/>
  <c r="M41" i="1"/>
  <c r="M65" i="1"/>
  <c r="M81" i="1"/>
  <c r="K18" i="1"/>
  <c r="K42" i="1"/>
  <c r="K74" i="1"/>
  <c r="L34" i="1"/>
  <c r="L74" i="1"/>
  <c r="M42" i="1"/>
  <c r="M74" i="1"/>
  <c r="K11" i="1"/>
  <c r="K35" i="1"/>
  <c r="K59" i="1"/>
  <c r="L27" i="1"/>
  <c r="L59" i="1"/>
  <c r="L12" i="1"/>
  <c r="L20" i="1"/>
  <c r="L28" i="1"/>
  <c r="L36" i="1"/>
  <c r="L44" i="1"/>
  <c r="L52" i="1"/>
  <c r="L60" i="1"/>
  <c r="L68" i="1"/>
  <c r="L76" i="1"/>
  <c r="K81" i="1" l="1"/>
  <c r="H83" i="1"/>
  <c r="K82" i="1"/>
  <c r="O10" i="1"/>
  <c r="I83" i="1"/>
  <c r="P10" i="1"/>
  <c r="L82" i="1"/>
  <c r="Q10" i="1"/>
  <c r="M82" i="1"/>
  <c r="H84" i="1" l="1"/>
  <c r="K83" i="1"/>
  <c r="O11" i="1"/>
  <c r="I84" i="1"/>
  <c r="Q11" i="1"/>
  <c r="M83" i="1"/>
  <c r="P11" i="1"/>
  <c r="L83" i="1"/>
  <c r="H85" i="1" l="1"/>
  <c r="K84" i="1"/>
  <c r="O12" i="1"/>
  <c r="I85" i="1"/>
  <c r="M84" i="1"/>
  <c r="Q12" i="1"/>
  <c r="P12" i="1"/>
  <c r="L84" i="1"/>
  <c r="H86" i="1" l="1"/>
  <c r="O13" i="1"/>
  <c r="K85" i="1"/>
  <c r="I86" i="1"/>
  <c r="M85" i="1"/>
  <c r="P13" i="1"/>
  <c r="L85" i="1"/>
  <c r="Q13" i="1"/>
  <c r="H87" i="1" l="1"/>
  <c r="O14" i="1"/>
  <c r="K86" i="1"/>
  <c r="I87" i="1"/>
  <c r="P14" i="1"/>
  <c r="L86" i="1"/>
  <c r="Q14" i="1"/>
  <c r="M86" i="1"/>
  <c r="H88" i="1" l="1"/>
  <c r="K87" i="1"/>
  <c r="O15" i="1"/>
  <c r="I88" i="1"/>
  <c r="Q15" i="1"/>
  <c r="L87" i="1"/>
  <c r="M87" i="1"/>
  <c r="P15" i="1"/>
  <c r="H89" i="1" l="1"/>
  <c r="K88" i="1"/>
  <c r="O16" i="1"/>
  <c r="I89" i="1"/>
  <c r="P16" i="1"/>
  <c r="M88" i="1"/>
  <c r="Q16" i="1"/>
  <c r="L88" i="1"/>
  <c r="H90" i="1" l="1"/>
  <c r="K89" i="1"/>
  <c r="O17" i="1"/>
  <c r="I90" i="1"/>
  <c r="M89" i="1"/>
  <c r="Q17" i="1"/>
  <c r="P17" i="1"/>
  <c r="L89" i="1"/>
  <c r="H91" i="1" l="1"/>
  <c r="K90" i="1"/>
  <c r="O18" i="1"/>
  <c r="I91" i="1"/>
  <c r="P18" i="1"/>
  <c r="L90" i="1"/>
  <c r="Q18" i="1"/>
  <c r="M90" i="1"/>
  <c r="H92" i="1" l="1"/>
  <c r="O19" i="1"/>
  <c r="K91" i="1"/>
  <c r="I92" i="1"/>
  <c r="P19" i="1"/>
  <c r="M91" i="1"/>
  <c r="L91" i="1"/>
  <c r="Q19" i="1"/>
  <c r="H93" i="1" l="1"/>
  <c r="K92" i="1"/>
  <c r="O20" i="1"/>
  <c r="I93" i="1"/>
  <c r="Q20" i="1"/>
  <c r="M92" i="1"/>
  <c r="P20" i="1"/>
  <c r="L92" i="1"/>
  <c r="H94" i="1" l="1"/>
  <c r="O21" i="1"/>
  <c r="K93" i="1"/>
  <c r="I94" i="1"/>
  <c r="Q21" i="1"/>
  <c r="L93" i="1"/>
  <c r="P21" i="1"/>
  <c r="M93" i="1"/>
  <c r="H95" i="1" l="1"/>
  <c r="K94" i="1"/>
  <c r="O22" i="1"/>
  <c r="I95" i="1"/>
  <c r="P22" i="1"/>
  <c r="Q22" i="1"/>
  <c r="M94" i="1"/>
  <c r="L94" i="1"/>
  <c r="H96" i="1" l="1"/>
  <c r="O23" i="1"/>
  <c r="K95" i="1"/>
  <c r="I96" i="1"/>
  <c r="P23" i="1"/>
  <c r="M95" i="1"/>
  <c r="L95" i="1"/>
  <c r="Q23" i="1"/>
  <c r="H97" i="1" l="1"/>
  <c r="K96" i="1"/>
  <c r="O24" i="1"/>
  <c r="I97" i="1"/>
  <c r="M96" i="1"/>
  <c r="L96" i="1"/>
  <c r="Q24" i="1"/>
  <c r="P24" i="1"/>
  <c r="H98" i="1" l="1"/>
  <c r="K97" i="1"/>
  <c r="O25" i="1"/>
  <c r="I98" i="1"/>
  <c r="P25" i="1"/>
  <c r="M97" i="1"/>
  <c r="L97" i="1"/>
  <c r="Q25" i="1"/>
  <c r="H99" i="1" l="1"/>
  <c r="O26" i="1"/>
  <c r="K98" i="1"/>
  <c r="I99" i="1"/>
  <c r="M98" i="1"/>
  <c r="L98" i="1"/>
  <c r="Q26" i="1"/>
  <c r="P26" i="1"/>
  <c r="H100" i="1" l="1"/>
  <c r="O27" i="1"/>
  <c r="K99" i="1"/>
  <c r="I100" i="1"/>
  <c r="P27" i="1"/>
  <c r="M99" i="1"/>
  <c r="Q27" i="1"/>
  <c r="L99" i="1"/>
  <c r="H101" i="1" l="1"/>
  <c r="K100" i="1"/>
  <c r="O28" i="1"/>
  <c r="I101" i="1"/>
  <c r="Q28" i="1"/>
  <c r="P28" i="1"/>
  <c r="L100" i="1"/>
  <c r="M100" i="1"/>
  <c r="H102" i="1" l="1"/>
  <c r="O29" i="1"/>
  <c r="K101" i="1"/>
  <c r="I102" i="1"/>
  <c r="M101" i="1"/>
  <c r="L101" i="1"/>
  <c r="Q29" i="1"/>
  <c r="P29" i="1"/>
  <c r="H103" i="1" l="1"/>
  <c r="O30" i="1"/>
  <c r="K102" i="1"/>
  <c r="I103" i="1"/>
  <c r="P30" i="1"/>
  <c r="M102" i="1"/>
  <c r="L102" i="1"/>
  <c r="Q30" i="1"/>
  <c r="H104" i="1" l="1"/>
  <c r="O31" i="1"/>
  <c r="K103" i="1"/>
  <c r="I104" i="1"/>
  <c r="M103" i="1"/>
  <c r="Q31" i="1"/>
  <c r="L103" i="1"/>
  <c r="P31" i="1"/>
  <c r="H105" i="1" l="1"/>
  <c r="O32" i="1"/>
  <c r="K104" i="1"/>
  <c r="I105" i="1"/>
  <c r="M104" i="1"/>
  <c r="Q32" i="1"/>
  <c r="L104" i="1"/>
  <c r="P32" i="1"/>
  <c r="H106" i="1" l="1"/>
  <c r="K105" i="1"/>
  <c r="O33" i="1"/>
  <c r="I106" i="1"/>
  <c r="M105" i="1"/>
  <c r="Q33" i="1"/>
  <c r="P33" i="1"/>
  <c r="L105" i="1"/>
  <c r="H107" i="1" l="1"/>
  <c r="K106" i="1"/>
  <c r="O34" i="1"/>
  <c r="I107" i="1"/>
  <c r="L106" i="1"/>
  <c r="P34" i="1"/>
  <c r="M106" i="1"/>
  <c r="Q34" i="1"/>
  <c r="H108" i="1" l="1"/>
  <c r="O35" i="1"/>
  <c r="K107" i="1"/>
  <c r="I108" i="1"/>
  <c r="Q35" i="1"/>
  <c r="M107" i="1"/>
  <c r="L107" i="1"/>
  <c r="P35" i="1"/>
  <c r="H109" i="1" l="1"/>
  <c r="K108" i="1"/>
  <c r="O36" i="1"/>
  <c r="I109" i="1"/>
  <c r="M108" i="1"/>
  <c r="Q36" i="1"/>
  <c r="P36" i="1"/>
  <c r="L108" i="1"/>
  <c r="H110" i="1" l="1"/>
  <c r="O37" i="1"/>
  <c r="K109" i="1"/>
  <c r="I110" i="1"/>
  <c r="P37" i="1"/>
  <c r="L109" i="1"/>
  <c r="Q37" i="1"/>
  <c r="M109" i="1"/>
  <c r="H111" i="1" l="1"/>
  <c r="K110" i="1"/>
  <c r="O38" i="1"/>
  <c r="I111" i="1"/>
  <c r="L110" i="1"/>
  <c r="M110" i="1"/>
  <c r="P38" i="1"/>
  <c r="Q38" i="1"/>
  <c r="H112" i="1" l="1"/>
  <c r="K111" i="1"/>
  <c r="O39" i="1"/>
  <c r="I112" i="1"/>
  <c r="L111" i="1"/>
  <c r="Q39" i="1"/>
  <c r="M111" i="1"/>
  <c r="P39" i="1"/>
  <c r="H113" i="1" l="1"/>
  <c r="O40" i="1"/>
  <c r="K112" i="1"/>
  <c r="I113" i="1"/>
  <c r="M112" i="1"/>
  <c r="L112" i="1"/>
  <c r="P40" i="1"/>
  <c r="Q40" i="1"/>
  <c r="H114" i="1" l="1"/>
  <c r="K113" i="1"/>
  <c r="O41" i="1"/>
  <c r="I114" i="1"/>
  <c r="M113" i="1"/>
  <c r="Q41" i="1"/>
  <c r="P41" i="1"/>
  <c r="L113" i="1"/>
  <c r="H115" i="1" l="1"/>
  <c r="K114" i="1"/>
  <c r="O42" i="1"/>
  <c r="I115" i="1"/>
  <c r="M114" i="1"/>
  <c r="L114" i="1"/>
  <c r="P42" i="1"/>
  <c r="Q42" i="1"/>
  <c r="H116" i="1" l="1"/>
  <c r="O43" i="1"/>
  <c r="K115" i="1"/>
  <c r="I116" i="1"/>
  <c r="L115" i="1"/>
  <c r="M115" i="1"/>
  <c r="Q43" i="1"/>
  <c r="P43" i="1"/>
  <c r="H117" i="1" l="1"/>
  <c r="K116" i="1"/>
  <c r="O44" i="1"/>
  <c r="I117" i="1"/>
  <c r="Q44" i="1"/>
  <c r="M116" i="1"/>
  <c r="P44" i="1"/>
  <c r="L116" i="1"/>
  <c r="H118" i="1" l="1"/>
  <c r="O45" i="1"/>
  <c r="K117" i="1"/>
  <c r="I118" i="1"/>
  <c r="M117" i="1"/>
  <c r="L117" i="1"/>
  <c r="Q45" i="1"/>
  <c r="P45" i="1"/>
  <c r="H119" i="1" l="1"/>
  <c r="K118" i="1"/>
  <c r="O46" i="1"/>
  <c r="I119" i="1"/>
  <c r="P46" i="1"/>
  <c r="L118" i="1"/>
  <c r="Q46" i="1"/>
  <c r="M118" i="1"/>
  <c r="H120" i="1" l="1"/>
  <c r="O47" i="1"/>
  <c r="K119" i="1"/>
  <c r="I120" i="1"/>
  <c r="P47" i="1"/>
  <c r="L119" i="1"/>
  <c r="Q47" i="1"/>
  <c r="M119" i="1"/>
  <c r="H121" i="1" l="1"/>
  <c r="K120" i="1"/>
  <c r="O48" i="1"/>
  <c r="I121" i="1"/>
  <c r="P48" i="1"/>
  <c r="M120" i="1"/>
  <c r="Q48" i="1"/>
  <c r="L120" i="1"/>
  <c r="H122" i="1" l="1"/>
  <c r="K121" i="1"/>
  <c r="O49" i="1"/>
  <c r="I122" i="1"/>
  <c r="M121" i="1"/>
  <c r="P49" i="1"/>
  <c r="L121" i="1"/>
  <c r="Q49" i="1"/>
  <c r="H123" i="1" l="1"/>
  <c r="K122" i="1"/>
  <c r="O50" i="1"/>
  <c r="I123" i="1"/>
  <c r="P50" i="1"/>
  <c r="L122" i="1"/>
  <c r="M122" i="1"/>
  <c r="Q50" i="1"/>
  <c r="H124" i="1" l="1"/>
  <c r="O51" i="1"/>
  <c r="K123" i="1"/>
  <c r="I124" i="1"/>
  <c r="Q51" i="1"/>
  <c r="M123" i="1"/>
  <c r="L123" i="1"/>
  <c r="P51" i="1"/>
  <c r="H125" i="1" l="1"/>
  <c r="K124" i="1"/>
  <c r="O52" i="1"/>
  <c r="I125" i="1"/>
  <c r="M124" i="1"/>
  <c r="Q52" i="1"/>
  <c r="P52" i="1"/>
  <c r="L124" i="1"/>
  <c r="H126" i="1" l="1"/>
  <c r="O53" i="1"/>
  <c r="K125" i="1"/>
  <c r="I126" i="1"/>
  <c r="M125" i="1"/>
  <c r="P53" i="1"/>
  <c r="Q53" i="1"/>
  <c r="L125" i="1"/>
  <c r="H127" i="1" l="1"/>
  <c r="K126" i="1"/>
  <c r="O54" i="1"/>
  <c r="I127" i="1"/>
  <c r="L126" i="1"/>
  <c r="Q54" i="1"/>
  <c r="M126" i="1"/>
  <c r="P54" i="1"/>
  <c r="H128" i="1" l="1"/>
  <c r="K127" i="1"/>
  <c r="O55" i="1"/>
  <c r="I128" i="1"/>
  <c r="M127" i="1"/>
  <c r="P55" i="1"/>
  <c r="Q55" i="1"/>
  <c r="L127" i="1"/>
  <c r="H129" i="1" l="1"/>
  <c r="O56" i="1"/>
  <c r="K128" i="1"/>
  <c r="I129" i="1"/>
  <c r="P56" i="1"/>
  <c r="M128" i="1"/>
  <c r="L128" i="1"/>
  <c r="Q56" i="1"/>
  <c r="H130" i="1" l="1"/>
  <c r="K129" i="1"/>
  <c r="O57" i="1"/>
  <c r="I130" i="1"/>
  <c r="Q57" i="1"/>
  <c r="M129" i="1"/>
  <c r="P57" i="1"/>
  <c r="L129" i="1"/>
  <c r="H131" i="1" l="1"/>
  <c r="K130" i="1"/>
  <c r="O58" i="1"/>
  <c r="I131" i="1"/>
  <c r="P58" i="1"/>
  <c r="L130" i="1"/>
  <c r="M130" i="1"/>
  <c r="Q58" i="1"/>
  <c r="H132" i="1" l="1"/>
  <c r="O59" i="1"/>
  <c r="K131" i="1"/>
  <c r="I132" i="1"/>
  <c r="Q59" i="1"/>
  <c r="M131" i="1"/>
  <c r="L131" i="1"/>
  <c r="P59" i="1"/>
  <c r="H133" i="1" l="1"/>
  <c r="O61" i="1" s="1"/>
  <c r="O6" i="1" s="1"/>
  <c r="U131" i="1" s="1"/>
  <c r="O60" i="1"/>
  <c r="K132" i="1"/>
  <c r="I133" i="1"/>
  <c r="M132" i="1"/>
  <c r="Q60" i="1"/>
  <c r="P60" i="1"/>
  <c r="L132" i="1"/>
  <c r="T132" i="1" l="1"/>
  <c r="U132" i="1"/>
  <c r="S132" i="1"/>
  <c r="S131" i="1"/>
  <c r="T71" i="1"/>
  <c r="T42" i="1"/>
  <c r="S63" i="1"/>
  <c r="S72" i="1"/>
  <c r="U65" i="1"/>
  <c r="S37" i="1"/>
  <c r="S24" i="1"/>
  <c r="T74" i="1"/>
  <c r="U57" i="1"/>
  <c r="S13" i="1"/>
  <c r="U80" i="1"/>
  <c r="S26" i="1"/>
  <c r="S34" i="1"/>
  <c r="U70" i="1"/>
  <c r="U30" i="1"/>
  <c r="U37" i="1"/>
  <c r="U56" i="1"/>
  <c r="S32" i="1"/>
  <c r="X32" i="1" s="1"/>
  <c r="S62" i="1"/>
  <c r="U19" i="1"/>
  <c r="T43" i="1"/>
  <c r="S50" i="1"/>
  <c r="U75" i="1"/>
  <c r="S59" i="1"/>
  <c r="T61" i="1"/>
  <c r="S86" i="1"/>
  <c r="U63" i="1"/>
  <c r="S65" i="1"/>
  <c r="S22" i="1"/>
  <c r="S57" i="1"/>
  <c r="U36" i="1"/>
  <c r="U10" i="1"/>
  <c r="T73" i="1"/>
  <c r="U78" i="1"/>
  <c r="S18" i="1"/>
  <c r="T24" i="1"/>
  <c r="S40" i="1"/>
  <c r="U71" i="1"/>
  <c r="U66" i="1"/>
  <c r="T20" i="1"/>
  <c r="Y20" i="1" s="1"/>
  <c r="S84" i="1"/>
  <c r="S10" i="1"/>
  <c r="X10" i="1" s="1"/>
  <c r="U32" i="1"/>
  <c r="S31" i="1"/>
  <c r="T68" i="1"/>
  <c r="U76" i="1"/>
  <c r="S47" i="1"/>
  <c r="S82" i="1"/>
  <c r="T25" i="1"/>
  <c r="S21" i="1"/>
  <c r="T75" i="1"/>
  <c r="U27" i="1"/>
  <c r="S11" i="1"/>
  <c r="U48" i="1"/>
  <c r="U38" i="1"/>
  <c r="T11" i="1"/>
  <c r="U18" i="1"/>
  <c r="S46" i="1"/>
  <c r="U83" i="1"/>
  <c r="S67" i="1"/>
  <c r="T34" i="1"/>
  <c r="Y34" i="1" s="1"/>
  <c r="T17" i="1"/>
  <c r="Y17" i="1" s="1"/>
  <c r="S73" i="1"/>
  <c r="S44" i="1"/>
  <c r="U72" i="1"/>
  <c r="T15" i="1"/>
  <c r="Y15" i="1" s="1"/>
  <c r="T81" i="1"/>
  <c r="Y81" i="1" s="1"/>
  <c r="S42" i="1"/>
  <c r="T64" i="1"/>
  <c r="T46" i="1"/>
  <c r="S77" i="1"/>
  <c r="S45" i="1"/>
  <c r="U53" i="1"/>
  <c r="U74" i="1"/>
  <c r="U31" i="1"/>
  <c r="U46" i="1"/>
  <c r="T47" i="1"/>
  <c r="T82" i="1"/>
  <c r="U28" i="1"/>
  <c r="T21" i="1"/>
  <c r="Y21" i="1" s="1"/>
  <c r="U14" i="1"/>
  <c r="Z14" i="1" s="1"/>
  <c r="S48" i="1"/>
  <c r="U43" i="1"/>
  <c r="S27" i="1"/>
  <c r="T67" i="1"/>
  <c r="Y67" i="1" s="1"/>
  <c r="T26" i="1"/>
  <c r="Y26" i="1" s="1"/>
  <c r="S14" i="1"/>
  <c r="X14" i="1" s="1"/>
  <c r="T63" i="1"/>
  <c r="Y63" i="1" s="1"/>
  <c r="T30" i="1"/>
  <c r="Y30" i="1" s="1"/>
  <c r="S58" i="1"/>
  <c r="X58" i="1" s="1"/>
  <c r="T62" i="1"/>
  <c r="Y62" i="1" s="1"/>
  <c r="U51" i="1"/>
  <c r="T16" i="1"/>
  <c r="U33" i="1"/>
  <c r="U68" i="1"/>
  <c r="T35" i="1"/>
  <c r="T39" i="1"/>
  <c r="T14" i="1"/>
  <c r="Y14" i="1" s="1"/>
  <c r="U87" i="1"/>
  <c r="S33" i="1"/>
  <c r="U15" i="1"/>
  <c r="S25" i="1"/>
  <c r="T27" i="1"/>
  <c r="S78" i="1"/>
  <c r="T28" i="1"/>
  <c r="Y28" i="1" s="1"/>
  <c r="T38" i="1"/>
  <c r="Y38" i="1" s="1"/>
  <c r="T84" i="1"/>
  <c r="Y84" i="1" s="1"/>
  <c r="U85" i="1"/>
  <c r="U21" i="1"/>
  <c r="T56" i="1"/>
  <c r="Y56" i="1" s="1"/>
  <c r="T33" i="1"/>
  <c r="Y33" i="1" s="1"/>
  <c r="T57" i="1"/>
  <c r="Y57" i="1" s="1"/>
  <c r="U59" i="1"/>
  <c r="U47" i="1"/>
  <c r="U16" i="1"/>
  <c r="T10" i="1"/>
  <c r="S70" i="1"/>
  <c r="S28" i="1"/>
  <c r="T59" i="1"/>
  <c r="T44" i="1"/>
  <c r="T55" i="1"/>
  <c r="U40" i="1"/>
  <c r="S80" i="1"/>
  <c r="T22" i="1"/>
  <c r="U86" i="1"/>
  <c r="S64" i="1"/>
  <c r="S61" i="1"/>
  <c r="S16" i="1"/>
  <c r="U60" i="1"/>
  <c r="U20" i="1"/>
  <c r="S35" i="1"/>
  <c r="U29" i="1"/>
  <c r="T50" i="1"/>
  <c r="Y50" i="1" s="1"/>
  <c r="T66" i="1"/>
  <c r="Y66" i="1" s="1"/>
  <c r="U22" i="1"/>
  <c r="U41" i="1"/>
  <c r="T12" i="1"/>
  <c r="Y12" i="1" s="1"/>
  <c r="S60" i="1"/>
  <c r="X60" i="1" s="1"/>
  <c r="T40" i="1"/>
  <c r="Y40" i="1" s="1"/>
  <c r="S38" i="1"/>
  <c r="U55" i="1"/>
  <c r="T72" i="1"/>
  <c r="T19" i="1"/>
  <c r="U81" i="1"/>
  <c r="S51" i="1"/>
  <c r="T83" i="1"/>
  <c r="Y83" i="1" s="1"/>
  <c r="U69" i="1"/>
  <c r="S68" i="1"/>
  <c r="U13" i="1"/>
  <c r="S83" i="1"/>
  <c r="T45" i="1"/>
  <c r="T49" i="1"/>
  <c r="Y49" i="1" s="1"/>
  <c r="U12" i="1"/>
  <c r="S20" i="1"/>
  <c r="S74" i="1"/>
  <c r="U44" i="1"/>
  <c r="T41" i="1"/>
  <c r="Y41" i="1" s="1"/>
  <c r="S17" i="1"/>
  <c r="S41" i="1"/>
  <c r="U49" i="1"/>
  <c r="S29" i="1"/>
  <c r="X29" i="1" s="1"/>
  <c r="T23" i="1"/>
  <c r="Y23" i="1" s="1"/>
  <c r="T70" i="1"/>
  <c r="Y70" i="1" s="1"/>
  <c r="S79" i="1"/>
  <c r="U58" i="1"/>
  <c r="T60" i="1"/>
  <c r="S12" i="1"/>
  <c r="S66" i="1"/>
  <c r="U73" i="1"/>
  <c r="T85" i="1"/>
  <c r="Y85" i="1" s="1"/>
  <c r="T58" i="1"/>
  <c r="S15" i="1"/>
  <c r="T69" i="1"/>
  <c r="U54" i="1"/>
  <c r="U79" i="1"/>
  <c r="U23" i="1"/>
  <c r="T86" i="1"/>
  <c r="Y86" i="1" s="1"/>
  <c r="T13" i="1"/>
  <c r="Y13" i="1" s="1"/>
  <c r="S19" i="1"/>
  <c r="S85" i="1"/>
  <c r="U26" i="1"/>
  <c r="U45" i="1"/>
  <c r="T54" i="1"/>
  <c r="Y54" i="1" s="1"/>
  <c r="T65" i="1"/>
  <c r="Y65" i="1" s="1"/>
  <c r="U82" i="1"/>
  <c r="T31" i="1"/>
  <c r="Y31" i="1" s="1"/>
  <c r="S53" i="1"/>
  <c r="X53" i="1" s="1"/>
  <c r="U50" i="1"/>
  <c r="U84" i="1"/>
  <c r="S54" i="1"/>
  <c r="U25" i="1"/>
  <c r="T52" i="1"/>
  <c r="T79" i="1"/>
  <c r="T29" i="1"/>
  <c r="Y29" i="1" s="1"/>
  <c r="S23" i="1"/>
  <c r="S71" i="1"/>
  <c r="T76" i="1"/>
  <c r="Y76" i="1" s="1"/>
  <c r="U42" i="1"/>
  <c r="S43" i="1"/>
  <c r="U39" i="1"/>
  <c r="T18" i="1"/>
  <c r="Y18" i="1" s="1"/>
  <c r="S30" i="1"/>
  <c r="T77" i="1"/>
  <c r="Y77" i="1" s="1"/>
  <c r="S55" i="1"/>
  <c r="T36" i="1"/>
  <c r="Y36" i="1" s="1"/>
  <c r="T37" i="1"/>
  <c r="Y37" i="1" s="1"/>
  <c r="S56" i="1"/>
  <c r="T51" i="1"/>
  <c r="Y51" i="1" s="1"/>
  <c r="U67" i="1"/>
  <c r="Z67" i="1" s="1"/>
  <c r="U77" i="1"/>
  <c r="Z77" i="1" s="1"/>
  <c r="S39" i="1"/>
  <c r="X39" i="1" s="1"/>
  <c r="U64" i="1"/>
  <c r="S75" i="1"/>
  <c r="U62" i="1"/>
  <c r="U11" i="1"/>
  <c r="S49" i="1"/>
  <c r="U61" i="1"/>
  <c r="T80" i="1"/>
  <c r="Y80" i="1" s="1"/>
  <c r="U52" i="1"/>
  <c r="T78" i="1"/>
  <c r="T32" i="1"/>
  <c r="Y32" i="1" s="1"/>
  <c r="S81" i="1"/>
  <c r="U35" i="1"/>
  <c r="U24" i="1"/>
  <c r="U17" i="1"/>
  <c r="S76" i="1"/>
  <c r="S52" i="1"/>
  <c r="T53" i="1"/>
  <c r="Y53" i="1" s="1"/>
  <c r="S36" i="1"/>
  <c r="S69" i="1"/>
  <c r="U34" i="1"/>
  <c r="T48" i="1"/>
  <c r="Y48" i="1" s="1"/>
  <c r="S87" i="1"/>
  <c r="X87" i="1" s="1"/>
  <c r="T87" i="1"/>
  <c r="Y87" i="1" s="1"/>
  <c r="T88" i="1"/>
  <c r="Y88" i="1" s="1"/>
  <c r="U88" i="1"/>
  <c r="S88" i="1"/>
  <c r="T89" i="1"/>
  <c r="U89" i="1"/>
  <c r="S89" i="1"/>
  <c r="U90" i="1"/>
  <c r="T90" i="1"/>
  <c r="Y90" i="1" s="1"/>
  <c r="AQ10" i="1" s="1"/>
  <c r="S90" i="1"/>
  <c r="T91" i="1"/>
  <c r="U91" i="1"/>
  <c r="S91" i="1"/>
  <c r="T92" i="1"/>
  <c r="Y92" i="1" s="1"/>
  <c r="S92" i="1"/>
  <c r="U92" i="1"/>
  <c r="U93" i="1"/>
  <c r="T93" i="1"/>
  <c r="Y93" i="1" s="1"/>
  <c r="S93" i="1"/>
  <c r="T94" i="1"/>
  <c r="Y94" i="1" s="1"/>
  <c r="S94" i="1"/>
  <c r="U94" i="1"/>
  <c r="U95" i="1"/>
  <c r="Z95" i="1" s="1"/>
  <c r="S95" i="1"/>
  <c r="X95" i="1" s="1"/>
  <c r="T95" i="1"/>
  <c r="Y95" i="1" s="1"/>
  <c r="T96" i="1"/>
  <c r="Y96" i="1" s="1"/>
  <c r="U96" i="1"/>
  <c r="S96" i="1"/>
  <c r="U97" i="1"/>
  <c r="T97" i="1"/>
  <c r="S97" i="1"/>
  <c r="S98" i="1"/>
  <c r="U98" i="1"/>
  <c r="T98" i="1"/>
  <c r="U99" i="1"/>
  <c r="S99" i="1"/>
  <c r="T99" i="1"/>
  <c r="Y99" i="1" s="1"/>
  <c r="T100" i="1"/>
  <c r="Y100" i="1" s="1"/>
  <c r="U100" i="1"/>
  <c r="S100" i="1"/>
  <c r="S101" i="1"/>
  <c r="U101" i="1"/>
  <c r="T101" i="1"/>
  <c r="Y101" i="1" s="1"/>
  <c r="U102" i="1"/>
  <c r="S102" i="1"/>
  <c r="T102" i="1"/>
  <c r="Y102" i="1" s="1"/>
  <c r="T103" i="1"/>
  <c r="Y103" i="1" s="1"/>
  <c r="U103" i="1"/>
  <c r="Z103" i="1" s="1"/>
  <c r="S103" i="1"/>
  <c r="X103" i="1" s="1"/>
  <c r="U104" i="1"/>
  <c r="Z104" i="1" s="1"/>
  <c r="S104" i="1"/>
  <c r="T104" i="1"/>
  <c r="T105" i="1"/>
  <c r="U105" i="1"/>
  <c r="S105" i="1"/>
  <c r="T106" i="1"/>
  <c r="U106" i="1"/>
  <c r="S106" i="1"/>
  <c r="T107" i="1"/>
  <c r="Y107" i="1" s="1"/>
  <c r="S107" i="1"/>
  <c r="U107" i="1"/>
  <c r="T108" i="1"/>
  <c r="Y108" i="1" s="1"/>
  <c r="U108" i="1"/>
  <c r="S108" i="1"/>
  <c r="T109" i="1"/>
  <c r="Y109" i="1" s="1"/>
  <c r="S109" i="1"/>
  <c r="U109" i="1"/>
  <c r="T110" i="1"/>
  <c r="Y110" i="1" s="1"/>
  <c r="U110" i="1"/>
  <c r="S110" i="1"/>
  <c r="X110" i="1" s="1"/>
  <c r="U111" i="1"/>
  <c r="Z111" i="1" s="1"/>
  <c r="T111" i="1"/>
  <c r="Y111" i="1" s="1"/>
  <c r="S111" i="1"/>
  <c r="X111" i="1" s="1"/>
  <c r="S112" i="1"/>
  <c r="X112" i="1" s="1"/>
  <c r="U112" i="1"/>
  <c r="T112" i="1"/>
  <c r="T113" i="1"/>
  <c r="U113" i="1"/>
  <c r="S113" i="1"/>
  <c r="U114" i="1"/>
  <c r="T114" i="1"/>
  <c r="Y114" i="1" s="1"/>
  <c r="S114" i="1"/>
  <c r="T115" i="1"/>
  <c r="Y115" i="1" s="1"/>
  <c r="S115" i="1"/>
  <c r="U115" i="1"/>
  <c r="T116" i="1"/>
  <c r="Y116" i="1" s="1"/>
  <c r="U116" i="1"/>
  <c r="S116" i="1"/>
  <c r="U117" i="1"/>
  <c r="T117" i="1"/>
  <c r="Y117" i="1" s="1"/>
  <c r="S117" i="1"/>
  <c r="U118" i="1"/>
  <c r="T118" i="1"/>
  <c r="Y118" i="1" s="1"/>
  <c r="S118" i="1"/>
  <c r="X118" i="1" s="1"/>
  <c r="U119" i="1"/>
  <c r="Z119" i="1" s="1"/>
  <c r="T119" i="1"/>
  <c r="Y119" i="1" s="1"/>
  <c r="S119" i="1"/>
  <c r="X119" i="1" s="1"/>
  <c r="U120" i="1"/>
  <c r="Z120" i="1" s="1"/>
  <c r="T120" i="1"/>
  <c r="S120" i="1"/>
  <c r="T121" i="1"/>
  <c r="U121" i="1"/>
  <c r="S121" i="1"/>
  <c r="U122" i="1"/>
  <c r="T122" i="1"/>
  <c r="Y122" i="1" s="1"/>
  <c r="S122" i="1"/>
  <c r="U123" i="1"/>
  <c r="T123" i="1"/>
  <c r="Y123" i="1" s="1"/>
  <c r="S123" i="1"/>
  <c r="T124" i="1"/>
  <c r="Y124" i="1" s="1"/>
  <c r="S124" i="1"/>
  <c r="U124" i="1"/>
  <c r="Z124" i="1" s="1"/>
  <c r="T125" i="1"/>
  <c r="Y125" i="1" s="1"/>
  <c r="U125" i="1"/>
  <c r="S125" i="1"/>
  <c r="U126" i="1"/>
  <c r="T126" i="1"/>
  <c r="Y126" i="1" s="1"/>
  <c r="S126" i="1"/>
  <c r="X126" i="1" s="1"/>
  <c r="U127" i="1"/>
  <c r="Z127" i="1" s="1"/>
  <c r="T127" i="1"/>
  <c r="Y127" i="1" s="1"/>
  <c r="S127" i="1"/>
  <c r="X127" i="1" s="1"/>
  <c r="U128" i="1"/>
  <c r="Z128" i="1" s="1"/>
  <c r="S128" i="1"/>
  <c r="T128" i="1"/>
  <c r="T129" i="1"/>
  <c r="U129" i="1"/>
  <c r="S129" i="1"/>
  <c r="T130" i="1"/>
  <c r="U130" i="1"/>
  <c r="S130" i="1"/>
  <c r="T131" i="1"/>
  <c r="Y131" i="1" s="1"/>
  <c r="H134" i="1"/>
  <c r="K133" i="1"/>
  <c r="S133" i="1" s="1"/>
  <c r="I134" i="1"/>
  <c r="Q61" i="1"/>
  <c r="Q6" i="1" s="1"/>
  <c r="P61" i="1"/>
  <c r="P6" i="1" s="1"/>
  <c r="M133" i="1"/>
  <c r="U133" i="1" s="1"/>
  <c r="L133" i="1"/>
  <c r="T133" i="1" s="1"/>
  <c r="Y133" i="1" s="1"/>
  <c r="Y73" i="1" l="1"/>
  <c r="Y45" i="1"/>
  <c r="Z16" i="1"/>
  <c r="Z94" i="1"/>
  <c r="Z47" i="1"/>
  <c r="Z82" i="1"/>
  <c r="Z49" i="1"/>
  <c r="Z34" i="1"/>
  <c r="Z110" i="1"/>
  <c r="Z32" i="1"/>
  <c r="Z92" i="1"/>
  <c r="X56" i="1"/>
  <c r="X41" i="1"/>
  <c r="Y11" i="1"/>
  <c r="Y27" i="1"/>
  <c r="Y91" i="1"/>
  <c r="Y78" i="1"/>
  <c r="Y98" i="1"/>
  <c r="Z59" i="1"/>
  <c r="Z41" i="1"/>
  <c r="Z60" i="1"/>
  <c r="Z22" i="1"/>
  <c r="Z118" i="1"/>
  <c r="Z126" i="1"/>
  <c r="Z133" i="1"/>
  <c r="Y24" i="1"/>
  <c r="Y74" i="1"/>
  <c r="Y82" i="1"/>
  <c r="Y69" i="1"/>
  <c r="Y58" i="1"/>
  <c r="X62" i="1"/>
  <c r="X44" i="1"/>
  <c r="Z109" i="1"/>
  <c r="Z72" i="1"/>
  <c r="Z45" i="1"/>
  <c r="Z102" i="1"/>
  <c r="Z125" i="1"/>
  <c r="Z101" i="1"/>
  <c r="Z17" i="1"/>
  <c r="Z12" i="1"/>
  <c r="Z39" i="1"/>
  <c r="Z116" i="1"/>
  <c r="Z56" i="1"/>
  <c r="Z108" i="1"/>
  <c r="X84" i="1"/>
  <c r="X93" i="1"/>
  <c r="X102" i="1"/>
  <c r="X108" i="1"/>
  <c r="X125" i="1"/>
  <c r="X16" i="1"/>
  <c r="X94" i="1"/>
  <c r="X17" i="1"/>
  <c r="Y47" i="1"/>
  <c r="X109" i="1"/>
  <c r="X116" i="1"/>
  <c r="Y22" i="1"/>
  <c r="X100" i="1"/>
  <c r="X124" i="1"/>
  <c r="X92" i="1"/>
  <c r="X69" i="1"/>
  <c r="X117" i="1"/>
  <c r="X36" i="1"/>
  <c r="X55" i="1"/>
  <c r="X85" i="1"/>
  <c r="X52" i="1"/>
  <c r="Z117" i="1"/>
  <c r="Z100" i="1"/>
  <c r="X61" i="1"/>
  <c r="Z23" i="1"/>
  <c r="Z79" i="1"/>
  <c r="X123" i="1"/>
  <c r="X91" i="1"/>
  <c r="X43" i="1"/>
  <c r="Z107" i="1"/>
  <c r="Z24" i="1"/>
  <c r="Z35" i="1"/>
  <c r="X133" i="1"/>
  <c r="Z37" i="1"/>
  <c r="X73" i="1"/>
  <c r="Z66" i="1"/>
  <c r="Z30" i="1"/>
  <c r="Z71" i="1"/>
  <c r="Z70" i="1"/>
  <c r="Z26" i="1"/>
  <c r="Z21" i="1"/>
  <c r="X40" i="1"/>
  <c r="X34" i="1"/>
  <c r="Z44" i="1"/>
  <c r="Z29" i="1"/>
  <c r="Z85" i="1"/>
  <c r="X27" i="1"/>
  <c r="X67" i="1"/>
  <c r="X26" i="1"/>
  <c r="X19" i="1"/>
  <c r="X74" i="1"/>
  <c r="X35" i="1"/>
  <c r="Z43" i="1"/>
  <c r="Z83" i="1"/>
  <c r="X18" i="1"/>
  <c r="Z80" i="1"/>
  <c r="X101" i="1"/>
  <c r="Z93" i="1"/>
  <c r="X76" i="1"/>
  <c r="X30" i="1"/>
  <c r="X20" i="1"/>
  <c r="Z20" i="1"/>
  <c r="X48" i="1"/>
  <c r="X46" i="1"/>
  <c r="Z78" i="1"/>
  <c r="X13" i="1"/>
  <c r="Z18" i="1"/>
  <c r="Z57" i="1"/>
  <c r="X78" i="1"/>
  <c r="Z10" i="1"/>
  <c r="Z28" i="1"/>
  <c r="Z38" i="1"/>
  <c r="Z36" i="1"/>
  <c r="X24" i="1"/>
  <c r="X81" i="1"/>
  <c r="Z42" i="1"/>
  <c r="Z54" i="1"/>
  <c r="X83" i="1"/>
  <c r="X64" i="1"/>
  <c r="X25" i="1"/>
  <c r="Z48" i="1"/>
  <c r="X57" i="1"/>
  <c r="X37" i="1"/>
  <c r="Z86" i="1"/>
  <c r="Z15" i="1"/>
  <c r="X11" i="1"/>
  <c r="X22" i="1"/>
  <c r="Z65" i="1"/>
  <c r="X115" i="1"/>
  <c r="X71" i="1"/>
  <c r="X33" i="1"/>
  <c r="Z46" i="1"/>
  <c r="Z27" i="1"/>
  <c r="X65" i="1"/>
  <c r="X72" i="1"/>
  <c r="Z91" i="1"/>
  <c r="Z69" i="1"/>
  <c r="Z87" i="1"/>
  <c r="Z31" i="1"/>
  <c r="Y75" i="1"/>
  <c r="Z63" i="1"/>
  <c r="X63" i="1"/>
  <c r="X114" i="1"/>
  <c r="X86" i="1"/>
  <c r="Y42" i="1"/>
  <c r="X99" i="1"/>
  <c r="X80" i="1"/>
  <c r="Z122" i="1"/>
  <c r="Z114" i="1"/>
  <c r="Y106" i="1"/>
  <c r="X98" i="1"/>
  <c r="Z90" i="1"/>
  <c r="AR10" i="1" s="1"/>
  <c r="Z61" i="1"/>
  <c r="Y79" i="1"/>
  <c r="Z73" i="1"/>
  <c r="X51" i="1"/>
  <c r="Y55" i="1"/>
  <c r="Y39" i="1"/>
  <c r="Z53" i="1"/>
  <c r="Y25" i="1"/>
  <c r="Y61" i="1"/>
  <c r="Y71" i="1"/>
  <c r="Z115" i="1"/>
  <c r="X107" i="1"/>
  <c r="X15" i="1"/>
  <c r="X90" i="1"/>
  <c r="Z130" i="1"/>
  <c r="X113" i="1"/>
  <c r="X105" i="1"/>
  <c r="X97" i="1"/>
  <c r="X89" i="1"/>
  <c r="X49" i="1"/>
  <c r="Y52" i="1"/>
  <c r="X66" i="1"/>
  <c r="Z81" i="1"/>
  <c r="Y44" i="1"/>
  <c r="Y35" i="1"/>
  <c r="X45" i="1"/>
  <c r="X82" i="1"/>
  <c r="X59" i="1"/>
  <c r="X131" i="1"/>
  <c r="Z13" i="1"/>
  <c r="Z99" i="1"/>
  <c r="X130" i="1"/>
  <c r="Z52" i="1"/>
  <c r="Z129" i="1"/>
  <c r="Z121" i="1"/>
  <c r="Z113" i="1"/>
  <c r="Z105" i="1"/>
  <c r="Y97" i="1"/>
  <c r="Z89" i="1"/>
  <c r="Z11" i="1"/>
  <c r="Z25" i="1"/>
  <c r="X12" i="1"/>
  <c r="Y19" i="1"/>
  <c r="Y59" i="1"/>
  <c r="Z68" i="1"/>
  <c r="X77" i="1"/>
  <c r="X47" i="1"/>
  <c r="Z75" i="1"/>
  <c r="X132" i="1"/>
  <c r="Z123" i="1"/>
  <c r="X68" i="1"/>
  <c r="X21" i="1"/>
  <c r="Y129" i="1"/>
  <c r="Y121" i="1"/>
  <c r="Y113" i="1"/>
  <c r="Y105" i="1"/>
  <c r="Z97" i="1"/>
  <c r="Y89" i="1"/>
  <c r="Z62" i="1"/>
  <c r="X54" i="1"/>
  <c r="Y60" i="1"/>
  <c r="Y72" i="1"/>
  <c r="X28" i="1"/>
  <c r="Z33" i="1"/>
  <c r="Y46" i="1"/>
  <c r="Z76" i="1"/>
  <c r="X50" i="1"/>
  <c r="Z132" i="1"/>
  <c r="X122" i="1"/>
  <c r="Z106" i="1"/>
  <c r="Z74" i="1"/>
  <c r="X129" i="1"/>
  <c r="X120" i="1"/>
  <c r="Y112" i="1"/>
  <c r="Y104" i="1"/>
  <c r="X96" i="1"/>
  <c r="X88" i="1"/>
  <c r="X75" i="1"/>
  <c r="Z84" i="1"/>
  <c r="Z58" i="1"/>
  <c r="Z55" i="1"/>
  <c r="X70" i="1"/>
  <c r="Y16" i="1"/>
  <c r="Y64" i="1"/>
  <c r="Y68" i="1"/>
  <c r="Y43" i="1"/>
  <c r="Y132" i="1"/>
  <c r="X106" i="1"/>
  <c r="X23" i="1"/>
  <c r="Z98" i="1"/>
  <c r="Z40" i="1"/>
  <c r="Y130" i="1"/>
  <c r="X121" i="1"/>
  <c r="Y128" i="1"/>
  <c r="X128" i="1"/>
  <c r="Y120" i="1"/>
  <c r="Z112" i="1"/>
  <c r="X104" i="1"/>
  <c r="Z96" i="1"/>
  <c r="Z88" i="1"/>
  <c r="Z64" i="1"/>
  <c r="Z50" i="1"/>
  <c r="X79" i="1"/>
  <c r="X38" i="1"/>
  <c r="Y10" i="1"/>
  <c r="Z51" i="1"/>
  <c r="X42" i="1"/>
  <c r="X31" i="1"/>
  <c r="Z19" i="1"/>
  <c r="Z131" i="1"/>
  <c r="H135" i="1"/>
  <c r="K134" i="1"/>
  <c r="S134" i="1" s="1"/>
  <c r="X134" i="1" s="1"/>
  <c r="I135" i="1"/>
  <c r="L134" i="1"/>
  <c r="T134" i="1" s="1"/>
  <c r="Y134" i="1" s="1"/>
  <c r="M134" i="1"/>
  <c r="U134" i="1" s="1"/>
  <c r="Z134" i="1" s="1"/>
  <c r="AP10" i="1" l="1"/>
  <c r="H136" i="1"/>
  <c r="K135" i="1"/>
  <c r="S135" i="1" s="1"/>
  <c r="X135" i="1" s="1"/>
  <c r="I136" i="1"/>
  <c r="M135" i="1"/>
  <c r="U135" i="1" s="1"/>
  <c r="Z135" i="1" s="1"/>
  <c r="L135" i="1"/>
  <c r="T135" i="1" s="1"/>
  <c r="Y135" i="1" s="1"/>
  <c r="H137" i="1" l="1"/>
  <c r="K136" i="1"/>
  <c r="S136" i="1" s="1"/>
  <c r="X136" i="1" s="1"/>
  <c r="I137" i="1"/>
  <c r="M136" i="1"/>
  <c r="U136" i="1" s="1"/>
  <c r="Z136" i="1" s="1"/>
  <c r="L136" i="1"/>
  <c r="T136" i="1" s="1"/>
  <c r="Y136" i="1" s="1"/>
  <c r="H138" i="1" l="1"/>
  <c r="K137" i="1"/>
  <c r="S137" i="1" s="1"/>
  <c r="X137" i="1" s="1"/>
  <c r="I138" i="1"/>
  <c r="M137" i="1"/>
  <c r="U137" i="1" s="1"/>
  <c r="Z137" i="1" s="1"/>
  <c r="L137" i="1"/>
  <c r="T137" i="1" s="1"/>
  <c r="Y137" i="1" s="1"/>
  <c r="H139" i="1" l="1"/>
  <c r="K138" i="1"/>
  <c r="S138" i="1" s="1"/>
  <c r="X138" i="1" s="1"/>
  <c r="I139" i="1"/>
  <c r="M138" i="1"/>
  <c r="U138" i="1" s="1"/>
  <c r="Z138" i="1" s="1"/>
  <c r="L138" i="1"/>
  <c r="T138" i="1" s="1"/>
  <c r="Y138" i="1" s="1"/>
  <c r="H140" i="1" l="1"/>
  <c r="K139" i="1"/>
  <c r="S139" i="1" s="1"/>
  <c r="X139" i="1" s="1"/>
  <c r="I140" i="1"/>
  <c r="L139" i="1"/>
  <c r="T139" i="1" s="1"/>
  <c r="Y139" i="1" s="1"/>
  <c r="M139" i="1"/>
  <c r="U139" i="1" s="1"/>
  <c r="Z139" i="1" s="1"/>
  <c r="H141" i="1" l="1"/>
  <c r="K140" i="1"/>
  <c r="S140" i="1" s="1"/>
  <c r="X140" i="1" s="1"/>
  <c r="I141" i="1"/>
  <c r="L140" i="1"/>
  <c r="T140" i="1" s="1"/>
  <c r="Y140" i="1" s="1"/>
  <c r="M140" i="1"/>
  <c r="U140" i="1" s="1"/>
  <c r="Z140" i="1" s="1"/>
  <c r="H142" i="1" l="1"/>
  <c r="K141" i="1"/>
  <c r="S141" i="1" s="1"/>
  <c r="X141" i="1" s="1"/>
  <c r="I142" i="1"/>
  <c r="L141" i="1"/>
  <c r="T141" i="1" s="1"/>
  <c r="Y141" i="1" s="1"/>
  <c r="M141" i="1"/>
  <c r="U141" i="1" s="1"/>
  <c r="Z141" i="1" s="1"/>
  <c r="H143" i="1" l="1"/>
  <c r="K142" i="1"/>
  <c r="S142" i="1" s="1"/>
  <c r="X142" i="1" s="1"/>
  <c r="I143" i="1"/>
  <c r="L142" i="1"/>
  <c r="T142" i="1" s="1"/>
  <c r="Y142" i="1" s="1"/>
  <c r="M142" i="1"/>
  <c r="U142" i="1" s="1"/>
  <c r="Z142" i="1" s="1"/>
  <c r="H144" i="1" l="1"/>
  <c r="K143" i="1"/>
  <c r="S143" i="1" s="1"/>
  <c r="X143" i="1" s="1"/>
  <c r="I144" i="1"/>
  <c r="M143" i="1"/>
  <c r="U143" i="1" s="1"/>
  <c r="Z143" i="1" s="1"/>
  <c r="L143" i="1"/>
  <c r="T143" i="1" s="1"/>
  <c r="Y143" i="1" s="1"/>
  <c r="H145" i="1" l="1"/>
  <c r="K144" i="1"/>
  <c r="S144" i="1" s="1"/>
  <c r="X144" i="1" s="1"/>
  <c r="I145" i="1"/>
  <c r="M144" i="1"/>
  <c r="U144" i="1" s="1"/>
  <c r="Z144" i="1" s="1"/>
  <c r="L144" i="1"/>
  <c r="T144" i="1" s="1"/>
  <c r="Y144" i="1" s="1"/>
  <c r="H146" i="1" l="1"/>
  <c r="K145" i="1"/>
  <c r="S145" i="1" s="1"/>
  <c r="X145" i="1" s="1"/>
  <c r="I146" i="1"/>
  <c r="M145" i="1"/>
  <c r="U145" i="1" s="1"/>
  <c r="Z145" i="1" s="1"/>
  <c r="L145" i="1"/>
  <c r="T145" i="1" s="1"/>
  <c r="Y145" i="1" s="1"/>
  <c r="H147" i="1" l="1"/>
  <c r="K146" i="1"/>
  <c r="S146" i="1" s="1"/>
  <c r="X146" i="1" s="1"/>
  <c r="I147" i="1"/>
  <c r="L146" i="1"/>
  <c r="T146" i="1" s="1"/>
  <c r="Y146" i="1" s="1"/>
  <c r="M146" i="1"/>
  <c r="U146" i="1" s="1"/>
  <c r="Z146" i="1" s="1"/>
  <c r="H148" i="1" l="1"/>
  <c r="K147" i="1"/>
  <c r="S147" i="1" s="1"/>
  <c r="X147" i="1" s="1"/>
  <c r="I148" i="1"/>
  <c r="M147" i="1"/>
  <c r="U147" i="1" s="1"/>
  <c r="Z147" i="1" s="1"/>
  <c r="L147" i="1"/>
  <c r="T147" i="1" s="1"/>
  <c r="Y147" i="1" s="1"/>
  <c r="H149" i="1" l="1"/>
  <c r="K148" i="1"/>
  <c r="S148" i="1" s="1"/>
  <c r="X148" i="1" s="1"/>
  <c r="I149" i="1"/>
  <c r="L148" i="1"/>
  <c r="T148" i="1" s="1"/>
  <c r="Y148" i="1" s="1"/>
  <c r="M148" i="1"/>
  <c r="U148" i="1" s="1"/>
  <c r="Z148" i="1" s="1"/>
  <c r="H150" i="1" l="1"/>
  <c r="K149" i="1"/>
  <c r="S149" i="1" s="1"/>
  <c r="X149" i="1" s="1"/>
  <c r="I150" i="1"/>
  <c r="L149" i="1"/>
  <c r="T149" i="1" s="1"/>
  <c r="Y149" i="1" s="1"/>
  <c r="M149" i="1"/>
  <c r="U149" i="1" s="1"/>
  <c r="Z149" i="1" s="1"/>
  <c r="H151" i="1" l="1"/>
  <c r="K150" i="1"/>
  <c r="S150" i="1" s="1"/>
  <c r="X150" i="1" s="1"/>
  <c r="I151" i="1"/>
  <c r="L150" i="1"/>
  <c r="T150" i="1" s="1"/>
  <c r="Y150" i="1" s="1"/>
  <c r="M150" i="1"/>
  <c r="U150" i="1" s="1"/>
  <c r="Z150" i="1" s="1"/>
  <c r="H152" i="1" l="1"/>
  <c r="K151" i="1"/>
  <c r="S151" i="1" s="1"/>
  <c r="X151" i="1" s="1"/>
  <c r="I152" i="1"/>
  <c r="L151" i="1"/>
  <c r="T151" i="1" s="1"/>
  <c r="Y151" i="1" s="1"/>
  <c r="M151" i="1"/>
  <c r="U151" i="1" s="1"/>
  <c r="Z151" i="1" s="1"/>
  <c r="H153" i="1" l="1"/>
  <c r="K152" i="1"/>
  <c r="S152" i="1" s="1"/>
  <c r="X152" i="1" s="1"/>
  <c r="I153" i="1"/>
  <c r="L152" i="1"/>
  <c r="T152" i="1" s="1"/>
  <c r="Y152" i="1" s="1"/>
  <c r="M152" i="1"/>
  <c r="U152" i="1" s="1"/>
  <c r="Z152" i="1" s="1"/>
  <c r="H154" i="1" l="1"/>
  <c r="K153" i="1"/>
  <c r="S153" i="1" s="1"/>
  <c r="X153" i="1" s="1"/>
  <c r="I154" i="1"/>
  <c r="M153" i="1"/>
  <c r="U153" i="1" s="1"/>
  <c r="Z153" i="1" s="1"/>
  <c r="L153" i="1"/>
  <c r="T153" i="1" s="1"/>
  <c r="Y153" i="1" s="1"/>
  <c r="H155" i="1" l="1"/>
  <c r="K154" i="1"/>
  <c r="S154" i="1" s="1"/>
  <c r="X154" i="1" s="1"/>
  <c r="I155" i="1"/>
  <c r="L154" i="1"/>
  <c r="T154" i="1" s="1"/>
  <c r="Y154" i="1" s="1"/>
  <c r="M154" i="1"/>
  <c r="U154" i="1" s="1"/>
  <c r="Z154" i="1" s="1"/>
  <c r="H156" i="1" l="1"/>
  <c r="K156" i="1" s="1"/>
  <c r="S156" i="1" s="1"/>
  <c r="X156" i="1" s="1"/>
  <c r="K155" i="1"/>
  <c r="S155" i="1" s="1"/>
  <c r="X155" i="1" s="1"/>
  <c r="I156" i="1"/>
  <c r="M155" i="1"/>
  <c r="U155" i="1" s="1"/>
  <c r="Z155" i="1" s="1"/>
  <c r="L155" i="1"/>
  <c r="T155" i="1" s="1"/>
  <c r="Y155" i="1" s="1"/>
  <c r="M156" i="1" l="1"/>
  <c r="U156" i="1" s="1"/>
  <c r="Z156" i="1" s="1"/>
  <c r="L156" i="1"/>
  <c r="T156" i="1" s="1"/>
  <c r="Y15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70765-514E-4592-9DDB-0C8F22FFBFFD}" name="Query - 2021_24" description="Connection to the '2021_24' query in the workbook." type="100" refreshedVersion="8" minRefreshableVersion="5">
    <extLst>
      <ext xmlns:x15="http://schemas.microsoft.com/office/spreadsheetml/2010/11/main" uri="{DE250136-89BD-433C-8126-D09CA5730AF9}">
        <x15:connection id="b6c94040-1616-4ffc-82ad-4fa4d9713a6d"/>
      </ext>
    </extLst>
  </connection>
  <connection id="2" xr16:uid="{D8559CEF-F739-42E4-8B74-FDC7714E38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2021_24].[YearOfBirth].[All]}"/>
    <s v="{[2021_24].[Sex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<sst xmlns="http://schemas.openxmlformats.org/spreadsheetml/2006/main" count="56" uniqueCount="42">
  <si>
    <t>Where A=start value, B=end value and n is the number of weeks.</t>
  </si>
  <si>
    <t>Be sure to start AFTER the cum ratio has had a chance to stabilize, e.g., 4 weeks or more</t>
  </si>
  <si>
    <t>Row Labels</t>
  </si>
  <si>
    <t>Grand Total</t>
  </si>
  <si>
    <t>YearOfBirth</t>
  </si>
  <si>
    <t>All</t>
  </si>
  <si>
    <t>Sex</t>
  </si>
  <si>
    <t>Column Labels</t>
  </si>
  <si>
    <t>Sum of Dead</t>
  </si>
  <si>
    <t>cum deaths</t>
  </si>
  <si>
    <t>v0</t>
  </si>
  <si>
    <t>v1</t>
  </si>
  <si>
    <t>v2</t>
  </si>
  <si>
    <t>ratio of cum deaths</t>
  </si>
  <si>
    <t>v1/v0</t>
  </si>
  <si>
    <t>v2/v0</t>
  </si>
  <si>
    <t>v2/v1</t>
  </si>
  <si>
    <t>Detrend delay</t>
  </si>
  <si>
    <t>Detrend weeks</t>
  </si>
  <si>
    <t>Baseline weeks4</t>
  </si>
  <si>
    <t>KCOR(t)</t>
  </si>
  <si>
    <t>ratio cum deaths start cum post  delay</t>
  </si>
  <si>
    <t>up to 52 week detrend analysis window</t>
  </si>
  <si>
    <t>adjusted raw KCOR</t>
  </si>
  <si>
    <t>this is 10/31/22 for 72</t>
  </si>
  <si>
    <t>increase this to get smaller Cis</t>
  </si>
  <si>
    <t>fully normalized</t>
  </si>
  <si>
    <t>Detrend baseline</t>
  </si>
  <si>
    <t>start slope computation after this many weeks</t>
  </si>
  <si>
    <t xml:space="preserve">implenent start of slope computation and the weeks </t>
  </si>
  <si>
    <t>slope correction factors</t>
  </si>
  <si>
    <t>date</t>
  </si>
  <si>
    <t>Net impact at end 2022</t>
  </si>
  <si>
    <t>95% Margin of Error</t>
  </si>
  <si>
    <t>MoE computation</t>
  </si>
  <si>
    <t>numerator start</t>
  </si>
  <si>
    <t>denom start</t>
  </si>
  <si>
    <t>numerator end</t>
  </si>
  <si>
    <t>denom end</t>
  </si>
  <si>
    <t>end of 2022 row</t>
  </si>
  <si>
    <t>Raw ratio</t>
  </si>
  <si>
    <t>this is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</si>
</sst>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[KCORv4.xlsx]2021-24 enrollment!PivotTable18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</a:t>
            </a:r>
            <a:r>
              <a:rPr lang="en-US" baseline="0"/>
              <a:t> deaths/week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'2021-24 enrollment'!$B$8:$B$9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enrollment'!$B$10:$B$157</c:f>
              <c:numCache>
                <c:formatCode>General</c:formatCode>
                <c:ptCount val="147"/>
                <c:pt idx="0">
                  <c:v>1033</c:v>
                </c:pt>
                <c:pt idx="1">
                  <c:v>943</c:v>
                </c:pt>
                <c:pt idx="2">
                  <c:v>888</c:v>
                </c:pt>
                <c:pt idx="3">
                  <c:v>927</c:v>
                </c:pt>
                <c:pt idx="4">
                  <c:v>896</c:v>
                </c:pt>
                <c:pt idx="5">
                  <c:v>868</c:v>
                </c:pt>
                <c:pt idx="6">
                  <c:v>879</c:v>
                </c:pt>
                <c:pt idx="7">
                  <c:v>816</c:v>
                </c:pt>
                <c:pt idx="8">
                  <c:v>872</c:v>
                </c:pt>
                <c:pt idx="9">
                  <c:v>848</c:v>
                </c:pt>
                <c:pt idx="10">
                  <c:v>780</c:v>
                </c:pt>
                <c:pt idx="11">
                  <c:v>790</c:v>
                </c:pt>
                <c:pt idx="12">
                  <c:v>809</c:v>
                </c:pt>
                <c:pt idx="13">
                  <c:v>879</c:v>
                </c:pt>
                <c:pt idx="14">
                  <c:v>882</c:v>
                </c:pt>
                <c:pt idx="15">
                  <c:v>820</c:v>
                </c:pt>
                <c:pt idx="16">
                  <c:v>812</c:v>
                </c:pt>
                <c:pt idx="17">
                  <c:v>883</c:v>
                </c:pt>
                <c:pt idx="18">
                  <c:v>953</c:v>
                </c:pt>
                <c:pt idx="19">
                  <c:v>1030</c:v>
                </c:pt>
                <c:pt idx="20">
                  <c:v>1118</c:v>
                </c:pt>
                <c:pt idx="21">
                  <c:v>1260</c:v>
                </c:pt>
                <c:pt idx="22">
                  <c:v>1409</c:v>
                </c:pt>
                <c:pt idx="23">
                  <c:v>1473</c:v>
                </c:pt>
                <c:pt idx="24">
                  <c:v>1540</c:v>
                </c:pt>
                <c:pt idx="25">
                  <c:v>1555</c:v>
                </c:pt>
                <c:pt idx="26">
                  <c:v>1473</c:v>
                </c:pt>
                <c:pt idx="27">
                  <c:v>1340</c:v>
                </c:pt>
                <c:pt idx="28">
                  <c:v>1289</c:v>
                </c:pt>
                <c:pt idx="29">
                  <c:v>1187</c:v>
                </c:pt>
                <c:pt idx="30">
                  <c:v>1118</c:v>
                </c:pt>
                <c:pt idx="31">
                  <c:v>972</c:v>
                </c:pt>
                <c:pt idx="32">
                  <c:v>965</c:v>
                </c:pt>
                <c:pt idx="33">
                  <c:v>1116</c:v>
                </c:pt>
                <c:pt idx="34">
                  <c:v>1102</c:v>
                </c:pt>
                <c:pt idx="35">
                  <c:v>1114</c:v>
                </c:pt>
                <c:pt idx="36">
                  <c:v>1050</c:v>
                </c:pt>
                <c:pt idx="37">
                  <c:v>1017</c:v>
                </c:pt>
                <c:pt idx="38">
                  <c:v>983</c:v>
                </c:pt>
                <c:pt idx="39">
                  <c:v>908</c:v>
                </c:pt>
                <c:pt idx="40">
                  <c:v>991</c:v>
                </c:pt>
                <c:pt idx="41">
                  <c:v>981</c:v>
                </c:pt>
                <c:pt idx="42">
                  <c:v>914</c:v>
                </c:pt>
                <c:pt idx="43">
                  <c:v>864</c:v>
                </c:pt>
                <c:pt idx="44">
                  <c:v>812</c:v>
                </c:pt>
                <c:pt idx="45">
                  <c:v>811</c:v>
                </c:pt>
                <c:pt idx="46">
                  <c:v>858</c:v>
                </c:pt>
                <c:pt idx="47">
                  <c:v>791</c:v>
                </c:pt>
                <c:pt idx="48">
                  <c:v>718</c:v>
                </c:pt>
                <c:pt idx="49">
                  <c:v>682</c:v>
                </c:pt>
                <c:pt idx="50">
                  <c:v>712</c:v>
                </c:pt>
                <c:pt idx="51">
                  <c:v>732</c:v>
                </c:pt>
                <c:pt idx="52">
                  <c:v>713</c:v>
                </c:pt>
                <c:pt idx="53">
                  <c:v>716</c:v>
                </c:pt>
                <c:pt idx="54">
                  <c:v>788</c:v>
                </c:pt>
                <c:pt idx="55">
                  <c:v>687</c:v>
                </c:pt>
                <c:pt idx="56">
                  <c:v>702</c:v>
                </c:pt>
                <c:pt idx="57">
                  <c:v>791</c:v>
                </c:pt>
                <c:pt idx="58">
                  <c:v>785</c:v>
                </c:pt>
                <c:pt idx="59">
                  <c:v>760</c:v>
                </c:pt>
                <c:pt idx="60">
                  <c:v>809</c:v>
                </c:pt>
                <c:pt idx="61">
                  <c:v>783</c:v>
                </c:pt>
                <c:pt idx="62">
                  <c:v>773</c:v>
                </c:pt>
                <c:pt idx="63">
                  <c:v>677</c:v>
                </c:pt>
                <c:pt idx="64">
                  <c:v>822</c:v>
                </c:pt>
                <c:pt idx="65">
                  <c:v>750</c:v>
                </c:pt>
                <c:pt idx="66">
                  <c:v>827</c:v>
                </c:pt>
                <c:pt idx="67">
                  <c:v>853</c:v>
                </c:pt>
                <c:pt idx="68">
                  <c:v>901</c:v>
                </c:pt>
                <c:pt idx="69">
                  <c:v>885</c:v>
                </c:pt>
                <c:pt idx="70">
                  <c:v>809</c:v>
                </c:pt>
                <c:pt idx="71">
                  <c:v>816</c:v>
                </c:pt>
                <c:pt idx="72">
                  <c:v>765</c:v>
                </c:pt>
                <c:pt idx="73">
                  <c:v>739</c:v>
                </c:pt>
                <c:pt idx="74">
                  <c:v>738</c:v>
                </c:pt>
                <c:pt idx="75">
                  <c:v>808</c:v>
                </c:pt>
                <c:pt idx="76">
                  <c:v>848</c:v>
                </c:pt>
                <c:pt idx="77">
                  <c:v>854</c:v>
                </c:pt>
                <c:pt idx="78">
                  <c:v>902</c:v>
                </c:pt>
                <c:pt idx="79">
                  <c:v>1011</c:v>
                </c:pt>
                <c:pt idx="80">
                  <c:v>1109</c:v>
                </c:pt>
                <c:pt idx="81">
                  <c:v>1000</c:v>
                </c:pt>
                <c:pt idx="82">
                  <c:v>916</c:v>
                </c:pt>
                <c:pt idx="83">
                  <c:v>849</c:v>
                </c:pt>
                <c:pt idx="84">
                  <c:v>752</c:v>
                </c:pt>
                <c:pt idx="85">
                  <c:v>800</c:v>
                </c:pt>
                <c:pt idx="86">
                  <c:v>788</c:v>
                </c:pt>
                <c:pt idx="87">
                  <c:v>786</c:v>
                </c:pt>
                <c:pt idx="88">
                  <c:v>763</c:v>
                </c:pt>
                <c:pt idx="89">
                  <c:v>774</c:v>
                </c:pt>
                <c:pt idx="90">
                  <c:v>739</c:v>
                </c:pt>
                <c:pt idx="91">
                  <c:v>750</c:v>
                </c:pt>
                <c:pt idx="92">
                  <c:v>759</c:v>
                </c:pt>
                <c:pt idx="93">
                  <c:v>743</c:v>
                </c:pt>
                <c:pt idx="94">
                  <c:v>719</c:v>
                </c:pt>
                <c:pt idx="95">
                  <c:v>719</c:v>
                </c:pt>
                <c:pt idx="96">
                  <c:v>707</c:v>
                </c:pt>
                <c:pt idx="97">
                  <c:v>667</c:v>
                </c:pt>
                <c:pt idx="98">
                  <c:v>743</c:v>
                </c:pt>
                <c:pt idx="99">
                  <c:v>650</c:v>
                </c:pt>
                <c:pt idx="100">
                  <c:v>687</c:v>
                </c:pt>
                <c:pt idx="101">
                  <c:v>660</c:v>
                </c:pt>
                <c:pt idx="102">
                  <c:v>641</c:v>
                </c:pt>
                <c:pt idx="103">
                  <c:v>686</c:v>
                </c:pt>
                <c:pt idx="104">
                  <c:v>676</c:v>
                </c:pt>
                <c:pt idx="105">
                  <c:v>715</c:v>
                </c:pt>
                <c:pt idx="106">
                  <c:v>661</c:v>
                </c:pt>
                <c:pt idx="107">
                  <c:v>644</c:v>
                </c:pt>
                <c:pt idx="108">
                  <c:v>660</c:v>
                </c:pt>
                <c:pt idx="109">
                  <c:v>654</c:v>
                </c:pt>
                <c:pt idx="110">
                  <c:v>581</c:v>
                </c:pt>
                <c:pt idx="111">
                  <c:v>613</c:v>
                </c:pt>
                <c:pt idx="112">
                  <c:v>650</c:v>
                </c:pt>
                <c:pt idx="113">
                  <c:v>745</c:v>
                </c:pt>
                <c:pt idx="114">
                  <c:v>675</c:v>
                </c:pt>
                <c:pt idx="115">
                  <c:v>590</c:v>
                </c:pt>
                <c:pt idx="116">
                  <c:v>639</c:v>
                </c:pt>
                <c:pt idx="117">
                  <c:v>658</c:v>
                </c:pt>
                <c:pt idx="118">
                  <c:v>679</c:v>
                </c:pt>
                <c:pt idx="119">
                  <c:v>651</c:v>
                </c:pt>
                <c:pt idx="120">
                  <c:v>728</c:v>
                </c:pt>
                <c:pt idx="121">
                  <c:v>726</c:v>
                </c:pt>
                <c:pt idx="122">
                  <c:v>706</c:v>
                </c:pt>
                <c:pt idx="123">
                  <c:v>709</c:v>
                </c:pt>
                <c:pt idx="124">
                  <c:v>713</c:v>
                </c:pt>
                <c:pt idx="125">
                  <c:v>710</c:v>
                </c:pt>
                <c:pt idx="126">
                  <c:v>749</c:v>
                </c:pt>
                <c:pt idx="127">
                  <c:v>748</c:v>
                </c:pt>
                <c:pt idx="128">
                  <c:v>790</c:v>
                </c:pt>
                <c:pt idx="129">
                  <c:v>834</c:v>
                </c:pt>
                <c:pt idx="130">
                  <c:v>735</c:v>
                </c:pt>
                <c:pt idx="131">
                  <c:v>838</c:v>
                </c:pt>
                <c:pt idx="132">
                  <c:v>809</c:v>
                </c:pt>
                <c:pt idx="133">
                  <c:v>778</c:v>
                </c:pt>
                <c:pt idx="134">
                  <c:v>708</c:v>
                </c:pt>
                <c:pt idx="135">
                  <c:v>755</c:v>
                </c:pt>
                <c:pt idx="136">
                  <c:v>756</c:v>
                </c:pt>
                <c:pt idx="137">
                  <c:v>748</c:v>
                </c:pt>
                <c:pt idx="138">
                  <c:v>773</c:v>
                </c:pt>
                <c:pt idx="139">
                  <c:v>694</c:v>
                </c:pt>
                <c:pt idx="140">
                  <c:v>665</c:v>
                </c:pt>
                <c:pt idx="141">
                  <c:v>600</c:v>
                </c:pt>
                <c:pt idx="142">
                  <c:v>681</c:v>
                </c:pt>
                <c:pt idx="143">
                  <c:v>642</c:v>
                </c:pt>
                <c:pt idx="144">
                  <c:v>627</c:v>
                </c:pt>
                <c:pt idx="145">
                  <c:v>621</c:v>
                </c:pt>
                <c:pt idx="146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D-4CDA-BA2C-B2A6BA586DE8}"/>
            </c:ext>
          </c:extLst>
        </c:ser>
        <c:ser>
          <c:idx val="1"/>
          <c:order val="1"/>
          <c:tx>
            <c:strRef>
              <c:f>'2021-24 enrollment'!$C$8:$C$9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enrollment'!$C$10:$C$157</c:f>
              <c:numCache>
                <c:formatCode>General</c:formatCode>
                <c:ptCount val="147"/>
                <c:pt idx="0">
                  <c:v>313</c:v>
                </c:pt>
                <c:pt idx="1">
                  <c:v>318</c:v>
                </c:pt>
                <c:pt idx="2">
                  <c:v>254</c:v>
                </c:pt>
                <c:pt idx="3">
                  <c:v>277</c:v>
                </c:pt>
                <c:pt idx="4">
                  <c:v>278</c:v>
                </c:pt>
                <c:pt idx="5">
                  <c:v>285</c:v>
                </c:pt>
                <c:pt idx="6">
                  <c:v>297</c:v>
                </c:pt>
                <c:pt idx="7">
                  <c:v>291</c:v>
                </c:pt>
                <c:pt idx="8">
                  <c:v>291</c:v>
                </c:pt>
                <c:pt idx="9">
                  <c:v>276</c:v>
                </c:pt>
                <c:pt idx="10">
                  <c:v>298</c:v>
                </c:pt>
                <c:pt idx="11">
                  <c:v>294</c:v>
                </c:pt>
                <c:pt idx="12">
                  <c:v>320</c:v>
                </c:pt>
                <c:pt idx="13">
                  <c:v>319</c:v>
                </c:pt>
                <c:pt idx="14">
                  <c:v>304</c:v>
                </c:pt>
                <c:pt idx="15">
                  <c:v>302</c:v>
                </c:pt>
                <c:pt idx="16">
                  <c:v>333</c:v>
                </c:pt>
                <c:pt idx="17">
                  <c:v>314</c:v>
                </c:pt>
                <c:pt idx="18">
                  <c:v>325</c:v>
                </c:pt>
                <c:pt idx="19">
                  <c:v>336</c:v>
                </c:pt>
                <c:pt idx="20">
                  <c:v>343</c:v>
                </c:pt>
                <c:pt idx="21">
                  <c:v>367</c:v>
                </c:pt>
                <c:pt idx="22">
                  <c:v>367</c:v>
                </c:pt>
                <c:pt idx="23">
                  <c:v>439</c:v>
                </c:pt>
                <c:pt idx="24">
                  <c:v>407</c:v>
                </c:pt>
                <c:pt idx="25">
                  <c:v>432</c:v>
                </c:pt>
                <c:pt idx="26">
                  <c:v>398</c:v>
                </c:pt>
                <c:pt idx="27">
                  <c:v>381</c:v>
                </c:pt>
                <c:pt idx="28">
                  <c:v>370</c:v>
                </c:pt>
                <c:pt idx="29">
                  <c:v>327</c:v>
                </c:pt>
                <c:pt idx="30">
                  <c:v>336</c:v>
                </c:pt>
                <c:pt idx="31">
                  <c:v>329</c:v>
                </c:pt>
                <c:pt idx="32">
                  <c:v>329</c:v>
                </c:pt>
                <c:pt idx="33">
                  <c:v>348</c:v>
                </c:pt>
                <c:pt idx="34">
                  <c:v>362</c:v>
                </c:pt>
                <c:pt idx="35">
                  <c:v>339</c:v>
                </c:pt>
                <c:pt idx="36">
                  <c:v>338</c:v>
                </c:pt>
                <c:pt idx="37">
                  <c:v>311</c:v>
                </c:pt>
                <c:pt idx="38">
                  <c:v>345</c:v>
                </c:pt>
                <c:pt idx="39">
                  <c:v>321</c:v>
                </c:pt>
                <c:pt idx="40">
                  <c:v>369</c:v>
                </c:pt>
                <c:pt idx="41">
                  <c:v>363</c:v>
                </c:pt>
                <c:pt idx="42">
                  <c:v>357</c:v>
                </c:pt>
                <c:pt idx="43">
                  <c:v>364</c:v>
                </c:pt>
                <c:pt idx="44">
                  <c:v>343</c:v>
                </c:pt>
                <c:pt idx="45">
                  <c:v>340</c:v>
                </c:pt>
                <c:pt idx="46">
                  <c:v>358</c:v>
                </c:pt>
                <c:pt idx="47">
                  <c:v>327</c:v>
                </c:pt>
                <c:pt idx="48">
                  <c:v>325</c:v>
                </c:pt>
                <c:pt idx="49">
                  <c:v>327</c:v>
                </c:pt>
                <c:pt idx="50">
                  <c:v>310</c:v>
                </c:pt>
                <c:pt idx="51">
                  <c:v>328</c:v>
                </c:pt>
                <c:pt idx="52">
                  <c:v>288</c:v>
                </c:pt>
                <c:pt idx="53">
                  <c:v>288</c:v>
                </c:pt>
                <c:pt idx="54">
                  <c:v>352</c:v>
                </c:pt>
                <c:pt idx="55">
                  <c:v>295</c:v>
                </c:pt>
                <c:pt idx="56">
                  <c:v>296</c:v>
                </c:pt>
                <c:pt idx="57">
                  <c:v>344</c:v>
                </c:pt>
                <c:pt idx="58">
                  <c:v>320</c:v>
                </c:pt>
                <c:pt idx="59">
                  <c:v>320</c:v>
                </c:pt>
                <c:pt idx="60">
                  <c:v>319</c:v>
                </c:pt>
                <c:pt idx="61">
                  <c:v>332</c:v>
                </c:pt>
                <c:pt idx="62">
                  <c:v>303</c:v>
                </c:pt>
                <c:pt idx="63">
                  <c:v>316</c:v>
                </c:pt>
                <c:pt idx="64">
                  <c:v>293</c:v>
                </c:pt>
                <c:pt idx="65">
                  <c:v>330</c:v>
                </c:pt>
                <c:pt idx="66">
                  <c:v>368</c:v>
                </c:pt>
                <c:pt idx="67">
                  <c:v>344</c:v>
                </c:pt>
                <c:pt idx="68">
                  <c:v>350</c:v>
                </c:pt>
                <c:pt idx="69">
                  <c:v>340</c:v>
                </c:pt>
                <c:pt idx="70">
                  <c:v>334</c:v>
                </c:pt>
                <c:pt idx="71">
                  <c:v>313</c:v>
                </c:pt>
                <c:pt idx="72">
                  <c:v>312</c:v>
                </c:pt>
                <c:pt idx="73">
                  <c:v>365</c:v>
                </c:pt>
                <c:pt idx="74">
                  <c:v>351</c:v>
                </c:pt>
                <c:pt idx="75">
                  <c:v>342</c:v>
                </c:pt>
                <c:pt idx="76">
                  <c:v>363</c:v>
                </c:pt>
                <c:pt idx="77">
                  <c:v>386</c:v>
                </c:pt>
                <c:pt idx="78">
                  <c:v>435</c:v>
                </c:pt>
                <c:pt idx="79">
                  <c:v>414</c:v>
                </c:pt>
                <c:pt idx="80">
                  <c:v>487</c:v>
                </c:pt>
                <c:pt idx="81">
                  <c:v>441</c:v>
                </c:pt>
                <c:pt idx="82">
                  <c:v>394</c:v>
                </c:pt>
                <c:pt idx="83">
                  <c:v>398</c:v>
                </c:pt>
                <c:pt idx="84">
                  <c:v>362</c:v>
                </c:pt>
                <c:pt idx="85">
                  <c:v>350</c:v>
                </c:pt>
                <c:pt idx="86">
                  <c:v>351</c:v>
                </c:pt>
                <c:pt idx="87">
                  <c:v>382</c:v>
                </c:pt>
                <c:pt idx="88">
                  <c:v>351</c:v>
                </c:pt>
                <c:pt idx="89">
                  <c:v>355</c:v>
                </c:pt>
                <c:pt idx="90">
                  <c:v>385</c:v>
                </c:pt>
                <c:pt idx="91">
                  <c:v>322</c:v>
                </c:pt>
                <c:pt idx="92">
                  <c:v>361</c:v>
                </c:pt>
                <c:pt idx="93">
                  <c:v>305</c:v>
                </c:pt>
                <c:pt idx="94">
                  <c:v>312</c:v>
                </c:pt>
                <c:pt idx="95">
                  <c:v>378</c:v>
                </c:pt>
                <c:pt idx="96">
                  <c:v>343</c:v>
                </c:pt>
                <c:pt idx="97">
                  <c:v>324</c:v>
                </c:pt>
                <c:pt idx="98">
                  <c:v>314</c:v>
                </c:pt>
                <c:pt idx="99">
                  <c:v>329</c:v>
                </c:pt>
                <c:pt idx="100">
                  <c:v>306</c:v>
                </c:pt>
                <c:pt idx="101">
                  <c:v>330</c:v>
                </c:pt>
                <c:pt idx="102">
                  <c:v>328</c:v>
                </c:pt>
                <c:pt idx="103">
                  <c:v>300</c:v>
                </c:pt>
                <c:pt idx="104">
                  <c:v>307</c:v>
                </c:pt>
                <c:pt idx="105">
                  <c:v>339</c:v>
                </c:pt>
                <c:pt idx="106">
                  <c:v>300</c:v>
                </c:pt>
                <c:pt idx="107">
                  <c:v>326</c:v>
                </c:pt>
                <c:pt idx="108">
                  <c:v>321</c:v>
                </c:pt>
                <c:pt idx="109">
                  <c:v>301</c:v>
                </c:pt>
                <c:pt idx="110">
                  <c:v>333</c:v>
                </c:pt>
                <c:pt idx="111">
                  <c:v>291</c:v>
                </c:pt>
                <c:pt idx="112">
                  <c:v>357</c:v>
                </c:pt>
                <c:pt idx="113">
                  <c:v>320</c:v>
                </c:pt>
                <c:pt idx="114">
                  <c:v>374</c:v>
                </c:pt>
                <c:pt idx="115">
                  <c:v>290</c:v>
                </c:pt>
                <c:pt idx="116">
                  <c:v>307</c:v>
                </c:pt>
                <c:pt idx="117">
                  <c:v>295</c:v>
                </c:pt>
                <c:pt idx="118">
                  <c:v>341</c:v>
                </c:pt>
                <c:pt idx="119">
                  <c:v>297</c:v>
                </c:pt>
                <c:pt idx="120">
                  <c:v>328</c:v>
                </c:pt>
                <c:pt idx="121">
                  <c:v>403</c:v>
                </c:pt>
                <c:pt idx="122">
                  <c:v>399</c:v>
                </c:pt>
                <c:pt idx="123">
                  <c:v>382</c:v>
                </c:pt>
                <c:pt idx="124">
                  <c:v>365</c:v>
                </c:pt>
                <c:pt idx="125">
                  <c:v>328</c:v>
                </c:pt>
                <c:pt idx="126">
                  <c:v>391</c:v>
                </c:pt>
                <c:pt idx="127">
                  <c:v>376</c:v>
                </c:pt>
                <c:pt idx="128">
                  <c:v>360</c:v>
                </c:pt>
                <c:pt idx="129">
                  <c:v>430</c:v>
                </c:pt>
                <c:pt idx="130">
                  <c:v>384</c:v>
                </c:pt>
                <c:pt idx="131">
                  <c:v>370</c:v>
                </c:pt>
                <c:pt idx="132">
                  <c:v>372</c:v>
                </c:pt>
                <c:pt idx="133">
                  <c:v>359</c:v>
                </c:pt>
                <c:pt idx="134">
                  <c:v>341</c:v>
                </c:pt>
                <c:pt idx="135">
                  <c:v>395</c:v>
                </c:pt>
                <c:pt idx="136">
                  <c:v>400</c:v>
                </c:pt>
                <c:pt idx="137">
                  <c:v>377</c:v>
                </c:pt>
                <c:pt idx="138">
                  <c:v>416</c:v>
                </c:pt>
                <c:pt idx="139">
                  <c:v>350</c:v>
                </c:pt>
                <c:pt idx="140">
                  <c:v>399</c:v>
                </c:pt>
                <c:pt idx="141">
                  <c:v>342</c:v>
                </c:pt>
                <c:pt idx="142">
                  <c:v>295</c:v>
                </c:pt>
                <c:pt idx="143">
                  <c:v>302</c:v>
                </c:pt>
                <c:pt idx="144">
                  <c:v>330</c:v>
                </c:pt>
                <c:pt idx="145">
                  <c:v>340</c:v>
                </c:pt>
                <c:pt idx="14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D-4CDA-BA2C-B2A6BA586DE8}"/>
            </c:ext>
          </c:extLst>
        </c:ser>
        <c:ser>
          <c:idx val="2"/>
          <c:order val="2"/>
          <c:tx>
            <c:strRef>
              <c:f>'2021-24 enrollment'!$D$8:$D$9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'2021-24 enrollment'!$A$10:$A$157</c:f>
              <c:strCache>
                <c:ptCount val="147"/>
                <c:pt idx="0">
                  <c:v>6/14/2021</c:v>
                </c:pt>
                <c:pt idx="1">
                  <c:v>6/21/2021</c:v>
                </c:pt>
                <c:pt idx="2">
                  <c:v>6/28/2021</c:v>
                </c:pt>
                <c:pt idx="3">
                  <c:v>7/5/2021</c:v>
                </c:pt>
                <c:pt idx="4">
                  <c:v>7/12/2021</c:v>
                </c:pt>
                <c:pt idx="5">
                  <c:v>7/19/2021</c:v>
                </c:pt>
                <c:pt idx="6">
                  <c:v>7/26/2021</c:v>
                </c:pt>
                <c:pt idx="7">
                  <c:v>8/2/2021</c:v>
                </c:pt>
                <c:pt idx="8">
                  <c:v>8/9/2021</c:v>
                </c:pt>
                <c:pt idx="9">
                  <c:v>8/16/2021</c:v>
                </c:pt>
                <c:pt idx="10">
                  <c:v>8/23/2021</c:v>
                </c:pt>
                <c:pt idx="11">
                  <c:v>8/30/2021</c:v>
                </c:pt>
                <c:pt idx="12">
                  <c:v>9/6/2021</c:v>
                </c:pt>
                <c:pt idx="13">
                  <c:v>9/13/2021</c:v>
                </c:pt>
                <c:pt idx="14">
                  <c:v>9/20/2021</c:v>
                </c:pt>
                <c:pt idx="15">
                  <c:v>9/27/2021</c:v>
                </c:pt>
                <c:pt idx="16">
                  <c:v>10/4/2021</c:v>
                </c:pt>
                <c:pt idx="17">
                  <c:v>10/11/2021</c:v>
                </c:pt>
                <c:pt idx="18">
                  <c:v>10/18/2021</c:v>
                </c:pt>
                <c:pt idx="19">
                  <c:v>10/25/2021</c:v>
                </c:pt>
                <c:pt idx="20">
                  <c:v>11/1/2021</c:v>
                </c:pt>
                <c:pt idx="21">
                  <c:v>11/8/2021</c:v>
                </c:pt>
                <c:pt idx="22">
                  <c:v>11/15/2021</c:v>
                </c:pt>
                <c:pt idx="23">
                  <c:v>11/22/2021</c:v>
                </c:pt>
                <c:pt idx="24">
                  <c:v>11/29/2021</c:v>
                </c:pt>
                <c:pt idx="25">
                  <c:v>12/6/2021</c:v>
                </c:pt>
                <c:pt idx="26">
                  <c:v>12/13/2021</c:v>
                </c:pt>
                <c:pt idx="27">
                  <c:v>12/20/2021</c:v>
                </c:pt>
                <c:pt idx="28">
                  <c:v>12/27/2021</c:v>
                </c:pt>
                <c:pt idx="29">
                  <c:v>1/3/2022</c:v>
                </c:pt>
                <c:pt idx="30">
                  <c:v>1/10/2022</c:v>
                </c:pt>
                <c:pt idx="31">
                  <c:v>1/17/2022</c:v>
                </c:pt>
                <c:pt idx="32">
                  <c:v>1/24/2022</c:v>
                </c:pt>
                <c:pt idx="33">
                  <c:v>1/31/2022</c:v>
                </c:pt>
                <c:pt idx="34">
                  <c:v>2/7/2022</c:v>
                </c:pt>
                <c:pt idx="35">
                  <c:v>2/14/2022</c:v>
                </c:pt>
                <c:pt idx="36">
                  <c:v>2/21/2022</c:v>
                </c:pt>
                <c:pt idx="37">
                  <c:v>2/28/2022</c:v>
                </c:pt>
                <c:pt idx="38">
                  <c:v>3/7/2022</c:v>
                </c:pt>
                <c:pt idx="39">
                  <c:v>3/14/2022</c:v>
                </c:pt>
                <c:pt idx="40">
                  <c:v>3/21/2022</c:v>
                </c:pt>
                <c:pt idx="41">
                  <c:v>3/28/2022</c:v>
                </c:pt>
                <c:pt idx="42">
                  <c:v>4/4/2022</c:v>
                </c:pt>
                <c:pt idx="43">
                  <c:v>4/11/2022</c:v>
                </c:pt>
                <c:pt idx="44">
                  <c:v>4/18/2022</c:v>
                </c:pt>
                <c:pt idx="45">
                  <c:v>4/25/2022</c:v>
                </c:pt>
                <c:pt idx="46">
                  <c:v>5/2/2022</c:v>
                </c:pt>
                <c:pt idx="47">
                  <c:v>5/9/2022</c:v>
                </c:pt>
                <c:pt idx="48">
                  <c:v>5/16/2022</c:v>
                </c:pt>
                <c:pt idx="49">
                  <c:v>5/23/2022</c:v>
                </c:pt>
                <c:pt idx="50">
                  <c:v>5/30/2022</c:v>
                </c:pt>
                <c:pt idx="51">
                  <c:v>6/6/2022</c:v>
                </c:pt>
                <c:pt idx="52">
                  <c:v>6/13/2022</c:v>
                </c:pt>
                <c:pt idx="53">
                  <c:v>6/20/2022</c:v>
                </c:pt>
                <c:pt idx="54">
                  <c:v>6/27/2022</c:v>
                </c:pt>
                <c:pt idx="55">
                  <c:v>7/4/2022</c:v>
                </c:pt>
                <c:pt idx="56">
                  <c:v>7/11/2022</c:v>
                </c:pt>
                <c:pt idx="57">
                  <c:v>7/18/2022</c:v>
                </c:pt>
                <c:pt idx="58">
                  <c:v>7/25/2022</c:v>
                </c:pt>
                <c:pt idx="59">
                  <c:v>8/1/2022</c:v>
                </c:pt>
                <c:pt idx="60">
                  <c:v>8/8/2022</c:v>
                </c:pt>
                <c:pt idx="61">
                  <c:v>8/15/2022</c:v>
                </c:pt>
                <c:pt idx="62">
                  <c:v>8/22/2022</c:v>
                </c:pt>
                <c:pt idx="63">
                  <c:v>8/29/2022</c:v>
                </c:pt>
                <c:pt idx="64">
                  <c:v>9/5/2022</c:v>
                </c:pt>
                <c:pt idx="65">
                  <c:v>9/12/2022</c:v>
                </c:pt>
                <c:pt idx="66">
                  <c:v>9/19/2022</c:v>
                </c:pt>
                <c:pt idx="67">
                  <c:v>9/26/2022</c:v>
                </c:pt>
                <c:pt idx="68">
                  <c:v>10/3/2022</c:v>
                </c:pt>
                <c:pt idx="69">
                  <c:v>10/10/2022</c:v>
                </c:pt>
                <c:pt idx="70">
                  <c:v>10/17/2022</c:v>
                </c:pt>
                <c:pt idx="71">
                  <c:v>10/24/2022</c:v>
                </c:pt>
                <c:pt idx="72">
                  <c:v>10/31/2022</c:v>
                </c:pt>
                <c:pt idx="73">
                  <c:v>11/7/2022</c:v>
                </c:pt>
                <c:pt idx="74">
                  <c:v>11/14/2022</c:v>
                </c:pt>
                <c:pt idx="75">
                  <c:v>11/21/2022</c:v>
                </c:pt>
                <c:pt idx="76">
                  <c:v>11/28/2022</c:v>
                </c:pt>
                <c:pt idx="77">
                  <c:v>12/5/2022</c:v>
                </c:pt>
                <c:pt idx="78">
                  <c:v>12/12/2022</c:v>
                </c:pt>
                <c:pt idx="79">
                  <c:v>12/19/2022</c:v>
                </c:pt>
                <c:pt idx="80">
                  <c:v>12/26/2022</c:v>
                </c:pt>
                <c:pt idx="81">
                  <c:v>1/2/2023</c:v>
                </c:pt>
                <c:pt idx="82">
                  <c:v>1/9/2023</c:v>
                </c:pt>
                <c:pt idx="83">
                  <c:v>1/16/2023</c:v>
                </c:pt>
                <c:pt idx="84">
                  <c:v>1/23/2023</c:v>
                </c:pt>
                <c:pt idx="85">
                  <c:v>1/30/2023</c:v>
                </c:pt>
                <c:pt idx="86">
                  <c:v>2/6/2023</c:v>
                </c:pt>
                <c:pt idx="87">
                  <c:v>2/13/2023</c:v>
                </c:pt>
                <c:pt idx="88">
                  <c:v>2/20/2023</c:v>
                </c:pt>
                <c:pt idx="89">
                  <c:v>2/27/2023</c:v>
                </c:pt>
                <c:pt idx="90">
                  <c:v>3/6/2023</c:v>
                </c:pt>
                <c:pt idx="91">
                  <c:v>3/13/2023</c:v>
                </c:pt>
                <c:pt idx="92">
                  <c:v>3/20/2023</c:v>
                </c:pt>
                <c:pt idx="93">
                  <c:v>3/27/2023</c:v>
                </c:pt>
                <c:pt idx="94">
                  <c:v>4/3/2023</c:v>
                </c:pt>
                <c:pt idx="95">
                  <c:v>4/10/2023</c:v>
                </c:pt>
                <c:pt idx="96">
                  <c:v>4/17/2023</c:v>
                </c:pt>
                <c:pt idx="97">
                  <c:v>4/24/2023</c:v>
                </c:pt>
                <c:pt idx="98">
                  <c:v>5/1/2023</c:v>
                </c:pt>
                <c:pt idx="99">
                  <c:v>5/8/2023</c:v>
                </c:pt>
                <c:pt idx="100">
                  <c:v>5/15/2023</c:v>
                </c:pt>
                <c:pt idx="101">
                  <c:v>5/22/2023</c:v>
                </c:pt>
                <c:pt idx="102">
                  <c:v>5/29/2023</c:v>
                </c:pt>
                <c:pt idx="103">
                  <c:v>6/5/2023</c:v>
                </c:pt>
                <c:pt idx="104">
                  <c:v>6/12/2023</c:v>
                </c:pt>
                <c:pt idx="105">
                  <c:v>6/19/2023</c:v>
                </c:pt>
                <c:pt idx="106">
                  <c:v>6/26/2023</c:v>
                </c:pt>
                <c:pt idx="107">
                  <c:v>7/3/2023</c:v>
                </c:pt>
                <c:pt idx="108">
                  <c:v>7/10/2023</c:v>
                </c:pt>
                <c:pt idx="109">
                  <c:v>7/17/2023</c:v>
                </c:pt>
                <c:pt idx="110">
                  <c:v>7/24/2023</c:v>
                </c:pt>
                <c:pt idx="111">
                  <c:v>7/31/2023</c:v>
                </c:pt>
                <c:pt idx="112">
                  <c:v>8/7/2023</c:v>
                </c:pt>
                <c:pt idx="113">
                  <c:v>8/14/2023</c:v>
                </c:pt>
                <c:pt idx="114">
                  <c:v>8/21/2023</c:v>
                </c:pt>
                <c:pt idx="115">
                  <c:v>8/28/2023</c:v>
                </c:pt>
                <c:pt idx="116">
                  <c:v>9/4/2023</c:v>
                </c:pt>
                <c:pt idx="117">
                  <c:v>9/11/2023</c:v>
                </c:pt>
                <c:pt idx="118">
                  <c:v>9/18/2023</c:v>
                </c:pt>
                <c:pt idx="119">
                  <c:v>9/25/2023</c:v>
                </c:pt>
                <c:pt idx="120">
                  <c:v>10/2/2023</c:v>
                </c:pt>
                <c:pt idx="121">
                  <c:v>10/9/2023</c:v>
                </c:pt>
                <c:pt idx="122">
                  <c:v>10/16/2023</c:v>
                </c:pt>
                <c:pt idx="123">
                  <c:v>10/23/2023</c:v>
                </c:pt>
                <c:pt idx="124">
                  <c:v>10/30/2023</c:v>
                </c:pt>
                <c:pt idx="125">
                  <c:v>11/6/2023</c:v>
                </c:pt>
                <c:pt idx="126">
                  <c:v>11/13/2023</c:v>
                </c:pt>
                <c:pt idx="127">
                  <c:v>11/20/2023</c:v>
                </c:pt>
                <c:pt idx="128">
                  <c:v>11/27/2023</c:v>
                </c:pt>
                <c:pt idx="129">
                  <c:v>12/4/2023</c:v>
                </c:pt>
                <c:pt idx="130">
                  <c:v>12/11/2023</c:v>
                </c:pt>
                <c:pt idx="131">
                  <c:v>12/18/2023</c:v>
                </c:pt>
                <c:pt idx="132">
                  <c:v>12/25/2023</c:v>
                </c:pt>
                <c:pt idx="133">
                  <c:v>1/1/2024</c:v>
                </c:pt>
                <c:pt idx="134">
                  <c:v>1/8/2024</c:v>
                </c:pt>
                <c:pt idx="135">
                  <c:v>1/15/2024</c:v>
                </c:pt>
                <c:pt idx="136">
                  <c:v>1/22/2024</c:v>
                </c:pt>
                <c:pt idx="137">
                  <c:v>1/29/2024</c:v>
                </c:pt>
                <c:pt idx="138">
                  <c:v>2/5/2024</c:v>
                </c:pt>
                <c:pt idx="139">
                  <c:v>2/12/2024</c:v>
                </c:pt>
                <c:pt idx="140">
                  <c:v>2/19/2024</c:v>
                </c:pt>
                <c:pt idx="141">
                  <c:v>2/26/2024</c:v>
                </c:pt>
                <c:pt idx="142">
                  <c:v>3/4/2024</c:v>
                </c:pt>
                <c:pt idx="143">
                  <c:v>3/11/2024</c:v>
                </c:pt>
                <c:pt idx="144">
                  <c:v>3/18/2024</c:v>
                </c:pt>
                <c:pt idx="145">
                  <c:v>3/25/2024</c:v>
                </c:pt>
                <c:pt idx="146">
                  <c:v>4/1/2024</c:v>
                </c:pt>
              </c:strCache>
            </c:strRef>
          </c:cat>
          <c:val>
            <c:numRef>
              <c:f>'2021-24 enrollment'!$D$10:$D$157</c:f>
              <c:numCache>
                <c:formatCode>General</c:formatCode>
                <c:ptCount val="147"/>
                <c:pt idx="0">
                  <c:v>722</c:v>
                </c:pt>
                <c:pt idx="1">
                  <c:v>758</c:v>
                </c:pt>
                <c:pt idx="2">
                  <c:v>745</c:v>
                </c:pt>
                <c:pt idx="3">
                  <c:v>739</c:v>
                </c:pt>
                <c:pt idx="4">
                  <c:v>867</c:v>
                </c:pt>
                <c:pt idx="5">
                  <c:v>806</c:v>
                </c:pt>
                <c:pt idx="6">
                  <c:v>940</c:v>
                </c:pt>
                <c:pt idx="7">
                  <c:v>822</c:v>
                </c:pt>
                <c:pt idx="8">
                  <c:v>879</c:v>
                </c:pt>
                <c:pt idx="9">
                  <c:v>873</c:v>
                </c:pt>
                <c:pt idx="10">
                  <c:v>875</c:v>
                </c:pt>
                <c:pt idx="11">
                  <c:v>913</c:v>
                </c:pt>
                <c:pt idx="12">
                  <c:v>945</c:v>
                </c:pt>
                <c:pt idx="13">
                  <c:v>942</c:v>
                </c:pt>
                <c:pt idx="14">
                  <c:v>926</c:v>
                </c:pt>
                <c:pt idx="15">
                  <c:v>971</c:v>
                </c:pt>
                <c:pt idx="16">
                  <c:v>976</c:v>
                </c:pt>
                <c:pt idx="17">
                  <c:v>1024</c:v>
                </c:pt>
                <c:pt idx="18">
                  <c:v>1066</c:v>
                </c:pt>
                <c:pt idx="19">
                  <c:v>1220</c:v>
                </c:pt>
                <c:pt idx="20">
                  <c:v>1252</c:v>
                </c:pt>
                <c:pt idx="21">
                  <c:v>1275</c:v>
                </c:pt>
                <c:pt idx="22">
                  <c:v>1278</c:v>
                </c:pt>
                <c:pt idx="23">
                  <c:v>1353</c:v>
                </c:pt>
                <c:pt idx="24">
                  <c:v>1443</c:v>
                </c:pt>
                <c:pt idx="25">
                  <c:v>1396</c:v>
                </c:pt>
                <c:pt idx="26">
                  <c:v>1285</c:v>
                </c:pt>
                <c:pt idx="27">
                  <c:v>1230</c:v>
                </c:pt>
                <c:pt idx="28">
                  <c:v>1127</c:v>
                </c:pt>
                <c:pt idx="29">
                  <c:v>1061</c:v>
                </c:pt>
                <c:pt idx="30">
                  <c:v>1109</c:v>
                </c:pt>
                <c:pt idx="31">
                  <c:v>1075</c:v>
                </c:pt>
                <c:pt idx="32">
                  <c:v>1084</c:v>
                </c:pt>
                <c:pt idx="33">
                  <c:v>1185</c:v>
                </c:pt>
                <c:pt idx="34">
                  <c:v>1228</c:v>
                </c:pt>
                <c:pt idx="35">
                  <c:v>1182</c:v>
                </c:pt>
                <c:pt idx="36">
                  <c:v>1125</c:v>
                </c:pt>
                <c:pt idx="37">
                  <c:v>1094</c:v>
                </c:pt>
                <c:pt idx="38">
                  <c:v>1080</c:v>
                </c:pt>
                <c:pt idx="39">
                  <c:v>1097</c:v>
                </c:pt>
                <c:pt idx="40">
                  <c:v>1106</c:v>
                </c:pt>
                <c:pt idx="41">
                  <c:v>1195</c:v>
                </c:pt>
                <c:pt idx="42">
                  <c:v>1173</c:v>
                </c:pt>
                <c:pt idx="43">
                  <c:v>1110</c:v>
                </c:pt>
                <c:pt idx="44">
                  <c:v>1185</c:v>
                </c:pt>
                <c:pt idx="45">
                  <c:v>1132</c:v>
                </c:pt>
                <c:pt idx="46">
                  <c:v>1076</c:v>
                </c:pt>
                <c:pt idx="47">
                  <c:v>1083</c:v>
                </c:pt>
                <c:pt idx="48">
                  <c:v>1019</c:v>
                </c:pt>
                <c:pt idx="49">
                  <c:v>914</c:v>
                </c:pt>
                <c:pt idx="50">
                  <c:v>1043</c:v>
                </c:pt>
                <c:pt idx="51">
                  <c:v>1024</c:v>
                </c:pt>
                <c:pt idx="52">
                  <c:v>1000</c:v>
                </c:pt>
                <c:pt idx="53">
                  <c:v>993</c:v>
                </c:pt>
                <c:pt idx="54">
                  <c:v>1069</c:v>
                </c:pt>
                <c:pt idx="55">
                  <c:v>923</c:v>
                </c:pt>
                <c:pt idx="56">
                  <c:v>992</c:v>
                </c:pt>
                <c:pt idx="57">
                  <c:v>1213</c:v>
                </c:pt>
                <c:pt idx="58">
                  <c:v>1090</c:v>
                </c:pt>
                <c:pt idx="59">
                  <c:v>1152</c:v>
                </c:pt>
                <c:pt idx="60">
                  <c:v>1084</c:v>
                </c:pt>
                <c:pt idx="61">
                  <c:v>1102</c:v>
                </c:pt>
                <c:pt idx="62">
                  <c:v>1052</c:v>
                </c:pt>
                <c:pt idx="63">
                  <c:v>1048</c:v>
                </c:pt>
                <c:pt idx="64">
                  <c:v>1078</c:v>
                </c:pt>
                <c:pt idx="65">
                  <c:v>1161</c:v>
                </c:pt>
                <c:pt idx="66">
                  <c:v>1125</c:v>
                </c:pt>
                <c:pt idx="67">
                  <c:v>1177</c:v>
                </c:pt>
                <c:pt idx="68">
                  <c:v>1189</c:v>
                </c:pt>
                <c:pt idx="69">
                  <c:v>1144</c:v>
                </c:pt>
                <c:pt idx="70">
                  <c:v>1199</c:v>
                </c:pt>
                <c:pt idx="71">
                  <c:v>1184</c:v>
                </c:pt>
                <c:pt idx="72">
                  <c:v>1106</c:v>
                </c:pt>
                <c:pt idx="73">
                  <c:v>1143</c:v>
                </c:pt>
                <c:pt idx="74">
                  <c:v>1147</c:v>
                </c:pt>
                <c:pt idx="75">
                  <c:v>1146</c:v>
                </c:pt>
                <c:pt idx="76">
                  <c:v>1251</c:v>
                </c:pt>
                <c:pt idx="77">
                  <c:v>1228</c:v>
                </c:pt>
                <c:pt idx="78">
                  <c:v>1395</c:v>
                </c:pt>
                <c:pt idx="79">
                  <c:v>1597</c:v>
                </c:pt>
                <c:pt idx="80">
                  <c:v>1570</c:v>
                </c:pt>
                <c:pt idx="81">
                  <c:v>1522</c:v>
                </c:pt>
                <c:pt idx="82">
                  <c:v>1355</c:v>
                </c:pt>
                <c:pt idx="83">
                  <c:v>1280</c:v>
                </c:pt>
                <c:pt idx="84">
                  <c:v>1203</c:v>
                </c:pt>
                <c:pt idx="85">
                  <c:v>1202</c:v>
                </c:pt>
                <c:pt idx="86">
                  <c:v>1174</c:v>
                </c:pt>
                <c:pt idx="87">
                  <c:v>1173</c:v>
                </c:pt>
                <c:pt idx="88">
                  <c:v>1184</c:v>
                </c:pt>
                <c:pt idx="89">
                  <c:v>1195</c:v>
                </c:pt>
                <c:pt idx="90">
                  <c:v>1215</c:v>
                </c:pt>
                <c:pt idx="91">
                  <c:v>1149</c:v>
                </c:pt>
                <c:pt idx="92">
                  <c:v>1153</c:v>
                </c:pt>
                <c:pt idx="93">
                  <c:v>1149</c:v>
                </c:pt>
                <c:pt idx="94">
                  <c:v>1088</c:v>
                </c:pt>
                <c:pt idx="95">
                  <c:v>1151</c:v>
                </c:pt>
                <c:pt idx="96">
                  <c:v>1105</c:v>
                </c:pt>
                <c:pt idx="97">
                  <c:v>1083</c:v>
                </c:pt>
                <c:pt idx="98">
                  <c:v>1052</c:v>
                </c:pt>
                <c:pt idx="99">
                  <c:v>1029</c:v>
                </c:pt>
                <c:pt idx="100">
                  <c:v>1038</c:v>
                </c:pt>
                <c:pt idx="101">
                  <c:v>988</c:v>
                </c:pt>
                <c:pt idx="102">
                  <c:v>1000</c:v>
                </c:pt>
                <c:pt idx="103">
                  <c:v>1005</c:v>
                </c:pt>
                <c:pt idx="104">
                  <c:v>975</c:v>
                </c:pt>
                <c:pt idx="105">
                  <c:v>1075</c:v>
                </c:pt>
                <c:pt idx="106">
                  <c:v>977</c:v>
                </c:pt>
                <c:pt idx="107">
                  <c:v>991</c:v>
                </c:pt>
                <c:pt idx="108">
                  <c:v>1083</c:v>
                </c:pt>
                <c:pt idx="109">
                  <c:v>1020</c:v>
                </c:pt>
                <c:pt idx="110">
                  <c:v>963</c:v>
                </c:pt>
                <c:pt idx="111">
                  <c:v>988</c:v>
                </c:pt>
                <c:pt idx="112">
                  <c:v>993</c:v>
                </c:pt>
                <c:pt idx="113">
                  <c:v>1074</c:v>
                </c:pt>
                <c:pt idx="114">
                  <c:v>1155</c:v>
                </c:pt>
                <c:pt idx="115">
                  <c:v>1030</c:v>
                </c:pt>
                <c:pt idx="116">
                  <c:v>991</c:v>
                </c:pt>
                <c:pt idx="117">
                  <c:v>1030</c:v>
                </c:pt>
                <c:pt idx="118">
                  <c:v>1031</c:v>
                </c:pt>
                <c:pt idx="119">
                  <c:v>1013</c:v>
                </c:pt>
                <c:pt idx="120">
                  <c:v>1025</c:v>
                </c:pt>
                <c:pt idx="121">
                  <c:v>1159</c:v>
                </c:pt>
                <c:pt idx="122">
                  <c:v>1099</c:v>
                </c:pt>
                <c:pt idx="123">
                  <c:v>1134</c:v>
                </c:pt>
                <c:pt idx="124">
                  <c:v>1085</c:v>
                </c:pt>
                <c:pt idx="125">
                  <c:v>1113</c:v>
                </c:pt>
                <c:pt idx="126">
                  <c:v>1190</c:v>
                </c:pt>
                <c:pt idx="127">
                  <c:v>1188</c:v>
                </c:pt>
                <c:pt idx="128">
                  <c:v>1242</c:v>
                </c:pt>
                <c:pt idx="129">
                  <c:v>1208</c:v>
                </c:pt>
                <c:pt idx="130">
                  <c:v>1311</c:v>
                </c:pt>
                <c:pt idx="131">
                  <c:v>1266</c:v>
                </c:pt>
                <c:pt idx="132">
                  <c:v>1305</c:v>
                </c:pt>
                <c:pt idx="133">
                  <c:v>1179</c:v>
                </c:pt>
                <c:pt idx="134">
                  <c:v>1175</c:v>
                </c:pt>
                <c:pt idx="135">
                  <c:v>1149</c:v>
                </c:pt>
                <c:pt idx="136">
                  <c:v>1215</c:v>
                </c:pt>
                <c:pt idx="137">
                  <c:v>1197</c:v>
                </c:pt>
                <c:pt idx="138">
                  <c:v>1324</c:v>
                </c:pt>
                <c:pt idx="139">
                  <c:v>1183</c:v>
                </c:pt>
                <c:pt idx="140">
                  <c:v>1123</c:v>
                </c:pt>
                <c:pt idx="141">
                  <c:v>1097</c:v>
                </c:pt>
                <c:pt idx="142">
                  <c:v>1044</c:v>
                </c:pt>
                <c:pt idx="143">
                  <c:v>1056</c:v>
                </c:pt>
                <c:pt idx="144">
                  <c:v>989</c:v>
                </c:pt>
                <c:pt idx="145">
                  <c:v>1066</c:v>
                </c:pt>
                <c:pt idx="146">
                  <c:v>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D-4CDA-BA2C-B2A6BA586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14399"/>
        <c:axId val="1994408159"/>
      </c:lineChart>
      <c:catAx>
        <c:axId val="199441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08159"/>
        <c:crosses val="autoZero"/>
        <c:auto val="1"/>
        <c:lblAlgn val="ctr"/>
        <c:lblOffset val="100"/>
        <c:noMultiLvlLbl val="0"/>
      </c:catAx>
      <c:valAx>
        <c:axId val="19944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1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Detrend</a:t>
            </a:r>
            <a:r>
              <a:rPr lang="en-US" baseline="0"/>
              <a:t> analysis window used to neutralize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enrollment'!$O$9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enrollment'!$O$10:$O$61</c:f>
              <c:numCache>
                <c:formatCode>General</c:formatCode>
                <c:ptCount val="52"/>
                <c:pt idx="0">
                  <c:v>0.40784313725490196</c:v>
                </c:pt>
                <c:pt idx="1">
                  <c:v>0.45013297872340424</c:v>
                </c:pt>
                <c:pt idx="2">
                  <c:v>0.45851917930419267</c:v>
                </c:pt>
                <c:pt idx="3">
                  <c:v>0.44918032786885248</c:v>
                </c:pt>
                <c:pt idx="4">
                  <c:v>0.44458696767573114</c:v>
                </c:pt>
                <c:pt idx="5">
                  <c:v>0.44591750841750843</c:v>
                </c:pt>
                <c:pt idx="6">
                  <c:v>0.45171559957552176</c:v>
                </c:pt>
                <c:pt idx="7">
                  <c:v>0.44531132783195798</c:v>
                </c:pt>
                <c:pt idx="8">
                  <c:v>0.44443015178801132</c:v>
                </c:pt>
                <c:pt idx="9">
                  <c:v>0.44403920674720765</c:v>
                </c:pt>
                <c:pt idx="10">
                  <c:v>0.44272445820433437</c:v>
                </c:pt>
                <c:pt idx="11">
                  <c:v>0.44482398709554988</c:v>
                </c:pt>
                <c:pt idx="12">
                  <c:v>0.44725887875298909</c:v>
                </c:pt>
                <c:pt idx="13">
                  <c:v>0.4466131833595236</c:v>
                </c:pt>
                <c:pt idx="14">
                  <c:v>0.44654088050314467</c:v>
                </c:pt>
                <c:pt idx="15">
                  <c:v>0.44881083058909621</c:v>
                </c:pt>
                <c:pt idx="16">
                  <c:v>0.4494039367895758</c:v>
                </c:pt>
                <c:pt idx="17">
                  <c:v>0.44987501644520456</c:v>
                </c:pt>
                <c:pt idx="18">
                  <c:v>0.4531710683144094</c:v>
                </c:pt>
                <c:pt idx="19">
                  <c:v>0.45209993409621951</c:v>
                </c:pt>
                <c:pt idx="20">
                  <c:v>0.45312320916905446</c:v>
                </c:pt>
                <c:pt idx="21">
                  <c:v>0.45138239982410816</c:v>
                </c:pt>
                <c:pt idx="22">
                  <c:v>0.4507191201353638</c:v>
                </c:pt>
                <c:pt idx="23">
                  <c:v>0.45346645611532782</c:v>
                </c:pt>
                <c:pt idx="24">
                  <c:v>0.45456780411053199</c:v>
                </c:pt>
                <c:pt idx="25">
                  <c:v>0.4555582004284694</c:v>
                </c:pt>
                <c:pt idx="26">
                  <c:v>0.4544325915026669</c:v>
                </c:pt>
                <c:pt idx="27">
                  <c:v>0.45593356549691938</c:v>
                </c:pt>
                <c:pt idx="28">
                  <c:v>0.45562053281351528</c:v>
                </c:pt>
                <c:pt idx="29">
                  <c:v>0.45685407454200883</c:v>
                </c:pt>
                <c:pt idx="30">
                  <c:v>0.45829574345936192</c:v>
                </c:pt>
                <c:pt idx="31">
                  <c:v>0.45772176132737713</c:v>
                </c:pt>
                <c:pt idx="32">
                  <c:v>0.45762777691471185</c:v>
                </c:pt>
                <c:pt idx="33">
                  <c:v>0.45807353663605788</c:v>
                </c:pt>
                <c:pt idx="34">
                  <c:v>0.45797080076684854</c:v>
                </c:pt>
                <c:pt idx="35">
                  <c:v>0.45908959953903772</c:v>
                </c:pt>
                <c:pt idx="36">
                  <c:v>0.45972280849866332</c:v>
                </c:pt>
                <c:pt idx="37">
                  <c:v>0.45973454370400935</c:v>
                </c:pt>
                <c:pt idx="38">
                  <c:v>0.46195597208643763</c:v>
                </c:pt>
                <c:pt idx="39">
                  <c:v>0.46221429515127493</c:v>
                </c:pt>
                <c:pt idx="40">
                  <c:v>0.4640431998965272</c:v>
                </c:pt>
                <c:pt idx="41">
                  <c:v>0.46323134728931831</c:v>
                </c:pt>
                <c:pt idx="42">
                  <c:v>0.46512706362455947</c:v>
                </c:pt>
                <c:pt idx="43">
                  <c:v>0.46559995142093757</c:v>
                </c:pt>
                <c:pt idx="44">
                  <c:v>0.46588235294117647</c:v>
                </c:pt>
                <c:pt idx="45">
                  <c:v>0.46554494201501473</c:v>
                </c:pt>
                <c:pt idx="46">
                  <c:v>0.46625802016498624</c:v>
                </c:pt>
                <c:pt idx="47">
                  <c:v>0.46607429069538564</c:v>
                </c:pt>
                <c:pt idx="48">
                  <c:v>0.46576286131547767</c:v>
                </c:pt>
                <c:pt idx="49">
                  <c:v>0.46751492557473595</c:v>
                </c:pt>
                <c:pt idx="50">
                  <c:v>0.46934231105691487</c:v>
                </c:pt>
                <c:pt idx="51">
                  <c:v>0.47062343880099916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6-41A5-B537-E6A9FEE99BD3}"/>
            </c:ext>
          </c:extLst>
        </c:ser>
        <c:ser>
          <c:idx val="1"/>
          <c:order val="1"/>
          <c:tx>
            <c:strRef>
              <c:f>'2021-24 enrollment'!$P$9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enrollment'!$P$10:$P$61</c:f>
              <c:numCache>
                <c:formatCode>General</c:formatCode>
                <c:ptCount val="52"/>
                <c:pt idx="0">
                  <c:v>3.5448717948717947</c:v>
                </c:pt>
                <c:pt idx="1">
                  <c:v>3.3220088626292466</c:v>
                </c:pt>
                <c:pt idx="2">
                  <c:v>3.3035019455252916</c:v>
                </c:pt>
                <c:pt idx="3">
                  <c:v>3.3153284671532846</c:v>
                </c:pt>
                <c:pt idx="4">
                  <c:v>3.3427582227351413</c:v>
                </c:pt>
                <c:pt idx="5">
                  <c:v>3.3133553563001414</c:v>
                </c:pt>
                <c:pt idx="6">
                  <c:v>3.2952231793265465</c:v>
                </c:pt>
                <c:pt idx="7">
                  <c:v>3.3736522911051212</c:v>
                </c:pt>
                <c:pt idx="8">
                  <c:v>3.3525325615050652</c:v>
                </c:pt>
                <c:pt idx="9">
                  <c:v>3.3637063655030799</c:v>
                </c:pt>
                <c:pt idx="10">
                  <c:v>3.3706293706293708</c:v>
                </c:pt>
                <c:pt idx="11">
                  <c:v>3.3575085324232083</c:v>
                </c:pt>
                <c:pt idx="12">
                  <c:v>3.3550495049504949</c:v>
                </c:pt>
                <c:pt idx="13">
                  <c:v>3.3601851851851854</c:v>
                </c:pt>
                <c:pt idx="14">
                  <c:v>3.35924187097896</c:v>
                </c:pt>
                <c:pt idx="15">
                  <c:v>3.3412685472036525</c:v>
                </c:pt>
                <c:pt idx="16">
                  <c:v>3.3429981492905614</c:v>
                </c:pt>
                <c:pt idx="17">
                  <c:v>3.3442023687673634</c:v>
                </c:pt>
                <c:pt idx="18">
                  <c:v>3.3341638981173864</c:v>
                </c:pt>
                <c:pt idx="19">
                  <c:v>3.3441558441558441</c:v>
                </c:pt>
                <c:pt idx="20">
                  <c:v>3.3372960667762741</c:v>
                </c:pt>
                <c:pt idx="21">
                  <c:v>3.353263516804676</c:v>
                </c:pt>
                <c:pt idx="22">
                  <c:v>3.3581651806663539</c:v>
                </c:pt>
                <c:pt idx="23">
                  <c:v>3.3448663221747923</c:v>
                </c:pt>
                <c:pt idx="24">
                  <c:v>3.3402920497566253</c:v>
                </c:pt>
                <c:pt idx="25">
                  <c:v>3.3403699446128123</c:v>
                </c:pt>
                <c:pt idx="26">
                  <c:v>3.340686026510169</c:v>
                </c:pt>
                <c:pt idx="27">
                  <c:v>3.3338229533881707</c:v>
                </c:pt>
                <c:pt idx="28">
                  <c:v>3.33552006084807</c:v>
                </c:pt>
                <c:pt idx="29">
                  <c:v>3.3251290560471976</c:v>
                </c:pt>
                <c:pt idx="30">
                  <c:v>3.3170186113099498</c:v>
                </c:pt>
                <c:pt idx="31">
                  <c:v>3.3178807947019866</c:v>
                </c:pt>
                <c:pt idx="32">
                  <c:v>3.3141814478485956</c:v>
                </c:pt>
                <c:pt idx="33">
                  <c:v>3.3101798383105097</c:v>
                </c:pt>
                <c:pt idx="34">
                  <c:v>3.3088874577362746</c:v>
                </c:pt>
                <c:pt idx="35">
                  <c:v>3.3020081581424536</c:v>
                </c:pt>
                <c:pt idx="36">
                  <c:v>3.3037722855612519</c:v>
                </c:pt>
                <c:pt idx="37">
                  <c:v>3.3056843679880328</c:v>
                </c:pt>
                <c:pt idx="38">
                  <c:v>3.2956286944464717</c:v>
                </c:pt>
                <c:pt idx="39">
                  <c:v>3.2976990138630842</c:v>
                </c:pt>
                <c:pt idx="40">
                  <c:v>3.2848581980349802</c:v>
                </c:pt>
                <c:pt idx="41">
                  <c:v>3.2864153772748961</c:v>
                </c:pt>
                <c:pt idx="42">
                  <c:v>3.2814888667331341</c:v>
                </c:pt>
                <c:pt idx="43">
                  <c:v>3.2865992826866646</c:v>
                </c:pt>
                <c:pt idx="44">
                  <c:v>3.2854494310190514</c:v>
                </c:pt>
                <c:pt idx="45">
                  <c:v>3.2892639769090795</c:v>
                </c:pt>
                <c:pt idx="46">
                  <c:v>3.283695785723062</c:v>
                </c:pt>
                <c:pt idx="47">
                  <c:v>3.2859728506787329</c:v>
                </c:pt>
                <c:pt idx="48">
                  <c:v>3.2828491983671539</c:v>
                </c:pt>
                <c:pt idx="49">
                  <c:v>3.2733733965098808</c:v>
                </c:pt>
                <c:pt idx="50">
                  <c:v>3.2616774922338321</c:v>
                </c:pt>
                <c:pt idx="51">
                  <c:v>3.2554873666169071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6-41A5-B537-E6A9FEE99BD3}"/>
            </c:ext>
          </c:extLst>
        </c:ser>
        <c:ser>
          <c:idx val="2"/>
          <c:order val="2"/>
          <c:tx>
            <c:strRef>
              <c:f>'2021-24 enrollment'!$Q$9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enrollment'!$Q$10:$Q$61</c:f>
              <c:numCache>
                <c:formatCode>General</c:formatCode>
                <c:ptCount val="52"/>
                <c:pt idx="0">
                  <c:v>1.4457516339869281</c:v>
                </c:pt>
                <c:pt idx="1">
                  <c:v>1.4953457446808511</c:v>
                </c:pt>
                <c:pt idx="2">
                  <c:v>1.5147190008920606</c:v>
                </c:pt>
                <c:pt idx="3">
                  <c:v>1.4891803278688525</c:v>
                </c:pt>
                <c:pt idx="4">
                  <c:v>1.4861467419189327</c:v>
                </c:pt>
                <c:pt idx="5">
                  <c:v>1.477483164983165</c:v>
                </c:pt>
                <c:pt idx="6">
                  <c:v>1.488503714184648</c:v>
                </c:pt>
                <c:pt idx="7">
                  <c:v>1.5023255813953489</c:v>
                </c:pt>
                <c:pt idx="8">
                  <c:v>1.4899665551839465</c:v>
                </c:pt>
                <c:pt idx="9">
                  <c:v>1.4936175062685206</c:v>
                </c:pt>
                <c:pt idx="10">
                  <c:v>1.4922600619195046</c:v>
                </c:pt>
                <c:pt idx="11">
                  <c:v>1.4935003320998197</c:v>
                </c:pt>
                <c:pt idx="12">
                  <c:v>1.5005756797449297</c:v>
                </c:pt>
                <c:pt idx="13">
                  <c:v>1.5007030022330659</c:v>
                </c:pt>
                <c:pt idx="14">
                  <c:v>1.5000388228899759</c:v>
                </c:pt>
                <c:pt idx="15">
                  <c:v>1.4995975118916942</c:v>
                </c:pt>
                <c:pt idx="16">
                  <c:v>1.5023565289714444</c:v>
                </c:pt>
                <c:pt idx="17">
                  <c:v>1.5044730956453098</c:v>
                </c:pt>
                <c:pt idx="18">
                  <c:v>1.5109466156451916</c:v>
                </c:pt>
                <c:pt idx="19">
                  <c:v>1.5118926367503445</c:v>
                </c:pt>
                <c:pt idx="20">
                  <c:v>1.5122063037249283</c:v>
                </c:pt>
                <c:pt idx="21">
                  <c:v>1.5136041334579233</c:v>
                </c:pt>
                <c:pt idx="22">
                  <c:v>1.5135892554991539</c:v>
                </c:pt>
                <c:pt idx="23">
                  <c:v>1.5167846772961133</c:v>
                </c:pt>
                <c:pt idx="24">
                  <c:v>1.5183892221457371</c:v>
                </c:pt>
                <c:pt idx="25">
                  <c:v>1.5217329207331587</c:v>
                </c:pt>
                <c:pt idx="26">
                  <c:v>1.5181166084237632</c:v>
                </c:pt>
                <c:pt idx="27">
                  <c:v>1.5200017858737387</c:v>
                </c:pt>
                <c:pt idx="28">
                  <c:v>1.5197314273337665</c:v>
                </c:pt>
                <c:pt idx="29">
                  <c:v>1.519098757633186</c:v>
                </c:pt>
                <c:pt idx="30">
                  <c:v>1.5201755105388337</c:v>
                </c:pt>
                <c:pt idx="31">
                  <c:v>1.5186662412252712</c:v>
                </c:pt>
                <c:pt idx="32">
                  <c:v>1.5166614882709337</c:v>
                </c:pt>
                <c:pt idx="33">
                  <c:v>1.5163057854362696</c:v>
                </c:pt>
                <c:pt idx="34">
                  <c:v>1.5153738386668634</c:v>
                </c:pt>
                <c:pt idx="35">
                  <c:v>1.5159176029962547</c:v>
                </c:pt>
                <c:pt idx="36">
                  <c:v>1.5188194737582665</c:v>
                </c:pt>
                <c:pt idx="37">
                  <c:v>1.5197372945464549</c:v>
                </c:pt>
                <c:pt idx="38">
                  <c:v>1.5224353571789773</c:v>
                </c:pt>
                <c:pt idx="39">
                  <c:v>1.5242436253137799</c:v>
                </c:pt>
                <c:pt idx="40">
                  <c:v>1.5243161094224924</c:v>
                </c:pt>
                <c:pt idx="41">
                  <c:v>1.5223706229673835</c:v>
                </c:pt>
                <c:pt idx="42">
                  <c:v>1.5263092809002659</c:v>
                </c:pt>
                <c:pt idx="43">
                  <c:v>1.5302404663589992</c:v>
                </c:pt>
                <c:pt idx="44">
                  <c:v>1.5306329113924051</c:v>
                </c:pt>
                <c:pt idx="45">
                  <c:v>1.5313002074022142</c:v>
                </c:pt>
                <c:pt idx="46">
                  <c:v>1.5310494958753438</c:v>
                </c:pt>
                <c:pt idx="47">
                  <c:v>1.531507465624385</c:v>
                </c:pt>
                <c:pt idx="48">
                  <c:v>1.5290292358987077</c:v>
                </c:pt>
                <c:pt idx="49">
                  <c:v>1.5303509198476375</c:v>
                </c:pt>
                <c:pt idx="50">
                  <c:v>1.5308432521273494</c:v>
                </c:pt>
                <c:pt idx="51">
                  <c:v>1.532108659450458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6-41A5-B537-E6A9FEE99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529279"/>
        <c:axId val="1369522079"/>
      </c:lineChart>
      <c:catAx>
        <c:axId val="13695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2079"/>
        <c:crosses val="autoZero"/>
        <c:auto val="1"/>
        <c:lblAlgn val="ctr"/>
        <c:lblOffset val="100"/>
        <c:noMultiLvlLbl val="0"/>
      </c:catAx>
      <c:valAx>
        <c:axId val="13695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raw</a:t>
            </a:r>
            <a:r>
              <a:rPr lang="en-US" baseline="0"/>
              <a:t> cum death ratios before detrending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enrollment'!$K$9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enrollment'!$K$10:$K$156</c:f>
              <c:numCache>
                <c:formatCode>General</c:formatCode>
                <c:ptCount val="147"/>
                <c:pt idx="0">
                  <c:v>0.30300096805421106</c:v>
                </c:pt>
                <c:pt idx="1">
                  <c:v>0.31933198380566802</c:v>
                </c:pt>
                <c:pt idx="2">
                  <c:v>0.30900837988826818</c:v>
                </c:pt>
                <c:pt idx="3">
                  <c:v>0.3065154312846215</c:v>
                </c:pt>
                <c:pt idx="4">
                  <c:v>0.30723277149562622</c:v>
                </c:pt>
                <c:pt idx="5">
                  <c:v>0.31053105310531054</c:v>
                </c:pt>
                <c:pt idx="6">
                  <c:v>0.31426795150761577</c:v>
                </c:pt>
                <c:pt idx="7">
                  <c:v>0.31903448275862067</c:v>
                </c:pt>
                <c:pt idx="8">
                  <c:v>0.32061068702290074</c:v>
                </c:pt>
                <c:pt idx="9">
                  <c:v>0.32107023411371238</c:v>
                </c:pt>
                <c:pt idx="10">
                  <c:v>0.32594871794871794</c:v>
                </c:pt>
                <c:pt idx="11">
                  <c:v>0.32941176470588235</c:v>
                </c:pt>
                <c:pt idx="12">
                  <c:v>0.33412635474491142</c:v>
                </c:pt>
                <c:pt idx="13">
                  <c:v>0.33619561661759895</c:v>
                </c:pt>
                <c:pt idx="14">
                  <c:v>0.33676582761250956</c:v>
                </c:pt>
                <c:pt idx="15">
                  <c:v>0.33862167982770996</c:v>
                </c:pt>
                <c:pt idx="16">
                  <c:v>0.34255867589200922</c:v>
                </c:pt>
                <c:pt idx="17">
                  <c:v>0.34329599999999999</c:v>
                </c:pt>
                <c:pt idx="18">
                  <c:v>0.34316564121124382</c:v>
                </c:pt>
                <c:pt idx="19">
                  <c:v>0.34217401181281237</c:v>
                </c:pt>
                <c:pt idx="20">
                  <c:v>0.34006194595749228</c:v>
                </c:pt>
                <c:pt idx="21">
                  <c:v>0.33698589012308616</c:v>
                </c:pt>
                <c:pt idx="22">
                  <c:v>0.33194671652255198</c:v>
                </c:pt>
                <c:pt idx="23">
                  <c:v>0.32976211299632674</c:v>
                </c:pt>
                <c:pt idx="24">
                  <c:v>0.32563094067518844</c:v>
                </c:pt>
                <c:pt idx="25">
                  <c:v>0.32276701459769674</c:v>
                </c:pt>
                <c:pt idx="26">
                  <c:v>0.31994459833795014</c:v>
                </c:pt>
                <c:pt idx="27">
                  <c:v>0.31828607172643869</c:v>
                </c:pt>
                <c:pt idx="28">
                  <c:v>0.31694661566605686</c:v>
                </c:pt>
                <c:pt idx="29">
                  <c:v>0.31537181620376298</c:v>
                </c:pt>
                <c:pt idx="30">
                  <c:v>0.314859437751004</c:v>
                </c:pt>
                <c:pt idx="31">
                  <c:v>0.31554795753104192</c:v>
                </c:pt>
                <c:pt idx="32">
                  <c:v>0.31626198734952049</c:v>
                </c:pt>
                <c:pt idx="33">
                  <c:v>0.31612229342517573</c:v>
                </c:pt>
                <c:pt idx="34">
                  <c:v>0.3164955509924709</c:v>
                </c:pt>
                <c:pt idx="35">
                  <c:v>0.31613486011849412</c:v>
                </c:pt>
                <c:pt idx="36">
                  <c:v>0.31629145235079736</c:v>
                </c:pt>
                <c:pt idx="37">
                  <c:v>0.31602276733994861</c:v>
                </c:pt>
                <c:pt idx="38">
                  <c:v>0.31686696650200302</c:v>
                </c:pt>
                <c:pt idx="39">
                  <c:v>0.3176671394571724</c:v>
                </c:pt>
                <c:pt idx="40">
                  <c:v>0.31893960740114585</c:v>
                </c:pt>
                <c:pt idx="41">
                  <c:v>0.32008997222796026</c:v>
                </c:pt>
                <c:pt idx="42">
                  <c:v>0.32153856529460695</c:v>
                </c:pt>
                <c:pt idx="43">
                  <c:v>0.32343925728273093</c:v>
                </c:pt>
                <c:pt idx="44">
                  <c:v>0.32518035486037394</c:v>
                </c:pt>
                <c:pt idx="45">
                  <c:v>0.32680434319778584</c:v>
                </c:pt>
                <c:pt idx="46">
                  <c:v>0.32842686292548295</c:v>
                </c:pt>
                <c:pt idx="47">
                  <c:v>0.32980933379954341</c:v>
                </c:pt>
                <c:pt idx="48">
                  <c:v>0.33159697590043985</c:v>
                </c:pt>
                <c:pt idx="49">
                  <c:v>0.33361322697374995</c:v>
                </c:pt>
                <c:pt idx="50">
                  <c:v>0.33504169048510773</c:v>
                </c:pt>
                <c:pt idx="51">
                  <c:v>0.33664963177428442</c:v>
                </c:pt>
                <c:pt idx="52">
                  <c:v>0.33756899724011041</c:v>
                </c:pt>
                <c:pt idx="53">
                  <c:v>0.338444377221508</c:v>
                </c:pt>
                <c:pt idx="54">
                  <c:v>0.34003353204172876</c:v>
                </c:pt>
                <c:pt idx="55">
                  <c:v>0.3411628377508415</c:v>
                </c:pt>
                <c:pt idx="56">
                  <c:v>0.34218889030125843</c:v>
                </c:pt>
                <c:pt idx="57">
                  <c:v>0.34350161117078409</c:v>
                </c:pt>
                <c:pt idx="58">
                  <c:v>0.3443905022508606</c:v>
                </c:pt>
                <c:pt idx="59">
                  <c:v>0.34540545248671717</c:v>
                </c:pt>
                <c:pt idx="60">
                  <c:v>0.34608513416016767</c:v>
                </c:pt>
                <c:pt idx="61">
                  <c:v>0.34711934505144332</c:v>
                </c:pt>
                <c:pt idx="62">
                  <c:v>0.34769951480675926</c:v>
                </c:pt>
                <c:pt idx="63">
                  <c:v>0.34903303720614753</c:v>
                </c:pt>
                <c:pt idx="64">
                  <c:v>0.34913251399565848</c:v>
                </c:pt>
                <c:pt idx="65">
                  <c:v>0.3502313807059127</c:v>
                </c:pt>
                <c:pt idx="66">
                  <c:v>0.35147821659294148</c:v>
                </c:pt>
                <c:pt idx="67">
                  <c:v>0.35217193362533161</c:v>
                </c:pt>
                <c:pt idx="68">
                  <c:v>0.3526780185758514</c:v>
                </c:pt>
                <c:pt idx="69">
                  <c:v>0.35310376422081391</c:v>
                </c:pt>
                <c:pt idx="70">
                  <c:v>0.35383292605665673</c:v>
                </c:pt>
                <c:pt idx="71">
                  <c:v>0.35419460587095813</c:v>
                </c:pt>
                <c:pt idx="72">
                  <c:v>0.35479926335174955</c:v>
                </c:pt>
                <c:pt idx="73">
                  <c:v>0.35629754860524093</c:v>
                </c:pt>
                <c:pt idx="74">
                  <c:v>0.35756719344791787</c:v>
                </c:pt>
                <c:pt idx="75">
                  <c:v>0.35832383124287343</c:v>
                </c:pt>
                <c:pt idx="76">
                  <c:v>0.35915671473636773</c:v>
                </c:pt>
                <c:pt idx="77">
                  <c:v>0.36025994266789124</c:v>
                </c:pt>
                <c:pt idx="78">
                  <c:v>0.36177230498598206</c:v>
                </c:pt>
                <c:pt idx="79">
                  <c:v>0.36242629617078959</c:v>
                </c:pt>
                <c:pt idx="80">
                  <c:v>0.3635623097056781</c:v>
                </c:pt>
                <c:pt idx="81">
                  <c:v>0.36458278424964419</c:v>
                </c:pt>
                <c:pt idx="82">
                  <c:v>0.36536458333333333</c:v>
                </c:pt>
                <c:pt idx="83">
                  <c:v>0.36649538306996871</c:v>
                </c:pt>
                <c:pt idx="84">
                  <c:v>0.36759735207459088</c:v>
                </c:pt>
                <c:pt idx="85">
                  <c:v>0.36830343051224101</c:v>
                </c:pt>
                <c:pt idx="86">
                  <c:v>0.369063246196352</c:v>
                </c:pt>
                <c:pt idx="87">
                  <c:v>0.37020117610646858</c:v>
                </c:pt>
                <c:pt idx="88">
                  <c:v>0.37104172287767667</c:v>
                </c:pt>
                <c:pt idx="89">
                  <c:v>0.37186558460491786</c:v>
                </c:pt>
                <c:pt idx="90">
                  <c:v>0.37319237576910574</c:v>
                </c:pt>
                <c:pt idx="91">
                  <c:v>0.37369482464409731</c:v>
                </c:pt>
                <c:pt idx="92">
                  <c:v>0.37460974456007567</c:v>
                </c:pt>
                <c:pt idx="93">
                  <c:v>0.37492233567400912</c:v>
                </c:pt>
                <c:pt idx="94">
                  <c:v>0.37541559136034969</c:v>
                </c:pt>
                <c:pt idx="95">
                  <c:v>0.37666155566571746</c:v>
                </c:pt>
                <c:pt idx="96">
                  <c:v>0.37753865154148752</c:v>
                </c:pt>
                <c:pt idx="97">
                  <c:v>0.37835782783861999</c:v>
                </c:pt>
                <c:pt idx="98">
                  <c:v>0.37872785793063091</c:v>
                </c:pt>
                <c:pt idx="99">
                  <c:v>0.37965321535505209</c:v>
                </c:pt>
                <c:pt idx="100">
                  <c:v>0.38015411053827819</c:v>
                </c:pt>
                <c:pt idx="101">
                  <c:v>0.38102470970227287</c:v>
                </c:pt>
                <c:pt idx="102">
                  <c:v>0.38194019410684621</c:v>
                </c:pt>
                <c:pt idx="103">
                  <c:v>0.38235230305265672</c:v>
                </c:pt>
                <c:pt idx="104">
                  <c:v>0.38287492730836331</c:v>
                </c:pt>
                <c:pt idx="105">
                  <c:v>0.38357218428392803</c:v>
                </c:pt>
                <c:pt idx="106">
                  <c:v>0.38406519939724515</c:v>
                </c:pt>
                <c:pt idx="107">
                  <c:v>0.38489428529269165</c:v>
                </c:pt>
                <c:pt idx="108">
                  <c:v>0.38559526052460802</c:v>
                </c:pt>
                <c:pt idx="109">
                  <c:v>0.38610279441117762</c:v>
                </c:pt>
                <c:pt idx="110">
                  <c:v>0.38722577578456802</c:v>
                </c:pt>
                <c:pt idx="111">
                  <c:v>0.38777647711169982</c:v>
                </c:pt>
                <c:pt idx="112">
                  <c:v>0.38884695418009713</c:v>
                </c:pt>
                <c:pt idx="113">
                  <c:v>0.38915378463469696</c:v>
                </c:pt>
                <c:pt idx="114">
                  <c:v>0.3902730855855856</c:v>
                </c:pt>
                <c:pt idx="115">
                  <c:v>0.39087019970813425</c:v>
                </c:pt>
                <c:pt idx="116">
                  <c:v>0.39143864527983313</c:v>
                </c:pt>
                <c:pt idx="117">
                  <c:v>0.39180801831404238</c:v>
                </c:pt>
                <c:pt idx="118">
                  <c:v>0.39254278488953365</c:v>
                </c:pt>
                <c:pt idx="119">
                  <c:v>0.39294653901220378</c:v>
                </c:pt>
                <c:pt idx="120">
                  <c:v>0.3933520952408584</c:v>
                </c:pt>
                <c:pt idx="121">
                  <c:v>0.39447981791466191</c:v>
                </c:pt>
                <c:pt idx="122">
                  <c:v>0.39562923888470236</c:v>
                </c:pt>
                <c:pt idx="123">
                  <c:v>0.39659093062477496</c:v>
                </c:pt>
                <c:pt idx="124">
                  <c:v>0.3973648298903581</c:v>
                </c:pt>
                <c:pt idx="125">
                  <c:v>0.39779367082690598</c:v>
                </c:pt>
                <c:pt idx="126">
                  <c:v>0.39865755612083853</c:v>
                </c:pt>
                <c:pt idx="127">
                  <c:v>0.39937489627703709</c:v>
                </c:pt>
                <c:pt idx="128">
                  <c:v>0.3997821550177571</c:v>
                </c:pt>
                <c:pt idx="129">
                  <c:v>0.40065948440310301</c:v>
                </c:pt>
                <c:pt idx="130">
                  <c:v>0.40146723093998432</c:v>
                </c:pt>
                <c:pt idx="131">
                  <c:v>0.40176788257104218</c:v>
                </c:pt>
                <c:pt idx="132">
                  <c:v>0.40218551054522172</c:v>
                </c:pt>
                <c:pt idx="133">
                  <c:v>0.40259258605160447</c:v>
                </c:pt>
                <c:pt idx="134">
                  <c:v>0.40308370044052866</c:v>
                </c:pt>
                <c:pt idx="135">
                  <c:v>0.40387415111281588</c:v>
                </c:pt>
                <c:pt idx="136">
                  <c:v>0.40469406313601525</c:v>
                </c:pt>
                <c:pt idx="137">
                  <c:v>0.40533331038696185</c:v>
                </c:pt>
                <c:pt idx="138">
                  <c:v>0.40621099960679058</c:v>
                </c:pt>
                <c:pt idx="139">
                  <c:v>0.40678959891230454</c:v>
                </c:pt>
                <c:pt idx="140">
                  <c:v>0.40787527990198147</c:v>
                </c:pt>
                <c:pt idx="141">
                  <c:v>0.40869309344655091</c:v>
                </c:pt>
                <c:pt idx="142">
                  <c:v>0.40883252804574255</c:v>
                </c:pt>
                <c:pt idx="143">
                  <c:v>0.40916120663850736</c:v>
                </c:pt>
                <c:pt idx="144">
                  <c:v>0.409768807642996</c:v>
                </c:pt>
                <c:pt idx="145">
                  <c:v>0.41047269495375094</c:v>
                </c:pt>
                <c:pt idx="146">
                  <c:v>0.41103977989223889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9-4D43-BBF2-4ECC3F38A8B9}"/>
            </c:ext>
          </c:extLst>
        </c:ser>
        <c:ser>
          <c:idx val="1"/>
          <c:order val="1"/>
          <c:tx>
            <c:strRef>
              <c:f>'2021-24 enrollment'!$L$9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enrollment'!$L$10:$L$156</c:f>
              <c:numCache>
                <c:formatCode>General</c:formatCode>
                <c:ptCount val="147"/>
                <c:pt idx="0">
                  <c:v>2.3067092651757188</c:v>
                </c:pt>
                <c:pt idx="1">
                  <c:v>2.3454833597464342</c:v>
                </c:pt>
                <c:pt idx="2">
                  <c:v>2.5141242937853105</c:v>
                </c:pt>
                <c:pt idx="3">
                  <c:v>2.5507745266781412</c:v>
                </c:pt>
                <c:pt idx="4">
                  <c:v>2.6604166666666669</c:v>
                </c:pt>
                <c:pt idx="5">
                  <c:v>2.6881159420289853</c:v>
                </c:pt>
                <c:pt idx="6">
                  <c:v>2.758160237388724</c:v>
                </c:pt>
                <c:pt idx="7">
                  <c:v>2.7665369649805447</c:v>
                </c:pt>
                <c:pt idx="8">
                  <c:v>2.7949308755760369</c:v>
                </c:pt>
                <c:pt idx="9">
                  <c:v>2.8302083333333332</c:v>
                </c:pt>
                <c:pt idx="10">
                  <c:v>2.8401510383889237</c:v>
                </c:pt>
                <c:pt idx="11">
                  <c:v>2.8626152073732718</c:v>
                </c:pt>
                <c:pt idx="12">
                  <c:v>2.8702531645569622</c:v>
                </c:pt>
                <c:pt idx="13">
                  <c:v>2.876672342495743</c:v>
                </c:pt>
                <c:pt idx="14">
                  <c:v>2.8883352208380519</c:v>
                </c:pt>
                <c:pt idx="15">
                  <c:v>2.9092643629425483</c:v>
                </c:pt>
                <c:pt idx="16">
                  <c:v>2.9106930693069306</c:v>
                </c:pt>
                <c:pt idx="17">
                  <c:v>2.9312080536912752</c:v>
                </c:pt>
                <c:pt idx="18">
                  <c:v>2.9511337669186148</c:v>
                </c:pt>
                <c:pt idx="19">
                  <c:v>2.9890456431535268</c:v>
                </c:pt>
                <c:pt idx="20">
                  <c:v>3.0246545226130652</c:v>
                </c:pt>
                <c:pt idx="21">
                  <c:v>3.0491462509279881</c:v>
                </c:pt>
                <c:pt idx="22">
                  <c:v>3.071529146719234</c:v>
                </c:pt>
                <c:pt idx="23">
                  <c:v>3.0721389736109268</c:v>
                </c:pt>
                <c:pt idx="24">
                  <c:v>3.0963764469048818</c:v>
                </c:pt>
                <c:pt idx="25">
                  <c:v>3.1033412887828162</c:v>
                </c:pt>
                <c:pt idx="26">
                  <c:v>3.1090225563909772</c:v>
                </c:pt>
                <c:pt idx="27">
                  <c:v>3.113986243039633</c:v>
                </c:pt>
                <c:pt idx="28">
                  <c:v>3.1113443173470459</c:v>
                </c:pt>
                <c:pt idx="29">
                  <c:v>3.1157670454545454</c:v>
                </c:pt>
                <c:pt idx="30">
                  <c:v>3.1218602825745685</c:v>
                </c:pt>
                <c:pt idx="31">
                  <c:v>3.1264138389886891</c:v>
                </c:pt>
                <c:pt idx="32">
                  <c:v>3.1315207373271887</c:v>
                </c:pt>
                <c:pt idx="33">
                  <c:v>3.140025004465083</c:v>
                </c:pt>
                <c:pt idx="34">
                  <c:v>3.1479238754325261</c:v>
                </c:pt>
                <c:pt idx="35">
                  <c:v>3.1575762669131859</c:v>
                </c:pt>
                <c:pt idx="36">
                  <c:v>3.1622946800686442</c:v>
                </c:pt>
                <c:pt idx="37">
                  <c:v>3.171102964615875</c:v>
                </c:pt>
                <c:pt idx="38">
                  <c:v>3.1700147366788181</c:v>
                </c:pt>
                <c:pt idx="39">
                  <c:v>3.1760254275768123</c:v>
                </c:pt>
                <c:pt idx="40">
                  <c:v>3.1711698446587646</c:v>
                </c:pt>
                <c:pt idx="41">
                  <c:v>3.1743152158324968</c:v>
                </c:pt>
                <c:pt idx="42">
                  <c:v>3.1770957141858349</c:v>
                </c:pt>
                <c:pt idx="43">
                  <c:v>3.1739278652757892</c:v>
                </c:pt>
                <c:pt idx="44">
                  <c:v>3.1803464357095268</c:v>
                </c:pt>
                <c:pt idx="45">
                  <c:v>3.1836482084690552</c:v>
                </c:pt>
                <c:pt idx="46">
                  <c:v>3.179590017825312</c:v>
                </c:pt>
                <c:pt idx="47">
                  <c:v>3.1822887433738698</c:v>
                </c:pt>
                <c:pt idx="48">
                  <c:v>3.1813569682151588</c:v>
                </c:pt>
                <c:pt idx="49">
                  <c:v>3.1737879786660272</c:v>
                </c:pt>
                <c:pt idx="50">
                  <c:v>3.1772665764546684</c:v>
                </c:pt>
                <c:pt idx="51">
                  <c:v>3.1762193362193361</c:v>
                </c:pt>
                <c:pt idx="52">
                  <c:v>3.1810594447283256</c:v>
                </c:pt>
                <c:pt idx="53">
                  <c:v>3.1853527735880678</c:v>
                </c:pt>
                <c:pt idx="54">
                  <c:v>3.1824905494987124</c:v>
                </c:pt>
                <c:pt idx="55">
                  <c:v>3.1816368341600172</c:v>
                </c:pt>
                <c:pt idx="56">
                  <c:v>3.1843026958182974</c:v>
                </c:pt>
                <c:pt idx="57">
                  <c:v>3.1904315196998123</c:v>
                </c:pt>
                <c:pt idx="58">
                  <c:v>3.193971703916342</c:v>
                </c:pt>
                <c:pt idx="59">
                  <c:v>3.2005245107928184</c:v>
                </c:pt>
                <c:pt idx="60">
                  <c:v>3.2036531493522609</c:v>
                </c:pt>
                <c:pt idx="61">
                  <c:v>3.2055276136530102</c:v>
                </c:pt>
                <c:pt idx="62">
                  <c:v>3.209411991146184</c:v>
                </c:pt>
                <c:pt idx="63">
                  <c:v>3.2110152621101524</c:v>
                </c:pt>
                <c:pt idx="64">
                  <c:v>3.2174278902342106</c:v>
                </c:pt>
                <c:pt idx="65">
                  <c:v>3.2219971456194467</c:v>
                </c:pt>
                <c:pt idx="66">
                  <c:v>3.2192494001539229</c:v>
                </c:pt>
                <c:pt idx="67">
                  <c:v>3.2223510007578122</c:v>
                </c:pt>
                <c:pt idx="68">
                  <c:v>3.2250362112101127</c:v>
                </c:pt>
                <c:pt idx="69">
                  <c:v>3.2270899104787443</c:v>
                </c:pt>
                <c:pt idx="70">
                  <c:v>3.2322547640363219</c:v>
                </c:pt>
                <c:pt idx="71">
                  <c:v>3.239503575936054</c:v>
                </c:pt>
                <c:pt idx="72">
                  <c:v>3.2434598455277799</c:v>
                </c:pt>
                <c:pt idx="73">
                  <c:v>3.2417883584897944</c:v>
                </c:pt>
                <c:pt idx="74">
                  <c:v>3.2421566255343173</c:v>
                </c:pt>
                <c:pt idx="75">
                  <c:v>3.2436356404136832</c:v>
                </c:pt>
                <c:pt idx="76">
                  <c:v>3.2465200172528723</c:v>
                </c:pt>
                <c:pt idx="77">
                  <c:v>3.2455483023678009</c:v>
                </c:pt>
                <c:pt idx="78">
                  <c:v>3.2449095882084791</c:v>
                </c:pt>
                <c:pt idx="79">
                  <c:v>3.2543944947266064</c:v>
                </c:pt>
                <c:pt idx="80">
                  <c:v>3.2538475665748394</c:v>
                </c:pt>
                <c:pt idx="81">
                  <c:v>3.2569941444372152</c:v>
                </c:pt>
                <c:pt idx="82">
                  <c:v>3.2595509622238059</c:v>
                </c:pt>
                <c:pt idx="83">
                  <c:v>3.2589430037247875</c:v>
                </c:pt>
                <c:pt idx="84">
                  <c:v>3.2597501734906316</c:v>
                </c:pt>
                <c:pt idx="85">
                  <c:v>3.2618443606444978</c:v>
                </c:pt>
                <c:pt idx="86">
                  <c:v>3.2628298499373329</c:v>
                </c:pt>
                <c:pt idx="87">
                  <c:v>3.2603752131893122</c:v>
                </c:pt>
                <c:pt idx="88">
                  <c:v>3.2616844053678853</c:v>
                </c:pt>
                <c:pt idx="89">
                  <c:v>3.2628965336992386</c:v>
                </c:pt>
                <c:pt idx="90">
                  <c:v>3.2615667548557785</c:v>
                </c:pt>
                <c:pt idx="91">
                  <c:v>3.2647209094392644</c:v>
                </c:pt>
                <c:pt idx="92">
                  <c:v>3.2639138807336554</c:v>
                </c:pt>
                <c:pt idx="93">
                  <c:v>3.2687136514289286</c:v>
                </c:pt>
                <c:pt idx="94">
                  <c:v>3.2708243017278753</c:v>
                </c:pt>
                <c:pt idx="95">
                  <c:v>3.2682113124387855</c:v>
                </c:pt>
                <c:pt idx="96">
                  <c:v>3.2677267908526426</c:v>
                </c:pt>
                <c:pt idx="97">
                  <c:v>3.2684543627583311</c:v>
                </c:pt>
                <c:pt idx="98">
                  <c:v>3.2692181974861083</c:v>
                </c:pt>
                <c:pt idx="99">
                  <c:v>3.2678476840680362</c:v>
                </c:pt>
                <c:pt idx="100">
                  <c:v>3.2689570695286982</c:v>
                </c:pt>
                <c:pt idx="101">
                  <c:v>3.2663354324339937</c:v>
                </c:pt>
                <c:pt idx="102">
                  <c:v>3.2642934813712583</c:v>
                </c:pt>
                <c:pt idx="103">
                  <c:v>3.265022981331215</c:v>
                </c:pt>
                <c:pt idx="104">
                  <c:v>3.2642533682108401</c:v>
                </c:pt>
                <c:pt idx="105">
                  <c:v>3.2633734536944168</c:v>
                </c:pt>
                <c:pt idx="106">
                  <c:v>3.263317860300619</c:v>
                </c:pt>
                <c:pt idx="107">
                  <c:v>3.2613231830877925</c:v>
                </c:pt>
                <c:pt idx="108">
                  <c:v>3.2623035370124054</c:v>
                </c:pt>
                <c:pt idx="109">
                  <c:v>3.2633279483037159</c:v>
                </c:pt>
                <c:pt idx="110">
                  <c:v>3.2600272195981108</c:v>
                </c:pt>
                <c:pt idx="111">
                  <c:v>3.2610687427179323</c:v>
                </c:pt>
                <c:pt idx="112">
                  <c:v>3.256577739303796</c:v>
                </c:pt>
                <c:pt idx="113">
                  <c:v>3.2574074555812804</c:v>
                </c:pt>
                <c:pt idx="114">
                  <c:v>3.2557774056421485</c:v>
                </c:pt>
                <c:pt idx="115">
                  <c:v>3.2579721263265569</c:v>
                </c:pt>
                <c:pt idx="116">
                  <c:v>3.2577387597685985</c:v>
                </c:pt>
                <c:pt idx="117">
                  <c:v>3.2594756592036669</c:v>
                </c:pt>
                <c:pt idx="118">
                  <c:v>3.2574660407510985</c:v>
                </c:pt>
                <c:pt idx="119">
                  <c:v>3.258594621390507</c:v>
                </c:pt>
                <c:pt idx="120">
                  <c:v>3.2575172719002778</c:v>
                </c:pt>
                <c:pt idx="121">
                  <c:v>3.2537734930372966</c:v>
                </c:pt>
                <c:pt idx="122">
                  <c:v>3.2489692585895118</c:v>
                </c:pt>
                <c:pt idx="123">
                  <c:v>3.2464103973051102</c:v>
                </c:pt>
                <c:pt idx="124">
                  <c:v>3.2440433897020511</c:v>
                </c:pt>
                <c:pt idx="125">
                  <c:v>3.2451938895417158</c:v>
                </c:pt>
                <c:pt idx="126">
                  <c:v>3.2433571644814978</c:v>
                </c:pt>
                <c:pt idx="127">
                  <c:v>3.2426299143523329</c:v>
                </c:pt>
                <c:pt idx="128">
                  <c:v>3.2443391258557135</c:v>
                </c:pt>
                <c:pt idx="129">
                  <c:v>3.2400979436370645</c:v>
                </c:pt>
                <c:pt idx="130">
                  <c:v>3.2415994246027284</c:v>
                </c:pt>
                <c:pt idx="131">
                  <c:v>3.2430841933973831</c:v>
                </c:pt>
                <c:pt idx="132">
                  <c:v>3.2452634138792473</c:v>
                </c:pt>
                <c:pt idx="133">
                  <c:v>3.2455693981400247</c:v>
                </c:pt>
                <c:pt idx="134">
                  <c:v>3.2470554938715086</c:v>
                </c:pt>
                <c:pt idx="135">
                  <c:v>3.2441719910205493</c:v>
                </c:pt>
                <c:pt idx="136">
                  <c:v>3.2424028419791133</c:v>
                </c:pt>
                <c:pt idx="137">
                  <c:v>3.241863921027492</c:v>
                </c:pt>
                <c:pt idx="138">
                  <c:v>3.2413459312724902</c:v>
                </c:pt>
                <c:pt idx="139">
                  <c:v>3.2423596749597876</c:v>
                </c:pt>
                <c:pt idx="140">
                  <c:v>3.2388232856846901</c:v>
                </c:pt>
                <c:pt idx="141">
                  <c:v>3.238603636962067</c:v>
                </c:pt>
                <c:pt idx="142">
                  <c:v>3.2404154824462754</c:v>
                </c:pt>
                <c:pt idx="143">
                  <c:v>3.2419882541811456</c:v>
                </c:pt>
                <c:pt idx="144">
                  <c:v>3.2403560830860534</c:v>
                </c:pt>
                <c:pt idx="145">
                  <c:v>3.2396399286272781</c:v>
                </c:pt>
                <c:pt idx="146">
                  <c:v>3.240990497440086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9-4D43-BBF2-4ECC3F38A8B9}"/>
            </c:ext>
          </c:extLst>
        </c:ser>
        <c:ser>
          <c:idx val="2"/>
          <c:order val="2"/>
          <c:tx>
            <c:strRef>
              <c:f>'2021-24 enrollment'!$M$9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'2021-24 enrollment'!$M$10:$M$156</c:f>
              <c:numCache>
                <c:formatCode>General</c:formatCode>
                <c:ptCount val="147"/>
                <c:pt idx="0">
                  <c:v>0.69893514036786064</c:v>
                </c:pt>
                <c:pt idx="1">
                  <c:v>0.74898785425101211</c:v>
                </c:pt>
                <c:pt idx="2">
                  <c:v>0.77688547486033521</c:v>
                </c:pt>
                <c:pt idx="3">
                  <c:v>0.78185175415457664</c:v>
                </c:pt>
                <c:pt idx="4">
                  <c:v>0.81736718583315549</c:v>
                </c:pt>
                <c:pt idx="5">
                  <c:v>0.83474347434743479</c:v>
                </c:pt>
                <c:pt idx="6">
                  <c:v>0.86680136773391359</c:v>
                </c:pt>
                <c:pt idx="7">
                  <c:v>0.88262068965517237</c:v>
                </c:pt>
                <c:pt idx="8">
                  <c:v>0.89608470819995079</c:v>
                </c:pt>
                <c:pt idx="9">
                  <c:v>0.90869565217391302</c:v>
                </c:pt>
                <c:pt idx="10">
                  <c:v>0.92574358974358972</c:v>
                </c:pt>
                <c:pt idx="11">
                  <c:v>0.94297912713472487</c:v>
                </c:pt>
                <c:pt idx="12">
                  <c:v>0.95902722706846422</c:v>
                </c:pt>
                <c:pt idx="13">
                  <c:v>0.96712463199214915</c:v>
                </c:pt>
                <c:pt idx="14">
                  <c:v>0.97269260106788713</c:v>
                </c:pt>
                <c:pt idx="15">
                  <c:v>0.98513998564249816</c:v>
                </c:pt>
                <c:pt idx="16">
                  <c:v>0.99708316374983041</c:v>
                </c:pt>
                <c:pt idx="17">
                  <c:v>1.0062720000000001</c:v>
                </c:pt>
                <c:pt idx="18">
                  <c:v>1.0127277114247799</c:v>
                </c:pt>
                <c:pt idx="19">
                  <c:v>1.0227737392094502</c:v>
                </c:pt>
                <c:pt idx="20">
                  <c:v>1.0285699028089288</c:v>
                </c:pt>
                <c:pt idx="21">
                  <c:v>1.027519263484439</c:v>
                </c:pt>
                <c:pt idx="22">
                  <c:v>1.0195840149567656</c:v>
                </c:pt>
                <c:pt idx="23">
                  <c:v>1.0130750393563057</c:v>
                </c:pt>
                <c:pt idx="24">
                  <c:v>1.0082759750901344</c:v>
                </c:pt>
                <c:pt idx="25">
                  <c:v>1.0016562030581981</c:v>
                </c:pt>
                <c:pt idx="26">
                  <c:v>0.99471497302813816</c:v>
                </c:pt>
                <c:pt idx="27">
                  <c:v>0.99113844870725609</c:v>
                </c:pt>
                <c:pt idx="28">
                  <c:v>0.98613005155496425</c:v>
                </c:pt>
                <c:pt idx="29">
                  <c:v>0.98262511199283242</c:v>
                </c:pt>
                <c:pt idx="30">
                  <c:v>0.98294717330861914</c:v>
                </c:pt>
                <c:pt idx="31">
                  <c:v>0.98653350128966466</c:v>
                </c:pt>
                <c:pt idx="32">
                  <c:v>0.99038097181333251</c:v>
                </c:pt>
                <c:pt idx="33">
                  <c:v>0.99263190582389971</c:v>
                </c:pt>
                <c:pt idx="34">
                  <c:v>0.99630390143737169</c:v>
                </c:pt>
                <c:pt idx="35">
                  <c:v>0.99821993145407684</c:v>
                </c:pt>
                <c:pt idx="36">
                  <c:v>1.0002067771201117</c:v>
                </c:pt>
                <c:pt idx="37">
                  <c:v>1.0021407343978239</c:v>
                </c:pt>
                <c:pt idx="38">
                  <c:v>1.004472953378063</c:v>
                </c:pt>
                <c:pt idx="39">
                  <c:v>1.0089189124215689</c:v>
                </c:pt>
                <c:pt idx="40">
                  <c:v>1.0114116652578191</c:v>
                </c:pt>
                <c:pt idx="41">
                  <c:v>1.0160664692786154</c:v>
                </c:pt>
                <c:pt idx="42">
                  <c:v>1.0215587977429579</c:v>
                </c:pt>
                <c:pt idx="43">
                  <c:v>1.026572871413765</c:v>
                </c:pt>
                <c:pt idx="44">
                  <c:v>1.0341861825429495</c:v>
                </c:pt>
                <c:pt idx="45">
                  <c:v>1.0404300617415372</c:v>
                </c:pt>
                <c:pt idx="46">
                  <c:v>1.0442627749435478</c:v>
                </c:pt>
                <c:pt idx="47">
                  <c:v>1.0495485304099221</c:v>
                </c:pt>
                <c:pt idx="48">
                  <c:v>1.0549283499199384</c:v>
                </c:pt>
                <c:pt idx="49">
                  <c:v>1.0588176492932686</c:v>
                </c:pt>
                <c:pt idx="50">
                  <c:v>1.0645167648972029</c:v>
                </c:pt>
                <c:pt idx="51">
                  <c:v>1.0692730699726016</c:v>
                </c:pt>
                <c:pt idx="52">
                  <c:v>1.0738270469181233</c:v>
                </c:pt>
                <c:pt idx="53">
                  <c:v>1.0780647356878166</c:v>
                </c:pt>
                <c:pt idx="54">
                  <c:v>1.0821535022354694</c:v>
                </c:pt>
                <c:pt idx="55">
                  <c:v>1.0854562510346351</c:v>
                </c:pt>
                <c:pt idx="56">
                  <c:v>1.0896330058653689</c:v>
                </c:pt>
                <c:pt idx="57">
                  <c:v>1.0959183673469388</c:v>
                </c:pt>
                <c:pt idx="58">
                  <c:v>1.0999735192867861</c:v>
                </c:pt>
                <c:pt idx="59">
                  <c:v>1.1054786168452226</c:v>
                </c:pt>
                <c:pt idx="60">
                  <c:v>1.1087367299962207</c:v>
                </c:pt>
                <c:pt idx="61">
                  <c:v>1.1127006457955488</c:v>
                </c:pt>
                <c:pt idx="62">
                  <c:v>1.1159109921365233</c:v>
                </c:pt>
                <c:pt idx="63">
                  <c:v>1.1207504094496006</c:v>
                </c:pt>
                <c:pt idx="64">
                  <c:v>1.1233086879172176</c:v>
                </c:pt>
                <c:pt idx="65">
                  <c:v>1.1284445089408084</c:v>
                </c:pt>
                <c:pt idx="66">
                  <c:v>1.1314960379339973</c:v>
                </c:pt>
                <c:pt idx="67">
                  <c:v>1.1348215827564012</c:v>
                </c:pt>
                <c:pt idx="68">
                  <c:v>1.1373993808049536</c:v>
                </c:pt>
                <c:pt idx="69">
                  <c:v>1.139497594869054</c:v>
                </c:pt>
                <c:pt idx="70">
                  <c:v>1.1436781609195403</c:v>
                </c:pt>
                <c:pt idx="71">
                  <c:v>1.1474146922962301</c:v>
                </c:pt>
                <c:pt idx="72">
                  <c:v>1.1507771639042357</c:v>
                </c:pt>
                <c:pt idx="73">
                  <c:v>1.1550412452269216</c:v>
                </c:pt>
                <c:pt idx="74">
                  <c:v>1.1592888453108778</c:v>
                </c:pt>
                <c:pt idx="75">
                  <c:v>1.1622719498289624</c:v>
                </c:pt>
                <c:pt idx="76">
                  <c:v>1.1660094637223974</c:v>
                </c:pt>
                <c:pt idx="77">
                  <c:v>1.1692410453368958</c:v>
                </c:pt>
                <c:pt idx="78">
                  <c:v>1.1739184211972953</c:v>
                </c:pt>
                <c:pt idx="79">
                  <c:v>1.179478143002372</c:v>
                </c:pt>
                <c:pt idx="80">
                  <c:v>1.1829763367341488</c:v>
                </c:pt>
                <c:pt idx="81">
                  <c:v>1.1874439934637078</c:v>
                </c:pt>
                <c:pt idx="82">
                  <c:v>1.1909244791666667</c:v>
                </c:pt>
                <c:pt idx="83">
                  <c:v>1.1943875645533104</c:v>
                </c:pt>
                <c:pt idx="84">
                  <c:v>1.1982755321998444</c:v>
                </c:pt>
                <c:pt idx="85">
                  <c:v>1.201348467822376</c:v>
                </c:pt>
                <c:pt idx="86">
                  <c:v>1.204190576204228</c:v>
                </c:pt>
                <c:pt idx="87">
                  <c:v>1.2069947384710615</c:v>
                </c:pt>
                <c:pt idx="88">
                  <c:v>1.2102210012509504</c:v>
                </c:pt>
                <c:pt idx="89">
                  <c:v>1.2133589270094276</c:v>
                </c:pt>
                <c:pt idx="90">
                  <c:v>1.2171918459741604</c:v>
                </c:pt>
                <c:pt idx="91">
                  <c:v>1.2200093077648237</c:v>
                </c:pt>
                <c:pt idx="92">
                  <c:v>1.2226939451277199</c:v>
                </c:pt>
                <c:pt idx="93">
                  <c:v>1.2255137568432528</c:v>
                </c:pt>
                <c:pt idx="94">
                  <c:v>1.2279184394689731</c:v>
                </c:pt>
                <c:pt idx="95">
                  <c:v>1.2310095571874893</c:v>
                </c:pt>
                <c:pt idx="96">
                  <c:v>1.2336931662244992</c:v>
                </c:pt>
                <c:pt idx="97">
                  <c:v>1.2366452930829031</c:v>
                </c:pt>
                <c:pt idx="98">
                  <c:v>1.238144005041752</c:v>
                </c:pt>
                <c:pt idx="99">
                  <c:v>1.2406488805469902</c:v>
                </c:pt>
                <c:pt idx="100">
                  <c:v>1.2427074671544986</c:v>
                </c:pt>
                <c:pt idx="101">
                  <c:v>1.2445545099334103</c:v>
                </c:pt>
                <c:pt idx="102">
                  <c:v>1.2467648858966511</c:v>
                </c:pt>
                <c:pt idx="103">
                  <c:v>1.2483890564318414</c:v>
                </c:pt>
                <c:pt idx="104">
                  <c:v>1.2498007710698056</c:v>
                </c:pt>
                <c:pt idx="105">
                  <c:v>1.2517392837677535</c:v>
                </c:pt>
                <c:pt idx="106">
                  <c:v>1.2533268247129485</c:v>
                </c:pt>
                <c:pt idx="107">
                  <c:v>1.255264655663062</c:v>
                </c:pt>
                <c:pt idx="108">
                  <c:v>1.2579287822646485</c:v>
                </c:pt>
                <c:pt idx="109">
                  <c:v>1.2599800399201597</c:v>
                </c:pt>
                <c:pt idx="110">
                  <c:v>1.2623665691876866</c:v>
                </c:pt>
                <c:pt idx="111">
                  <c:v>1.2645657486702402</c:v>
                </c:pt>
                <c:pt idx="112">
                  <c:v>1.2663103349789873</c:v>
                </c:pt>
                <c:pt idx="113">
                  <c:v>1.2676324394367338</c:v>
                </c:pt>
                <c:pt idx="114">
                  <c:v>1.2706422940797941</c:v>
                </c:pt>
                <c:pt idx="115">
                  <c:v>1.2734442156607961</c:v>
                </c:pt>
                <c:pt idx="116">
                  <c:v>1.2752048467994239</c:v>
                </c:pt>
                <c:pt idx="117">
                  <c:v>1.2770886987754457</c:v>
                </c:pt>
                <c:pt idx="118">
                  <c:v>1.2786947913195192</c:v>
                </c:pt>
                <c:pt idx="119">
                  <c:v>1.2804534785191823</c:v>
                </c:pt>
                <c:pt idx="120">
                  <c:v>1.2813512441852593</c:v>
                </c:pt>
                <c:pt idx="121">
                  <c:v>1.2835479750689063</c:v>
                </c:pt>
                <c:pt idx="122">
                  <c:v>1.2853872349355642</c:v>
                </c:pt>
                <c:pt idx="123">
                  <c:v>1.2874969206571791</c:v>
                </c:pt>
                <c:pt idx="124">
                  <c:v>1.2890687497058961</c:v>
                </c:pt>
                <c:pt idx="125">
                  <c:v>1.290917589865844</c:v>
                </c:pt>
                <c:pt idx="126">
                  <c:v>1.2929888408192065</c:v>
                </c:pt>
                <c:pt idx="127">
                  <c:v>1.2950249857092806</c:v>
                </c:pt>
                <c:pt idx="128">
                  <c:v>1.2970288873430236</c:v>
                </c:pt>
                <c:pt idx="129">
                  <c:v>1.2981759715131806</c:v>
                </c:pt>
                <c:pt idx="130">
                  <c:v>1.3013959448119039</c:v>
                </c:pt>
                <c:pt idx="131">
                  <c:v>1.3029670693808828</c:v>
                </c:pt>
                <c:pt idx="132">
                  <c:v>1.3051979229647543</c:v>
                </c:pt>
                <c:pt idx="133">
                  <c:v>1.3066421772071419</c:v>
                </c:pt>
                <c:pt idx="134">
                  <c:v>1.308835144005476</c:v>
                </c:pt>
                <c:pt idx="135">
                  <c:v>1.3102372089373981</c:v>
                </c:pt>
                <c:pt idx="136">
                  <c:v>1.3121811804442904</c:v>
                </c:pt>
                <c:pt idx="137">
                  <c:v>1.3140354349341297</c:v>
                </c:pt>
                <c:pt idx="138">
                  <c:v>1.3166703708136016</c:v>
                </c:pt>
                <c:pt idx="139">
                  <c:v>1.3189581917063222</c:v>
                </c:pt>
                <c:pt idx="140">
                  <c:v>1.3210359542016985</c:v>
                </c:pt>
                <c:pt idx="141">
                  <c:v>1.3235949388372776</c:v>
                </c:pt>
                <c:pt idx="142">
                  <c:v>1.3247872536070753</c:v>
                </c:pt>
                <c:pt idx="143">
                  <c:v>1.3264958259886255</c:v>
                </c:pt>
                <c:pt idx="144">
                  <c:v>1.327796848504901</c:v>
                </c:pt>
                <c:pt idx="145">
                  <c:v>1.3297837321834163</c:v>
                </c:pt>
                <c:pt idx="146">
                  <c:v>1.3321760207006108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9-4D43-BBF2-4ECC3F38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04463"/>
        <c:axId val="2132717423"/>
      </c:lineChart>
      <c:catAx>
        <c:axId val="2132704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17423"/>
        <c:crosses val="autoZero"/>
        <c:auto val="1"/>
        <c:lblAlgn val="ctr"/>
        <c:lblOffset val="100"/>
        <c:noMultiLvlLbl val="0"/>
      </c:catAx>
      <c:valAx>
        <c:axId val="21327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KCOR 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'2021-24 enrollment'!$X$9</c:f>
              <c:strCache>
                <c:ptCount val="1"/>
                <c:pt idx="0">
                  <c:v>v1/v0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'2021-24 enrollment'!$W$10:$W$156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enrollment'!$X$10:$X$156</c:f>
              <c:numCache>
                <c:formatCode>General</c:formatCode>
                <c:ptCount val="147"/>
                <c:pt idx="0">
                  <c:v>0.99091456707324566</c:v>
                </c:pt>
                <c:pt idx="1">
                  <c:v>1.0430849564427025</c:v>
                </c:pt>
                <c:pt idx="2">
                  <c:v>1.0081672518164166</c:v>
                </c:pt>
                <c:pt idx="3">
                  <c:v>0.99884876943623291</c:v>
                </c:pt>
                <c:pt idx="4">
                  <c:v>1</c:v>
                </c:pt>
                <c:pt idx="5">
                  <c:v>1.0095377509184831</c:v>
                </c:pt>
                <c:pt idx="6">
                  <c:v>1.0204757489629805</c:v>
                </c:pt>
                <c:pt idx="7">
                  <c:v>1.0347258192608211</c:v>
                </c:pt>
                <c:pt idx="8">
                  <c:v>1.0386057455036481</c:v>
                </c:pt>
                <c:pt idx="9">
                  <c:v>1.0388619429537351</c:v>
                </c:pt>
                <c:pt idx="10">
                  <c:v>1.0533971414044794</c:v>
                </c:pt>
                <c:pt idx="11">
                  <c:v>1.0633274614283659</c:v>
                </c:pt>
                <c:pt idx="12">
                  <c:v>1.0772679103002007</c:v>
                </c:pt>
                <c:pt idx="13">
                  <c:v>1.0826550437506854</c:v>
                </c:pt>
                <c:pt idx="14">
                  <c:v>1.0832062049404003</c:v>
                </c:pt>
                <c:pt idx="15">
                  <c:v>1.0878849003507249</c:v>
                </c:pt>
                <c:pt idx="16">
                  <c:v>1.0992291239420402</c:v>
                </c:pt>
                <c:pt idx="17">
                  <c:v>1.1002897431451191</c:v>
                </c:pt>
                <c:pt idx="18">
                  <c:v>1.0985686110754158</c:v>
                </c:pt>
                <c:pt idx="19">
                  <c:v>1.094096113553447</c:v>
                </c:pt>
                <c:pt idx="20">
                  <c:v>1.0860543400823088</c:v>
                </c:pt>
                <c:pt idx="21">
                  <c:v>1.0749550465606372</c:v>
                </c:pt>
                <c:pt idx="22">
                  <c:v>1.0576257821204371</c:v>
                </c:pt>
                <c:pt idx="23">
                  <c:v>1.0494203351047293</c:v>
                </c:pt>
                <c:pt idx="24">
                  <c:v>1.0350455157966234</c:v>
                </c:pt>
                <c:pt idx="25">
                  <c:v>1.0247265669060068</c:v>
                </c:pt>
                <c:pt idx="26">
                  <c:v>1.0145622500159759</c:v>
                </c:pt>
                <c:pt idx="27">
                  <c:v>1.008106969020089</c:v>
                </c:pt>
                <c:pt idx="28">
                  <c:v>1.0026749562404238</c:v>
                </c:pt>
                <c:pt idx="29">
                  <c:v>0.99651076426174268</c:v>
                </c:pt>
                <c:pt idx="30">
                  <c:v>0.99371282939377847</c:v>
                </c:pt>
                <c:pt idx="31">
                  <c:v>0.99470573259450057</c:v>
                </c:pt>
                <c:pt idx="32">
                  <c:v>0.99577520764015814</c:v>
                </c:pt>
                <c:pt idx="33">
                  <c:v>0.99415592167027655</c:v>
                </c:pt>
                <c:pt idx="34">
                  <c:v>0.9941503169794188</c:v>
                </c:pt>
                <c:pt idx="35">
                  <c:v>0.99184064178482512</c:v>
                </c:pt>
                <c:pt idx="36">
                  <c:v>0.99115604392809153</c:v>
                </c:pt>
                <c:pt idx="37">
                  <c:v>0.98914057243779796</c:v>
                </c:pt>
                <c:pt idx="38">
                  <c:v>0.99060764797131706</c:v>
                </c:pt>
                <c:pt idx="39">
                  <c:v>0.99193238353349833</c:v>
                </c:pt>
                <c:pt idx="40">
                  <c:v>0.99472560698335555</c:v>
                </c:pt>
                <c:pt idx="41">
                  <c:v>0.99713044743154899</c:v>
                </c:pt>
                <c:pt idx="42">
                  <c:v>1.0004561186062677</c:v>
                </c:pt>
                <c:pt idx="43">
                  <c:v>1.0051775312118285</c:v>
                </c:pt>
                <c:pt idx="44">
                  <c:v>1.00939095315398</c:v>
                </c:pt>
                <c:pt idx="45">
                  <c:v>1.0132298905133601</c:v>
                </c:pt>
                <c:pt idx="46">
                  <c:v>1.0170537645094686</c:v>
                </c:pt>
                <c:pt idx="47">
                  <c:v>1.0201246644988604</c:v>
                </c:pt>
                <c:pt idx="48">
                  <c:v>1.0244385980174673</c:v>
                </c:pt>
                <c:pt idx="49">
                  <c:v>1.0294463049400098</c:v>
                </c:pt>
                <c:pt idx="50">
                  <c:v>1.0326290903985778</c:v>
                </c:pt>
                <c:pt idx="51">
                  <c:v>1.03635539870316</c:v>
                </c:pt>
                <c:pt idx="52">
                  <c:v>1.0379541989308874</c:v>
                </c:pt>
                <c:pt idx="53">
                  <c:v>1.039412668940384</c:v>
                </c:pt>
                <c:pt idx="54">
                  <c:v>1.0430557353365266</c:v>
                </c:pt>
                <c:pt idx="55">
                  <c:v>1.0452797888060044</c:v>
                </c:pt>
                <c:pt idx="56">
                  <c:v>1.0471811270000089</c:v>
                </c:pt>
                <c:pt idx="57">
                  <c:v>1.0499527265054656</c:v>
                </c:pt>
                <c:pt idx="58">
                  <c:v>1.0514223369814946</c:v>
                </c:pt>
                <c:pt idx="59">
                  <c:v>1.0532713921109524</c:v>
                </c:pt>
                <c:pt idx="60">
                  <c:v>1.0540934399710185</c:v>
                </c:pt>
                <c:pt idx="61">
                  <c:v>1.055990593214674</c:v>
                </c:pt>
                <c:pt idx="62">
                  <c:v>1.056502143759092</c:v>
                </c:pt>
                <c:pt idx="63">
                  <c:v>1.0592973858417247</c:v>
                </c:pt>
                <c:pt idx="64">
                  <c:v>1.058343692674043</c:v>
                </c:pt>
                <c:pt idx="65">
                  <c:v>1.0604166854509829</c:v>
                </c:pt>
                <c:pt idx="66">
                  <c:v>1.0629307635576088</c:v>
                </c:pt>
                <c:pt idx="67">
                  <c:v>1.0637666497156637</c:v>
                </c:pt>
                <c:pt idx="68">
                  <c:v>1.0640329745327108</c:v>
                </c:pt>
                <c:pt idx="69">
                  <c:v>1.0640550772265547</c:v>
                </c:pt>
                <c:pt idx="70">
                  <c:v>1.0649888748304224</c:v>
                </c:pt>
                <c:pt idx="71">
                  <c:v>1.064814205141021</c:v>
                </c:pt>
                <c:pt idx="72">
                  <c:v>1.0653680514510737</c:v>
                </c:pt>
                <c:pt idx="73">
                  <c:v>1.0685992374146649</c:v>
                </c:pt>
                <c:pt idx="74">
                  <c:v>1.0711363492919979</c:v>
                </c:pt>
                <c:pt idx="75">
                  <c:v>1.0721309934002208</c:v>
                </c:pt>
                <c:pt idx="76">
                  <c:v>1.0733496385422463</c:v>
                </c:pt>
                <c:pt idx="77">
                  <c:v>1.0753708644468623</c:v>
                </c:pt>
                <c:pt idx="78">
                  <c:v>1.0786056062050131</c:v>
                </c:pt>
                <c:pt idx="79">
                  <c:v>1.0792750147656569</c:v>
                </c:pt>
                <c:pt idx="80">
                  <c:v>1.0813750433741987</c:v>
                </c:pt>
                <c:pt idx="81">
                  <c:v>1.0831253290719458</c:v>
                </c:pt>
                <c:pt idx="82">
                  <c:v>1.0841617164961985</c:v>
                </c:pt>
                <c:pt idx="83">
                  <c:v>1.0862285040101856</c:v>
                </c:pt>
                <c:pt idx="84">
                  <c:v>1.0882035229746154</c:v>
                </c:pt>
                <c:pt idx="85">
                  <c:v>1.0890017644161565</c:v>
                </c:pt>
                <c:pt idx="86">
                  <c:v>1.0899552883684893</c:v>
                </c:pt>
                <c:pt idx="87">
                  <c:v>1.0920203856923154</c:v>
                </c:pt>
                <c:pt idx="88">
                  <c:v>1.0932028762870047</c:v>
                </c:pt>
                <c:pt idx="89">
                  <c:v>1.0943319300421253</c:v>
                </c:pt>
                <c:pt idx="90">
                  <c:v>1.0969350478623674</c:v>
                </c:pt>
                <c:pt idx="91">
                  <c:v>1.0971103180816075</c:v>
                </c:pt>
                <c:pt idx="92">
                  <c:v>1.0984931489912302</c:v>
                </c:pt>
                <c:pt idx="93">
                  <c:v>1.0981070061565823</c:v>
                </c:pt>
                <c:pt idx="94">
                  <c:v>1.0982487559749901</c:v>
                </c:pt>
                <c:pt idx="95">
                  <c:v>1.1005880084233648</c:v>
                </c:pt>
                <c:pt idx="96">
                  <c:v>1.1018436351676415</c:v>
                </c:pt>
                <c:pt idx="97">
                  <c:v>1.1029259031877616</c:v>
                </c:pt>
                <c:pt idx="98">
                  <c:v>1.1026963341464395</c:v>
                </c:pt>
                <c:pt idx="99">
                  <c:v>1.1040807242891515</c:v>
                </c:pt>
                <c:pt idx="100">
                  <c:v>1.1042273566697485</c:v>
                </c:pt>
                <c:pt idx="101">
                  <c:v>1.1054446917460077</c:v>
                </c:pt>
                <c:pt idx="102">
                  <c:v>1.1067876598844386</c:v>
                </c:pt>
                <c:pt idx="103">
                  <c:v>1.1066689383218757</c:v>
                </c:pt>
                <c:pt idx="104">
                  <c:v>1.106868437135363</c:v>
                </c:pt>
                <c:pt idx="105">
                  <c:v>1.1075701636700968</c:v>
                </c:pt>
                <c:pt idx="106">
                  <c:v>1.1076796204610828</c:v>
                </c:pt>
                <c:pt idx="107">
                  <c:v>1.1087553733537698</c:v>
                </c:pt>
                <c:pt idx="108">
                  <c:v>1.1094584135083716</c:v>
                </c:pt>
                <c:pt idx="109">
                  <c:v>1.1096023088034297</c:v>
                </c:pt>
                <c:pt idx="110">
                  <c:v>1.1115109143568318</c:v>
                </c:pt>
                <c:pt idx="111">
                  <c:v>1.1117726857787646</c:v>
                </c:pt>
                <c:pt idx="112">
                  <c:v>1.1135207307314188</c:v>
                </c:pt>
                <c:pt idx="113">
                  <c:v>1.1130788481503657</c:v>
                </c:pt>
                <c:pt idx="114">
                  <c:v>1.114957567865686</c:v>
                </c:pt>
                <c:pt idx="115">
                  <c:v>1.1153402225823428</c:v>
                </c:pt>
                <c:pt idx="116">
                  <c:v>1.1156386966427041</c:v>
                </c:pt>
                <c:pt idx="117">
                  <c:v>1.1153681931940915</c:v>
                </c:pt>
                <c:pt idx="118">
                  <c:v>1.1161357052408836</c:v>
                </c:pt>
                <c:pt idx="119">
                  <c:v>1.1159597638708036</c:v>
                </c:pt>
                <c:pt idx="120">
                  <c:v>1.1157877841080936</c:v>
                </c:pt>
                <c:pt idx="121">
                  <c:v>1.1176607244424455</c:v>
                </c:pt>
                <c:pt idx="122">
                  <c:v>1.1195890631343342</c:v>
                </c:pt>
                <c:pt idx="123">
                  <c:v>1.1209806379515284</c:v>
                </c:pt>
                <c:pt idx="124">
                  <c:v>1.1218371685173116</c:v>
                </c:pt>
                <c:pt idx="125">
                  <c:v>1.1217170835843493</c:v>
                </c:pt>
                <c:pt idx="126">
                  <c:v>1.1228210126194775</c:v>
                </c:pt>
                <c:pt idx="127">
                  <c:v>1.1235084942900528</c:v>
                </c:pt>
                <c:pt idx="128">
                  <c:v>1.1233214927263615</c:v>
                </c:pt>
                <c:pt idx="129">
                  <c:v>1.1244526120914768</c:v>
                </c:pt>
                <c:pt idx="130">
                  <c:v>1.125384420260066</c:v>
                </c:pt>
                <c:pt idx="131">
                  <c:v>1.1248926479068333</c:v>
                </c:pt>
                <c:pt idx="132">
                  <c:v>1.1247275897426778</c:v>
                </c:pt>
                <c:pt idx="133">
                  <c:v>1.1245318677972973</c:v>
                </c:pt>
                <c:pt idx="134">
                  <c:v>1.1245694917829259</c:v>
                </c:pt>
                <c:pt idx="135">
                  <c:v>1.1254395809252726</c:v>
                </c:pt>
                <c:pt idx="136">
                  <c:v>1.1263880289113615</c:v>
                </c:pt>
                <c:pt idx="137">
                  <c:v>1.1268303990542707</c:v>
                </c:pt>
                <c:pt idx="138">
                  <c:v>1.1279322245819614</c:v>
                </c:pt>
                <c:pt idx="139">
                  <c:v>1.1282003531955818</c:v>
                </c:pt>
                <c:pt idx="140">
                  <c:v>1.1298709489621206</c:v>
                </c:pt>
                <c:pt idx="141">
                  <c:v>1.1307948507210133</c:v>
                </c:pt>
                <c:pt idx="142">
                  <c:v>1.1298402238088663</c:v>
                </c:pt>
                <c:pt idx="143">
                  <c:v>1.1294086421313825</c:v>
                </c:pt>
                <c:pt idx="144">
                  <c:v>1.1297454946599284</c:v>
                </c:pt>
                <c:pt idx="145">
                  <c:v>1.1303451127899744</c:v>
                </c:pt>
                <c:pt idx="146">
                  <c:v>1.1305654483971974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441C-9D29-7101DA02FAFC}"/>
            </c:ext>
          </c:extLst>
        </c:ser>
        <c:ser>
          <c:idx val="1"/>
          <c:order val="1"/>
          <c:tx>
            <c:strRef>
              <c:f>'2021-24 enrollment'!$Y$9</c:f>
              <c:strCache>
                <c:ptCount val="1"/>
                <c:pt idx="0">
                  <c:v>v2/v1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'2021-24 enrollment'!$W$10:$W$156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enrollment'!$Y$10:$Y$156</c:f>
              <c:numCache>
                <c:formatCode>General</c:formatCode>
                <c:ptCount val="147"/>
                <c:pt idx="0">
                  <c:v>0.8711700483434438</c:v>
                </c:pt>
                <c:pt idx="1">
                  <c:v>0.88476411088611073</c:v>
                </c:pt>
                <c:pt idx="2">
                  <c:v>0.94725510054905981</c:v>
                </c:pt>
                <c:pt idx="3">
                  <c:v>0.95992509451307695</c:v>
                </c:pt>
                <c:pt idx="4">
                  <c:v>1</c:v>
                </c:pt>
                <c:pt idx="5">
                  <c:v>1.0092143166102381</c:v>
                </c:pt>
                <c:pt idx="6">
                  <c:v>1.0342843793443315</c:v>
                </c:pt>
                <c:pt idx="7">
                  <c:v>1.0361962493145893</c:v>
                </c:pt>
                <c:pt idx="8">
                  <c:v>1.0455906140387903</c:v>
                </c:pt>
                <c:pt idx="9">
                  <c:v>1.0575333602413817</c:v>
                </c:pt>
                <c:pt idx="10">
                  <c:v>1.059990988932715</c:v>
                </c:pt>
                <c:pt idx="11">
                  <c:v>1.0671089864336909</c:v>
                </c:pt>
                <c:pt idx="12">
                  <c:v>1.0686883466851023</c:v>
                </c:pt>
                <c:pt idx="13">
                  <c:v>1.0698092122149965</c:v>
                </c:pt>
                <c:pt idx="14">
                  <c:v>1.0728736961078003</c:v>
                </c:pt>
                <c:pt idx="15">
                  <c:v>1.0793672952238673</c:v>
                </c:pt>
                <c:pt idx="16">
                  <c:v>1.0786177072665273</c:v>
                </c:pt>
                <c:pt idx="17">
                  <c:v>1.0849328153811886</c:v>
                </c:pt>
                <c:pt idx="18">
                  <c:v>1.0910135929851987</c:v>
                </c:pt>
                <c:pt idx="19">
                  <c:v>1.1037199158248125</c:v>
                </c:pt>
                <c:pt idx="20">
                  <c:v>1.1155452080361059</c:v>
                </c:pt>
                <c:pt idx="21">
                  <c:v>1.1232455849451048</c:v>
                </c:pt>
                <c:pt idx="22">
                  <c:v>1.1301502139842627</c:v>
                </c:pt>
                <c:pt idx="23">
                  <c:v>1.1290351288400782</c:v>
                </c:pt>
                <c:pt idx="24">
                  <c:v>1.1365941549807994</c:v>
                </c:pt>
                <c:pt idx="25">
                  <c:v>1.1378008890711548</c:v>
                </c:pt>
                <c:pt idx="26">
                  <c:v>1.1385331186510192</c:v>
                </c:pt>
                <c:pt idx="27">
                  <c:v>1.1389995463668829</c:v>
                </c:pt>
                <c:pt idx="28">
                  <c:v>1.136684669454318</c:v>
                </c:pt>
                <c:pt idx="29">
                  <c:v>1.1369515900961655</c:v>
                </c:pt>
                <c:pt idx="30">
                  <c:v>1.1378251328540689</c:v>
                </c:pt>
                <c:pt idx="31">
                  <c:v>1.1381345060754495</c:v>
                </c:pt>
                <c:pt idx="32">
                  <c:v>1.1386427473751952</c:v>
                </c:pt>
                <c:pt idx="33">
                  <c:v>1.1403820291783797</c:v>
                </c:pt>
                <c:pt idx="34">
                  <c:v>1.1418959852353372</c:v>
                </c:pt>
                <c:pt idx="35">
                  <c:v>1.1440400803581239</c:v>
                </c:pt>
                <c:pt idx="36">
                  <c:v>1.1443919502081095</c:v>
                </c:pt>
                <c:pt idx="37">
                  <c:v>1.1462196953676869</c:v>
                </c:pt>
                <c:pt idx="38">
                  <c:v>1.1444685698130135</c:v>
                </c:pt>
                <c:pt idx="39">
                  <c:v>1.1452798663819512</c:v>
                </c:pt>
                <c:pt idx="40">
                  <c:v>1.1421738806181521</c:v>
                </c:pt>
                <c:pt idx="41">
                  <c:v>1.1419519709793275</c:v>
                </c:pt>
                <c:pt idx="42">
                  <c:v>1.1415978769073101</c:v>
                </c:pt>
                <c:pt idx="43">
                  <c:v>1.1391081839204407</c:v>
                </c:pt>
                <c:pt idx="44">
                  <c:v>1.1400592334805033</c:v>
                </c:pt>
                <c:pt idx="45">
                  <c:v>1.1398904746467218</c:v>
                </c:pt>
                <c:pt idx="46">
                  <c:v>1.137088436818638</c:v>
                </c:pt>
                <c:pt idx="47">
                  <c:v>1.1367049914035245</c:v>
                </c:pt>
                <c:pt idx="48">
                  <c:v>1.1350255896539962</c:v>
                </c:pt>
                <c:pt idx="49">
                  <c:v>1.13098339207234</c:v>
                </c:pt>
                <c:pt idx="50">
                  <c:v>1.130881337330371</c:v>
                </c:pt>
                <c:pt idx="51">
                  <c:v>1.1291689681792894</c:v>
                </c:pt>
                <c:pt idx="52">
                  <c:v>1.1295495842638223</c:v>
                </c:pt>
                <c:pt idx="53">
                  <c:v>1.1297337890466888</c:v>
                </c:pt>
                <c:pt idx="54">
                  <c:v>1.1273811528163722</c:v>
                </c:pt>
                <c:pt idx="55">
                  <c:v>1.1257431668187445</c:v>
                </c:pt>
                <c:pt idx="56">
                  <c:v>1.1253513189676445</c:v>
                </c:pt>
                <c:pt idx="57">
                  <c:v>1.1261812000691214</c:v>
                </c:pt>
                <c:pt idx="58">
                  <c:v>1.1260948605551666</c:v>
                </c:pt>
                <c:pt idx="59">
                  <c:v>1.1270680425229334</c:v>
                </c:pt>
                <c:pt idx="60">
                  <c:v>1.1268329412993912</c:v>
                </c:pt>
                <c:pt idx="61">
                  <c:v>1.1261562019784048</c:v>
                </c:pt>
                <c:pt idx="62">
                  <c:v>1.1261847640858405</c:v>
                </c:pt>
                <c:pt idx="63">
                  <c:v>1.1254121839222637</c:v>
                </c:pt>
                <c:pt idx="64">
                  <c:v>1.1263234627742427</c:v>
                </c:pt>
                <c:pt idx="65">
                  <c:v>1.126586457720439</c:v>
                </c:pt>
                <c:pt idx="66">
                  <c:v>1.1242918557387993</c:v>
                </c:pt>
                <c:pt idx="67">
                  <c:v>1.1240415170279749</c:v>
                </c:pt>
                <c:pt idx="68">
                  <c:v>1.1236451170960817</c:v>
                </c:pt>
                <c:pt idx="69">
                  <c:v>1.1230283121768634</c:v>
                </c:pt>
                <c:pt idx="70">
                  <c:v>1.1234927909942358</c:v>
                </c:pt>
                <c:pt idx="71">
                  <c:v>1.1246780925466657</c:v>
                </c:pt>
                <c:pt idx="72">
                  <c:v>1.1247172700828785</c:v>
                </c:pt>
                <c:pt idx="73">
                  <c:v>1.1228055808737838</c:v>
                </c:pt>
                <c:pt idx="74">
                  <c:v>1.1216024823187416</c:v>
                </c:pt>
                <c:pt idx="75">
                  <c:v>1.120784458920191</c:v>
                </c:pt>
                <c:pt idx="76">
                  <c:v>1.1204518233546203</c:v>
                </c:pt>
                <c:pt idx="77">
                  <c:v>1.1187891497296838</c:v>
                </c:pt>
                <c:pt idx="78">
                  <c:v>1.1172434975768641</c:v>
                </c:pt>
                <c:pt idx="79">
                  <c:v>1.1191814357003718</c:v>
                </c:pt>
                <c:pt idx="80">
                  <c:v>1.1176673672415001</c:v>
                </c:pt>
                <c:pt idx="81">
                  <c:v>1.1174224982591847</c:v>
                </c:pt>
                <c:pt idx="82">
                  <c:v>1.1169745427445381</c:v>
                </c:pt>
                <c:pt idx="83">
                  <c:v>1.1154428675168042</c:v>
                </c:pt>
                <c:pt idx="84">
                  <c:v>1.1143970377949424</c:v>
                </c:pt>
                <c:pt idx="85">
                  <c:v>1.1137915861994294</c:v>
                </c:pt>
                <c:pt idx="86">
                  <c:v>1.112807876575199</c:v>
                </c:pt>
                <c:pt idx="87">
                  <c:v>1.1106530488327857</c:v>
                </c:pt>
                <c:pt idx="88">
                  <c:v>1.1097824015546682</c:v>
                </c:pt>
                <c:pt idx="89">
                  <c:v>1.1088792714557947</c:v>
                </c:pt>
                <c:pt idx="90">
                  <c:v>1.1071138924589969</c:v>
                </c:pt>
                <c:pt idx="91">
                  <c:v>1.106871373606702</c:v>
                </c:pt>
                <c:pt idx="92">
                  <c:v>1.1052864662975743</c:v>
                </c:pt>
                <c:pt idx="93">
                  <c:v>1.1056001884142417</c:v>
                </c:pt>
                <c:pt idx="94">
                  <c:v>1.1050031325694016</c:v>
                </c:pt>
                <c:pt idx="95">
                  <c:v>1.1028120134220591</c:v>
                </c:pt>
                <c:pt idx="96">
                  <c:v>1.1013419059741407</c:v>
                </c:pt>
                <c:pt idx="97">
                  <c:v>1.1002817692592439</c:v>
                </c:pt>
                <c:pt idx="98">
                  <c:v>1.0992347914802514</c:v>
                </c:pt>
                <c:pt idx="99">
                  <c:v>1.0974719518419227</c:v>
                </c:pt>
                <c:pt idx="100">
                  <c:v>1.0965436073447212</c:v>
                </c:pt>
                <c:pt idx="101">
                  <c:v>1.0943658654778641</c:v>
                </c:pt>
                <c:pt idx="102">
                  <c:v>1.0923857351646205</c:v>
                </c:pt>
                <c:pt idx="103">
                  <c:v>1.091335119504764</c:v>
                </c:pt>
                <c:pt idx="104">
                  <c:v>1.0897849745345105</c:v>
                </c:pt>
                <c:pt idx="105">
                  <c:v>1.088200189958191</c:v>
                </c:pt>
                <c:pt idx="106">
                  <c:v>1.086892182311207</c:v>
                </c:pt>
                <c:pt idx="107">
                  <c:v>1.0849406737550773</c:v>
                </c:pt>
                <c:pt idx="108">
                  <c:v>1.0839807914548822</c:v>
                </c:pt>
                <c:pt idx="109">
                  <c:v>1.0830362823897157</c:v>
                </c:pt>
                <c:pt idx="110">
                  <c:v>1.0806587591843571</c:v>
                </c:pt>
                <c:pt idx="111">
                  <c:v>1.0797230470219226</c:v>
                </c:pt>
                <c:pt idx="112">
                  <c:v>1.0769584146443021</c:v>
                </c:pt>
                <c:pt idx="113">
                  <c:v>1.0759563084739698</c:v>
                </c:pt>
                <c:pt idx="114">
                  <c:v>1.0741435408656941</c:v>
                </c:pt>
                <c:pt idx="115">
                  <c:v>1.0735939286651508</c:v>
                </c:pt>
                <c:pt idx="116">
                  <c:v>1.07224493547184</c:v>
                </c:pt>
                <c:pt idx="117">
                  <c:v>1.0715453523716632</c:v>
                </c:pt>
                <c:pt idx="118">
                  <c:v>1.0696157217259865</c:v>
                </c:pt>
                <c:pt idx="119">
                  <c:v>1.0687183919597956</c:v>
                </c:pt>
                <c:pt idx="120">
                  <c:v>1.0670990672536922</c:v>
                </c:pt>
                <c:pt idx="121">
                  <c:v>1.0646096444406385</c:v>
                </c:pt>
                <c:pt idx="122">
                  <c:v>1.061778061303666</c:v>
                </c:pt>
                <c:pt idx="123">
                  <c:v>1.0596846227119514</c:v>
                </c:pt>
                <c:pt idx="124">
                  <c:v>1.0576572047134687</c:v>
                </c:pt>
                <c:pt idx="125">
                  <c:v>1.0567785595115116</c:v>
                </c:pt>
                <c:pt idx="126">
                  <c:v>1.0549288917851505</c:v>
                </c:pt>
                <c:pt idx="127">
                  <c:v>1.0534425621190751</c:v>
                </c:pt>
                <c:pt idx="128">
                  <c:v>1.0527488760689556</c:v>
                </c:pt>
                <c:pt idx="129">
                  <c:v>1.0501268118784324</c:v>
                </c:pt>
                <c:pt idx="130">
                  <c:v>1.0493684948761934</c:v>
                </c:pt>
                <c:pt idx="131">
                  <c:v>1.0486050968513581</c:v>
                </c:pt>
                <c:pt idx="132">
                  <c:v>1.0480663095422127</c:v>
                </c:pt>
                <c:pt idx="133">
                  <c:v>1.0469230770475801</c:v>
                </c:pt>
                <c:pt idx="134">
                  <c:v>1.0461612996830605</c:v>
                </c:pt>
                <c:pt idx="135">
                  <c:v>1.0439936950231321</c:v>
                </c:pt>
                <c:pt idx="136">
                  <c:v>1.0421879391905833</c:v>
                </c:pt>
                <c:pt idx="137">
                  <c:v>1.0407799539352736</c:v>
                </c:pt>
                <c:pt idx="138">
                  <c:v>1.0393805539962342</c:v>
                </c:pt>
                <c:pt idx="139">
                  <c:v>1.0384735977518462</c:v>
                </c:pt>
                <c:pt idx="140">
                  <c:v>1.0361117268701443</c:v>
                </c:pt>
                <c:pt idx="141">
                  <c:v>1.034813775766718</c:v>
                </c:pt>
                <c:pt idx="142">
                  <c:v>1.0341657892140557</c:v>
                </c:pt>
                <c:pt idx="143">
                  <c:v>1.0334416762766621</c:v>
                </c:pt>
                <c:pt idx="144">
                  <c:v>1.0316974051344123</c:v>
                </c:pt>
                <c:pt idx="145">
                  <c:v>1.0302471217653506</c:v>
                </c:pt>
                <c:pt idx="146">
                  <c:v>1.0294552925571796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1-441C-9D29-7101DA02FAFC}"/>
            </c:ext>
          </c:extLst>
        </c:ser>
        <c:ser>
          <c:idx val="2"/>
          <c:order val="2"/>
          <c:tx>
            <c:strRef>
              <c:f>'2021-24 enrollment'!$Z$9</c:f>
              <c:strCache>
                <c:ptCount val="1"/>
                <c:pt idx="0">
                  <c:v>v2/v0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'2021-24 enrollment'!$W$10:$W$156</c:f>
              <c:numCache>
                <c:formatCode>m/d/yyyy</c:formatCode>
                <c:ptCount val="147"/>
                <c:pt idx="0">
                  <c:v>44361</c:v>
                </c:pt>
                <c:pt idx="1">
                  <c:v>44368</c:v>
                </c:pt>
                <c:pt idx="2">
                  <c:v>44375</c:v>
                </c:pt>
                <c:pt idx="3">
                  <c:v>44382</c:v>
                </c:pt>
                <c:pt idx="4">
                  <c:v>44389</c:v>
                </c:pt>
                <c:pt idx="5">
                  <c:v>44396</c:v>
                </c:pt>
                <c:pt idx="6">
                  <c:v>44403</c:v>
                </c:pt>
                <c:pt idx="7">
                  <c:v>44410</c:v>
                </c:pt>
                <c:pt idx="8">
                  <c:v>44417</c:v>
                </c:pt>
                <c:pt idx="9">
                  <c:v>44424</c:v>
                </c:pt>
                <c:pt idx="10">
                  <c:v>44431</c:v>
                </c:pt>
                <c:pt idx="11">
                  <c:v>44438</c:v>
                </c:pt>
                <c:pt idx="12">
                  <c:v>44445</c:v>
                </c:pt>
                <c:pt idx="13">
                  <c:v>44452</c:v>
                </c:pt>
                <c:pt idx="14">
                  <c:v>44459</c:v>
                </c:pt>
                <c:pt idx="15">
                  <c:v>44466</c:v>
                </c:pt>
                <c:pt idx="16">
                  <c:v>44473</c:v>
                </c:pt>
                <c:pt idx="17">
                  <c:v>44480</c:v>
                </c:pt>
                <c:pt idx="18">
                  <c:v>44487</c:v>
                </c:pt>
                <c:pt idx="19">
                  <c:v>44494</c:v>
                </c:pt>
                <c:pt idx="20">
                  <c:v>44501</c:v>
                </c:pt>
                <c:pt idx="21">
                  <c:v>44508</c:v>
                </c:pt>
                <c:pt idx="22">
                  <c:v>44515</c:v>
                </c:pt>
                <c:pt idx="23">
                  <c:v>44522</c:v>
                </c:pt>
                <c:pt idx="24">
                  <c:v>44529</c:v>
                </c:pt>
                <c:pt idx="25">
                  <c:v>44536</c:v>
                </c:pt>
                <c:pt idx="26">
                  <c:v>44543</c:v>
                </c:pt>
                <c:pt idx="27">
                  <c:v>44550</c:v>
                </c:pt>
                <c:pt idx="28">
                  <c:v>44557</c:v>
                </c:pt>
                <c:pt idx="29">
                  <c:v>44564</c:v>
                </c:pt>
                <c:pt idx="30">
                  <c:v>44571</c:v>
                </c:pt>
                <c:pt idx="31">
                  <c:v>44578</c:v>
                </c:pt>
                <c:pt idx="32">
                  <c:v>44585</c:v>
                </c:pt>
                <c:pt idx="33">
                  <c:v>44592</c:v>
                </c:pt>
                <c:pt idx="34">
                  <c:v>44599</c:v>
                </c:pt>
                <c:pt idx="35">
                  <c:v>44606</c:v>
                </c:pt>
                <c:pt idx="36">
                  <c:v>44613</c:v>
                </c:pt>
                <c:pt idx="37">
                  <c:v>44620</c:v>
                </c:pt>
                <c:pt idx="38">
                  <c:v>44627</c:v>
                </c:pt>
                <c:pt idx="39">
                  <c:v>44634</c:v>
                </c:pt>
                <c:pt idx="40">
                  <c:v>44641</c:v>
                </c:pt>
                <c:pt idx="41">
                  <c:v>44648</c:v>
                </c:pt>
                <c:pt idx="42">
                  <c:v>44655</c:v>
                </c:pt>
                <c:pt idx="43">
                  <c:v>44662</c:v>
                </c:pt>
                <c:pt idx="44">
                  <c:v>44669</c:v>
                </c:pt>
                <c:pt idx="45">
                  <c:v>44676</c:v>
                </c:pt>
                <c:pt idx="46">
                  <c:v>44683</c:v>
                </c:pt>
                <c:pt idx="47">
                  <c:v>44690</c:v>
                </c:pt>
                <c:pt idx="48">
                  <c:v>44697</c:v>
                </c:pt>
                <c:pt idx="49">
                  <c:v>44704</c:v>
                </c:pt>
                <c:pt idx="50">
                  <c:v>44711</c:v>
                </c:pt>
                <c:pt idx="51">
                  <c:v>44718</c:v>
                </c:pt>
                <c:pt idx="52">
                  <c:v>44725</c:v>
                </c:pt>
                <c:pt idx="53">
                  <c:v>44732</c:v>
                </c:pt>
                <c:pt idx="54">
                  <c:v>44739</c:v>
                </c:pt>
                <c:pt idx="55">
                  <c:v>44746</c:v>
                </c:pt>
                <c:pt idx="56">
                  <c:v>44753</c:v>
                </c:pt>
                <c:pt idx="57">
                  <c:v>44760</c:v>
                </c:pt>
                <c:pt idx="58">
                  <c:v>44767</c:v>
                </c:pt>
                <c:pt idx="59">
                  <c:v>44774</c:v>
                </c:pt>
                <c:pt idx="60">
                  <c:v>44781</c:v>
                </c:pt>
                <c:pt idx="61">
                  <c:v>44788</c:v>
                </c:pt>
                <c:pt idx="62">
                  <c:v>44795</c:v>
                </c:pt>
                <c:pt idx="63">
                  <c:v>44802</c:v>
                </c:pt>
                <c:pt idx="64">
                  <c:v>44809</c:v>
                </c:pt>
                <c:pt idx="65">
                  <c:v>44816</c:v>
                </c:pt>
                <c:pt idx="66">
                  <c:v>44823</c:v>
                </c:pt>
                <c:pt idx="67">
                  <c:v>44830</c:v>
                </c:pt>
                <c:pt idx="68">
                  <c:v>44837</c:v>
                </c:pt>
                <c:pt idx="69">
                  <c:v>44844</c:v>
                </c:pt>
                <c:pt idx="70">
                  <c:v>44851</c:v>
                </c:pt>
                <c:pt idx="71">
                  <c:v>44858</c:v>
                </c:pt>
                <c:pt idx="72">
                  <c:v>44865</c:v>
                </c:pt>
                <c:pt idx="73">
                  <c:v>44872</c:v>
                </c:pt>
                <c:pt idx="74">
                  <c:v>44879</c:v>
                </c:pt>
                <c:pt idx="75">
                  <c:v>44886</c:v>
                </c:pt>
                <c:pt idx="76">
                  <c:v>44893</c:v>
                </c:pt>
                <c:pt idx="77">
                  <c:v>44900</c:v>
                </c:pt>
                <c:pt idx="78">
                  <c:v>44907</c:v>
                </c:pt>
                <c:pt idx="79">
                  <c:v>44914</c:v>
                </c:pt>
                <c:pt idx="80">
                  <c:v>44921</c:v>
                </c:pt>
                <c:pt idx="81">
                  <c:v>44928</c:v>
                </c:pt>
                <c:pt idx="82">
                  <c:v>44935</c:v>
                </c:pt>
                <c:pt idx="83">
                  <c:v>44942</c:v>
                </c:pt>
                <c:pt idx="84">
                  <c:v>44949</c:v>
                </c:pt>
                <c:pt idx="85">
                  <c:v>44956</c:v>
                </c:pt>
                <c:pt idx="86">
                  <c:v>44963</c:v>
                </c:pt>
                <c:pt idx="87">
                  <c:v>44970</c:v>
                </c:pt>
                <c:pt idx="88">
                  <c:v>44977</c:v>
                </c:pt>
                <c:pt idx="89">
                  <c:v>44984</c:v>
                </c:pt>
                <c:pt idx="90">
                  <c:v>44991</c:v>
                </c:pt>
                <c:pt idx="91">
                  <c:v>44998</c:v>
                </c:pt>
                <c:pt idx="92">
                  <c:v>45005</c:v>
                </c:pt>
                <c:pt idx="93">
                  <c:v>45012</c:v>
                </c:pt>
                <c:pt idx="94">
                  <c:v>45019</c:v>
                </c:pt>
                <c:pt idx="95">
                  <c:v>45026</c:v>
                </c:pt>
                <c:pt idx="96">
                  <c:v>45033</c:v>
                </c:pt>
                <c:pt idx="97">
                  <c:v>45040</c:v>
                </c:pt>
                <c:pt idx="98">
                  <c:v>45047</c:v>
                </c:pt>
                <c:pt idx="99">
                  <c:v>45054</c:v>
                </c:pt>
                <c:pt idx="100">
                  <c:v>45061</c:v>
                </c:pt>
                <c:pt idx="101">
                  <c:v>45068</c:v>
                </c:pt>
                <c:pt idx="102">
                  <c:v>45075</c:v>
                </c:pt>
                <c:pt idx="103">
                  <c:v>45082</c:v>
                </c:pt>
                <c:pt idx="104">
                  <c:v>45089</c:v>
                </c:pt>
                <c:pt idx="105">
                  <c:v>45096</c:v>
                </c:pt>
                <c:pt idx="106">
                  <c:v>45103</c:v>
                </c:pt>
                <c:pt idx="107">
                  <c:v>45110</c:v>
                </c:pt>
                <c:pt idx="108">
                  <c:v>45117</c:v>
                </c:pt>
                <c:pt idx="109">
                  <c:v>45124</c:v>
                </c:pt>
                <c:pt idx="110">
                  <c:v>45131</c:v>
                </c:pt>
                <c:pt idx="111">
                  <c:v>45138</c:v>
                </c:pt>
                <c:pt idx="112">
                  <c:v>45145</c:v>
                </c:pt>
                <c:pt idx="113">
                  <c:v>45152</c:v>
                </c:pt>
                <c:pt idx="114">
                  <c:v>45159</c:v>
                </c:pt>
                <c:pt idx="115">
                  <c:v>45166</c:v>
                </c:pt>
                <c:pt idx="116">
                  <c:v>45173</c:v>
                </c:pt>
                <c:pt idx="117">
                  <c:v>45180</c:v>
                </c:pt>
                <c:pt idx="118">
                  <c:v>45187</c:v>
                </c:pt>
                <c:pt idx="119">
                  <c:v>45194</c:v>
                </c:pt>
                <c:pt idx="120">
                  <c:v>45201</c:v>
                </c:pt>
                <c:pt idx="121">
                  <c:v>45208</c:v>
                </c:pt>
                <c:pt idx="122">
                  <c:v>45215</c:v>
                </c:pt>
                <c:pt idx="123">
                  <c:v>45222</c:v>
                </c:pt>
                <c:pt idx="124">
                  <c:v>45229</c:v>
                </c:pt>
                <c:pt idx="125">
                  <c:v>45236</c:v>
                </c:pt>
                <c:pt idx="126">
                  <c:v>45243</c:v>
                </c:pt>
                <c:pt idx="127">
                  <c:v>45250</c:v>
                </c:pt>
                <c:pt idx="128">
                  <c:v>45257</c:v>
                </c:pt>
                <c:pt idx="129">
                  <c:v>45264</c:v>
                </c:pt>
                <c:pt idx="130">
                  <c:v>45271</c:v>
                </c:pt>
                <c:pt idx="131">
                  <c:v>45278</c:v>
                </c:pt>
                <c:pt idx="132">
                  <c:v>45285</c:v>
                </c:pt>
                <c:pt idx="133">
                  <c:v>45292</c:v>
                </c:pt>
                <c:pt idx="134">
                  <c:v>45299</c:v>
                </c:pt>
                <c:pt idx="135">
                  <c:v>45306</c:v>
                </c:pt>
                <c:pt idx="136">
                  <c:v>45313</c:v>
                </c:pt>
                <c:pt idx="137">
                  <c:v>45320</c:v>
                </c:pt>
                <c:pt idx="138">
                  <c:v>45327</c:v>
                </c:pt>
                <c:pt idx="139">
                  <c:v>45334</c:v>
                </c:pt>
                <c:pt idx="140">
                  <c:v>45341</c:v>
                </c:pt>
                <c:pt idx="141">
                  <c:v>45348</c:v>
                </c:pt>
                <c:pt idx="142">
                  <c:v>45355</c:v>
                </c:pt>
                <c:pt idx="143">
                  <c:v>45362</c:v>
                </c:pt>
                <c:pt idx="144">
                  <c:v>45369</c:v>
                </c:pt>
                <c:pt idx="145">
                  <c:v>45376</c:v>
                </c:pt>
                <c:pt idx="146">
                  <c:v>45383</c:v>
                </c:pt>
              </c:numCache>
            </c:numRef>
          </c:cat>
          <c:val>
            <c:numRef>
              <c:f>'2021-24 enrollment'!$Z$10:$Z$156</c:f>
              <c:numCache>
                <c:formatCode>General</c:formatCode>
                <c:ptCount val="147"/>
                <c:pt idx="0">
                  <c:v>0.85917061094394076</c:v>
                </c:pt>
                <c:pt idx="1">
                  <c:v>0.91960723250300125</c:v>
                </c:pt>
                <c:pt idx="2">
                  <c:v>0.95272962756100577</c:v>
                </c:pt>
                <c:pt idx="3">
                  <c:v>0.9576838203596244</c:v>
                </c:pt>
                <c:pt idx="4">
                  <c:v>1</c:v>
                </c:pt>
                <c:pt idx="5">
                  <c:v>1.0200486849769381</c:v>
                </c:pt>
                <c:pt idx="6">
                  <c:v>1.0579679751953033</c:v>
                </c:pt>
                <c:pt idx="7">
                  <c:v>1.0759995843777004</c:v>
                </c:pt>
                <c:pt idx="8">
                  <c:v>1.0911190348600086</c:v>
                </c:pt>
                <c:pt idx="9">
                  <c:v>1.1051636252957318</c:v>
                </c:pt>
                <c:pt idx="10">
                  <c:v>1.1245633146421388</c:v>
                </c:pt>
                <c:pt idx="11">
                  <c:v>1.1441430959445413</c:v>
                </c:pt>
                <c:pt idx="12">
                  <c:v>1.1622358510063528</c:v>
                </c:pt>
                <c:pt idx="13">
                  <c:v>1.170660167575674</c:v>
                </c:pt>
                <c:pt idx="14">
                  <c:v>1.1760047485643277</c:v>
                </c:pt>
                <c:pt idx="15">
                  <c:v>1.1896425139822722</c:v>
                </c:pt>
                <c:pt idx="16">
                  <c:v>1.2026381554161665</c:v>
                </c:pt>
                <c:pt idx="17">
                  <c:v>1.2122830971968848</c:v>
                </c:pt>
                <c:pt idx="18">
                  <c:v>1.2186147245437282</c:v>
                </c:pt>
                <c:pt idx="19">
                  <c:v>1.2292447504118298</c:v>
                </c:pt>
                <c:pt idx="20">
                  <c:v>1.2347461255568379</c:v>
                </c:pt>
                <c:pt idx="21">
                  <c:v>1.2320232357599956</c:v>
                </c:pt>
                <c:pt idx="22">
                  <c:v>1.2210600154504556</c:v>
                </c:pt>
                <c:pt idx="23">
                  <c:v>1.2118271365419246</c:v>
                </c:pt>
                <c:pt idx="24">
                  <c:v>1.2046573744415401</c:v>
                </c:pt>
                <c:pt idx="25">
                  <c:v>1.1953301543462787</c:v>
                </c:pt>
                <c:pt idx="26">
                  <c:v>1.1856401892544848</c:v>
                </c:pt>
                <c:pt idx="27">
                  <c:v>1.1799772841500793</c:v>
                </c:pt>
                <c:pt idx="28">
                  <c:v>1.1726234714780923</c:v>
                </c:pt>
                <c:pt idx="29">
                  <c:v>1.1670710977832275</c:v>
                </c:pt>
                <c:pt idx="30">
                  <c:v>1.1660702074371443</c:v>
                </c:pt>
                <c:pt idx="31">
                  <c:v>1.1689378611513845</c:v>
                </c:pt>
                <c:pt idx="32">
                  <c:v>1.1721061409333537</c:v>
                </c:pt>
                <c:pt idx="33">
                  <c:v>1.1733780243877963</c:v>
                </c:pt>
                <c:pt idx="34">
                  <c:v>1.1763230766815951</c:v>
                </c:pt>
                <c:pt idx="35">
                  <c:v>1.1771887126927638</c:v>
                </c:pt>
                <c:pt idx="36">
                  <c:v>1.1781340585115194</c:v>
                </c:pt>
                <c:pt idx="37">
                  <c:v>1.17901328802356</c:v>
                </c:pt>
                <c:pt idx="38">
                  <c:v>1.180356777072195</c:v>
                </c:pt>
                <c:pt idx="39">
                  <c:v>1.1841763405002725</c:v>
                </c:pt>
                <c:pt idx="40">
                  <c:v>1.1856954168490539</c:v>
                </c:pt>
                <c:pt idx="41">
                  <c:v>1.1897408368808764</c:v>
                </c:pt>
                <c:pt idx="42">
                  <c:v>1.1947545234098551</c:v>
                </c:pt>
                <c:pt idx="43">
                  <c:v>1.1991959815300917</c:v>
                </c:pt>
                <c:pt idx="44">
                  <c:v>1.2066579496071554</c:v>
                </c:pt>
                <c:pt idx="45">
                  <c:v>1.212504629863802</c:v>
                </c:pt>
                <c:pt idx="46">
                  <c:v>1.2155291453942541</c:v>
                </c:pt>
                <c:pt idx="47">
                  <c:v>1.2202341375120824</c:v>
                </c:pt>
                <c:pt idx="48">
                  <c:v>1.2250355040794756</c:v>
                </c:pt>
                <c:pt idx="49">
                  <c:v>1.2280949628068656</c:v>
                </c:pt>
                <c:pt idx="50">
                  <c:v>1.233242121772224</c:v>
                </c:pt>
                <c:pt idx="51">
                  <c:v>1.2372844065364237</c:v>
                </c:pt>
                <c:pt idx="52">
                  <c:v>1.2410815377432818</c:v>
                </c:pt>
                <c:pt idx="53">
                  <c:v>1.2445028139371006</c:v>
                </c:pt>
                <c:pt idx="54">
                  <c:v>1.2477425291685864</c:v>
                </c:pt>
                <c:pt idx="55">
                  <c:v>1.2500676002135711</c:v>
                </c:pt>
                <c:pt idx="56">
                  <c:v>1.2533907667531423</c:v>
                </c:pt>
                <c:pt idx="57">
                  <c:v>1.2591269310588424</c:v>
                </c:pt>
                <c:pt idx="58">
                  <c:v>1.2622884359659781</c:v>
                </c:pt>
                <c:pt idx="59">
                  <c:v>1.2671026118595374</c:v>
                </c:pt>
                <c:pt idx="60">
                  <c:v>1.2693311581549427</c:v>
                </c:pt>
                <c:pt idx="61">
                  <c:v>1.272359720460126</c:v>
                </c:pt>
                <c:pt idx="62">
                  <c:v>1.2745186463970228</c:v>
                </c:pt>
                <c:pt idx="63">
                  <c:v>1.2785290799252622</c:v>
                </c:pt>
                <c:pt idx="64">
                  <c:v>1.2799290265044694</c:v>
                </c:pt>
                <c:pt idx="65">
                  <c:v>1.2842573031882107</c:v>
                </c:pt>
                <c:pt idx="66">
                  <c:v>1.2862042498310353</c:v>
                </c:pt>
                <c:pt idx="67">
                  <c:v>1.288455891602464</c:v>
                </c:pt>
                <c:pt idx="68">
                  <c:v>1.2898524189029041</c:v>
                </c:pt>
                <c:pt idx="69">
                  <c:v>1.2907006060121522</c:v>
                </c:pt>
                <c:pt idx="70">
                  <c:v>1.2939008417163911</c:v>
                </c:pt>
                <c:pt idx="71">
                  <c:v>1.2965899170913746</c:v>
                </c:pt>
                <c:pt idx="72">
                  <c:v>1.2988486122811835</c:v>
                </c:pt>
                <c:pt idx="73">
                  <c:v>1.3021165485639214</c:v>
                </c:pt>
                <c:pt idx="74">
                  <c:v>1.3053563583552796</c:v>
                </c:pt>
                <c:pt idx="75">
                  <c:v>1.3071645298863277</c:v>
                </c:pt>
                <c:pt idx="76">
                  <c:v>1.309814034282301</c:v>
                </c:pt>
                <c:pt idx="77">
                  <c:v>1.3118877682773911</c:v>
                </c:pt>
                <c:pt idx="78">
                  <c:v>1.3155750064726952</c:v>
                </c:pt>
                <c:pt idx="79">
                  <c:v>1.3202393107656059</c:v>
                </c:pt>
                <c:pt idx="80">
                  <c:v>1.3225858932264614</c:v>
                </c:pt>
                <c:pt idx="81">
                  <c:v>1.3260076508613161</c:v>
                </c:pt>
                <c:pt idx="82">
                  <c:v>1.3283183835406978</c:v>
                </c:pt>
                <c:pt idx="83">
                  <c:v>1.3306023932054896</c:v>
                </c:pt>
                <c:pt idx="84">
                  <c:v>1.3333519020740936</c:v>
                </c:pt>
                <c:pt idx="85">
                  <c:v>1.3351871939831785</c:v>
                </c:pt>
                <c:pt idx="86">
                  <c:v>1.3367600250533791</c:v>
                </c:pt>
                <c:pt idx="87">
                  <c:v>1.3382851800690336</c:v>
                </c:pt>
                <c:pt idx="88">
                  <c:v>1.3402723032690274</c:v>
                </c:pt>
                <c:pt idx="89">
                  <c:v>1.3421551240410396</c:v>
                </c:pt>
                <c:pt idx="90">
                  <c:v>1.3447994553524938</c:v>
                </c:pt>
                <c:pt idx="91">
                  <c:v>1.3463150491724682</c:v>
                </c:pt>
                <c:pt idx="92">
                  <c:v>1.3476787609271608</c:v>
                </c:pt>
                <c:pt idx="93">
                  <c:v>1.3491861657336028</c:v>
                </c:pt>
                <c:pt idx="94">
                  <c:v>1.3502316255168323</c:v>
                </c:pt>
                <c:pt idx="95">
                  <c:v>1.3520266297122816</c:v>
                </c:pt>
                <c:pt idx="96">
                  <c:v>1.3533684445297798</c:v>
                </c:pt>
                <c:pt idx="97">
                  <c:v>1.3549993973650292</c:v>
                </c:pt>
                <c:pt idx="98">
                  <c:v>1.3550339565454397</c:v>
                </c:pt>
                <c:pt idx="99">
                  <c:v>1.3561663791608323</c:v>
                </c:pt>
                <c:pt idx="100">
                  <c:v>1.3568069502719109</c:v>
                </c:pt>
                <c:pt idx="101">
                  <c:v>1.3572134058873206</c:v>
                </c:pt>
                <c:pt idx="102">
                  <c:v>1.3580127461574025</c:v>
                </c:pt>
                <c:pt idx="103">
                  <c:v>1.3581705308114673</c:v>
                </c:pt>
                <c:pt idx="104">
                  <c:v>1.3580951695857335</c:v>
                </c:pt>
                <c:pt idx="105">
                  <c:v>1.3585898462865995</c:v>
                </c:pt>
                <c:pt idx="106">
                  <c:v>1.3587009637368821</c:v>
                </c:pt>
                <c:pt idx="107">
                  <c:v>1.3591892009992712</c:v>
                </c:pt>
                <c:pt idx="108">
                  <c:v>1.3604598677737947</c:v>
                </c:pt>
                <c:pt idx="109">
                  <c:v>1.3610635774423419</c:v>
                </c:pt>
                <c:pt idx="110">
                  <c:v>1.3620256860831288</c:v>
                </c:pt>
                <c:pt idx="111">
                  <c:v>1.3627817025907083</c:v>
                </c:pt>
                <c:pt idx="112">
                  <c:v>1.3630446949863373</c:v>
                </c:pt>
                <c:pt idx="113">
                  <c:v>1.3628509338567862</c:v>
                </c:pt>
                <c:pt idx="114">
                  <c:v>1.3644680937347498</c:v>
                </c:pt>
                <c:pt idx="115">
                  <c:v>1.365856484840394</c:v>
                </c:pt>
                <c:pt idx="116">
                  <c:v>1.3661241374285955</c:v>
                </c:pt>
                <c:pt idx="117">
                  <c:v>1.3665210875863236</c:v>
                </c:pt>
                <c:pt idx="118">
                  <c:v>1.3666183204480338</c:v>
                </c:pt>
                <c:pt idx="119">
                  <c:v>1.3668762979123401</c:v>
                </c:pt>
                <c:pt idx="120">
                  <c:v>1.3662138055470461</c:v>
                </c:pt>
                <c:pt idx="121">
                  <c:v>1.3669343170805421</c:v>
                </c:pt>
                <c:pt idx="122">
                  <c:v>1.3672709594523982</c:v>
                </c:pt>
                <c:pt idx="123">
                  <c:v>1.367892196669779</c:v>
                </c:pt>
                <c:pt idx="124">
                  <c:v>1.3679392767488743</c:v>
                </c:pt>
                <c:pt idx="125">
                  <c:v>1.3682779359533226</c:v>
                </c:pt>
                <c:pt idx="126">
                  <c:v>1.3688493315118884</c:v>
                </c:pt>
                <c:pt idx="127">
                  <c:v>1.3693803298783547</c:v>
                </c:pt>
                <c:pt idx="128">
                  <c:v>1.3698740935693459</c:v>
                </c:pt>
                <c:pt idx="129">
                  <c:v>1.3694608975366969</c:v>
                </c:pt>
                <c:pt idx="130">
                  <c:v>1.3712308808163782</c:v>
                </c:pt>
                <c:pt idx="131">
                  <c:v>1.3712594765339685</c:v>
                </c:pt>
                <c:pt idx="132">
                  <c:v>1.3719795636920913</c:v>
                </c:pt>
                <c:pt idx="133">
                  <c:v>1.3718701521777235</c:v>
                </c:pt>
                <c:pt idx="134">
                  <c:v>1.3725442304904771</c:v>
                </c:pt>
                <c:pt idx="135">
                  <c:v>1.3723863678084292</c:v>
                </c:pt>
                <c:pt idx="136">
                  <c:v>1.3727938904733408</c:v>
                </c:pt>
                <c:pt idx="137">
                  <c:v>1.3731047702343817</c:v>
                </c:pt>
                <c:pt idx="138">
                  <c:v>1.3742277939795908</c:v>
                </c:pt>
                <c:pt idx="139">
                  <c:v>1.3749843685425509</c:v>
                </c:pt>
                <c:pt idx="140">
                  <c:v>1.3755184987253282</c:v>
                </c:pt>
                <c:pt idx="141">
                  <c:v>1.3765499074216638</c:v>
                </c:pt>
                <c:pt idx="142">
                  <c:v>1.3761572763367205</c:v>
                </c:pt>
                <c:pt idx="143">
                  <c:v>1.3762992834307732</c:v>
                </c:pt>
                <c:pt idx="144">
                  <c:v>1.3760166713085149</c:v>
                </c:pt>
                <c:pt idx="145">
                  <c:v>1.3764427228277925</c:v>
                </c:pt>
                <c:pt idx="146">
                  <c:v>1.3772849647571774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1-441C-9D29-7101DA02F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86928"/>
        <c:axId val="569994608"/>
      </c:lineChart>
      <c:dateAx>
        <c:axId val="5699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94608"/>
        <c:crosses val="autoZero"/>
        <c:auto val="1"/>
        <c:lblOffset val="100"/>
        <c:baseTimeUnit val="days"/>
      </c:dateAx>
      <c:valAx>
        <c:axId val="5699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82551</xdr:colOff>
      <xdr:row>28</xdr:row>
      <xdr:rowOff>171450</xdr:rowOff>
    </xdr:from>
    <xdr:to>
      <xdr:col>39</xdr:col>
      <xdr:colOff>495300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68324-2E67-FDD2-C001-BDA88018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95250</xdr:colOff>
      <xdr:row>79</xdr:row>
      <xdr:rowOff>9524</xdr:rowOff>
    </xdr:from>
    <xdr:to>
      <xdr:col>39</xdr:col>
      <xdr:colOff>511991</xdr:colOff>
      <xdr:row>99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9CF2FD-2799-D9F4-C14D-D545E547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127000</xdr:colOff>
      <xdr:row>55</xdr:row>
      <xdr:rowOff>38100</xdr:rowOff>
    </xdr:from>
    <xdr:to>
      <xdr:col>39</xdr:col>
      <xdr:colOff>499811</xdr:colOff>
      <xdr:row>77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EFF781-F5F6-4DBF-BEBF-99CEA3AFA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39</xdr:col>
      <xdr:colOff>501650</xdr:colOff>
      <xdr:row>28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E19B89-BD18-43AB-B99B-C1C69DE0F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4</xdr:row>
      <xdr:rowOff>114300</xdr:rowOff>
    </xdr:from>
    <xdr:to>
      <xdr:col>11</xdr:col>
      <xdr:colOff>387350</xdr:colOff>
      <xdr:row>8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1697B2-226D-DF1F-773C-08312245B301}"/>
            </a:ext>
          </a:extLst>
        </xdr:cNvPr>
        <xdr:cNvSpPr txBox="1"/>
      </xdr:nvSpPr>
      <xdr:spPr>
        <a:xfrm>
          <a:off x="1657350" y="850900"/>
          <a:ext cx="543560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KCOR</a:t>
          </a:r>
          <a:r>
            <a:rPr lang="en-US" sz="1100" baseline="0"/>
            <a:t> v4 uses pairwise slope normalization, otherwise is the same as the original.</a:t>
          </a:r>
          <a:br>
            <a:rPr lang="en-US" sz="1100" baseline="0"/>
          </a:br>
          <a:br>
            <a:rPr lang="en-US" sz="1100" baseline="0"/>
          </a:br>
          <a:r>
            <a:rPr lang="en-US" sz="1100" baseline="0"/>
            <a:t>The detrending is minimal for all ages cohorts. </a:t>
          </a:r>
        </a:p>
        <a:p>
          <a:endParaRPr lang="en-US" sz="1100" baseline="0"/>
        </a:p>
      </xdr:txBody>
    </xdr:sp>
    <xdr:clientData/>
  </xdr:twoCellAnchor>
  <xdr:twoCellAnchor>
    <xdr:from>
      <xdr:col>2</xdr:col>
      <xdr:colOff>419100</xdr:colOff>
      <xdr:row>9</xdr:row>
      <xdr:rowOff>127000</xdr:rowOff>
    </xdr:from>
    <xdr:to>
      <xdr:col>13</xdr:col>
      <xdr:colOff>463550</xdr:colOff>
      <xdr:row>31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BC9557-AD56-4705-B311-5D83D27FA38B}"/>
            </a:ext>
          </a:extLst>
        </xdr:cNvPr>
        <xdr:cNvSpPr txBox="1"/>
      </xdr:nvSpPr>
      <xdr:spPr>
        <a:xfrm>
          <a:off x="1638300" y="1784350"/>
          <a:ext cx="6750050" cy="406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gompertz change in mortality dominates the ratio. The cum death and cum CMR</a:t>
          </a:r>
          <a:r>
            <a:rPr lang="en-US" sz="1100" baseline="0"/>
            <a:t> ratios are very similar and the ratio of cum Death curve is flatter better representing the constant hazard. So we should adjust cum death ratio.</a:t>
          </a:r>
        </a:p>
        <a:p>
          <a:endParaRPr lang="en-US" sz="1100" baseline="0"/>
        </a:p>
        <a:p>
          <a:r>
            <a:rPr lang="en-US" sz="1100" baseline="0"/>
            <a:t>So during the "adjustment window" where things are settled down, let's cumulate the deaths and compute the cum ratio at end vs. cum ratio 8 weeks at the start. </a:t>
          </a:r>
        </a:p>
        <a:p>
          <a:endParaRPr lang="en-US" sz="1100" baseline="0"/>
        </a:p>
        <a:p>
          <a:r>
            <a:rPr lang="en-US" sz="1100" baseline="0"/>
            <a:t>Using deaths is an advantage because few places are good at population numbers making them very problematic. And it's also simpler to use deaths. </a:t>
          </a:r>
        </a:p>
        <a:p>
          <a:endParaRPr lang="en-US" sz="1100" baseline="0"/>
        </a:p>
        <a:p>
          <a:r>
            <a:rPr lang="en-US" sz="1100" baseline="0"/>
            <a:t>Using this method, it's trivial to generate R(t) curvves in a pivot table for any age range chosen in the pivot filter right in Excel.</a:t>
          </a: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that the cum death ratio is an exponential that is perfectly fit using the formula below.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also that each pair we compute is neutralized separately.</a:t>
          </a:r>
        </a:p>
        <a:p>
          <a:endParaRPr lang="en-US">
            <a:effectLst/>
          </a:endParaRPr>
        </a:p>
        <a:p>
          <a:r>
            <a:rPr lang="en-US">
              <a:effectLst/>
            </a:rPr>
            <a:t>The Czech data becomes incomplete on 4/1/2024 due to reporting speeds to the government so the total deaths go lower than they</a:t>
          </a:r>
          <a:r>
            <a:rPr lang="en-US" baseline="0">
              <a:effectLst/>
            </a:rPr>
            <a:t> should so that's why we stop there.</a:t>
          </a:r>
          <a:endParaRPr lang="en-US">
            <a:effectLst/>
          </a:endParaRPr>
        </a:p>
      </xdr:txBody>
    </xdr:sp>
    <xdr:clientData/>
  </xdr:twoCellAnchor>
  <xdr:twoCellAnchor editAs="oneCell">
    <xdr:from>
      <xdr:col>13</xdr:col>
      <xdr:colOff>508000</xdr:colOff>
      <xdr:row>14</xdr:row>
      <xdr:rowOff>69850</xdr:rowOff>
    </xdr:from>
    <xdr:to>
      <xdr:col>19</xdr:col>
      <xdr:colOff>469448</xdr:colOff>
      <xdr:row>20</xdr:row>
      <xdr:rowOff>88760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B9839B-B7C8-4FDE-B76A-17FC217A1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2800" y="2647950"/>
          <a:ext cx="3619048" cy="11238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ve Kirsch" refreshedDate="45900.541738078704" backgroundQuery="1" createdVersion="8" refreshedVersion="8" minRefreshableVersion="3" recordCount="0" supportSubquery="1" supportAdvancedDrill="1" xr:uid="{19922198-D261-411B-9C5E-FE4F3E080EF7}">
  <cacheSource type="external" connectionId="2"/>
  <cacheFields count="5">
    <cacheField name="[2021_24].[DateDied].[DateDied]" caption="DateDied" numFmtId="0" hierarchy="1" level="1">
      <sharedItems containsSemiMixedTypes="0" containsNonDate="0" containsDate="1" containsString="0" minDate="2021-06-14T00:00:00" maxDate="2024-04-02T00:00:00" count="147"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  <d v="2022-08-22T00:00:00"/>
        <d v="2022-08-29T00:00:00"/>
        <d v="2022-09-05T00:00:00"/>
        <d v="2022-09-12T00:00:00"/>
        <d v="2022-09-19T00:00:00"/>
        <d v="2022-09-26T00:00:00"/>
        <d v="2022-10-03T00:00:00"/>
        <d v="2022-10-10T00:00:00"/>
        <d v="2022-10-17T00:00:00"/>
        <d v="2022-10-24T00:00:00"/>
        <d v="2022-10-31T00:00:00"/>
        <d v="2022-11-07T00:00:00"/>
        <d v="2022-11-14T00:00:00"/>
        <d v="2022-11-21T00:00:00"/>
        <d v="2022-11-28T00:00:00"/>
        <d v="2022-12-05T00:00:00"/>
        <d v="2022-12-12T00:00:00"/>
        <d v="2022-12-19T00:00:00"/>
        <d v="2022-12-26T00:00:00"/>
        <d v="2023-01-02T00:00:00"/>
        <d v="2023-01-09T00:00:00"/>
        <d v="2023-01-16T00:00:00"/>
        <d v="2023-01-23T00:00:00"/>
        <d v="2023-01-30T00:00:00"/>
        <d v="2023-02-06T00:00:00"/>
        <d v="2023-02-13T00:00:00"/>
        <d v="2023-02-20T00:00:00"/>
        <d v="2023-02-27T00:00:00"/>
        <d v="2023-03-06T00:00:00"/>
        <d v="2023-03-13T00:00:00"/>
        <d v="2023-03-20T00:00:00"/>
        <d v="2023-03-27T00:00:00"/>
        <d v="2023-04-03T00:00:00"/>
        <d v="2023-04-10T00:00:00"/>
        <d v="2023-04-17T00:00:00"/>
        <d v="2023-04-24T00:00:00"/>
        <d v="2023-05-01T00:00:00"/>
        <d v="2023-05-08T00:00:00"/>
        <d v="2023-05-15T00:00:00"/>
        <d v="2023-05-22T00:00:00"/>
        <d v="2023-05-29T00:00:00"/>
        <d v="2023-06-05T00:00:00"/>
        <d v="2023-06-12T00:00:00"/>
        <d v="2023-06-19T00:00:00"/>
        <d v="2023-06-26T00:00:00"/>
        <d v="2023-07-03T00:00:00"/>
        <d v="2023-07-10T00:00:00"/>
        <d v="2023-07-17T00:00:00"/>
        <d v="2023-07-24T00:00:00"/>
        <d v="2023-07-31T00:00:00"/>
        <d v="2023-08-07T00:00:00"/>
        <d v="2023-08-14T00:00:00"/>
        <d v="2023-08-21T00:00:00"/>
        <d v="2023-08-28T00:00:00"/>
        <d v="2023-09-04T00:00:00"/>
        <d v="2023-09-11T00:00:00"/>
        <d v="2023-09-18T00:00:00"/>
        <d v="2023-09-25T00:00:00"/>
        <d v="2023-10-02T00:00:00"/>
        <d v="2023-10-09T00:00:00"/>
        <d v="2023-10-16T00:00:00"/>
        <d v="2023-10-23T00:00:00"/>
        <d v="2023-10-30T00:00:00"/>
        <d v="2023-11-06T00:00:00"/>
        <d v="2023-11-13T00:00:00"/>
        <d v="2023-11-20T00:00:00"/>
        <d v="2023-11-27T00:00:00"/>
        <d v="2023-12-04T00:00:00"/>
        <d v="2023-12-11T00:00:00"/>
        <d v="2023-12-18T00:00:00"/>
        <d v="2023-12-25T00:00:00"/>
        <d v="2024-01-01T00:00:00"/>
        <d v="2024-01-08T00:00:00"/>
        <d v="2024-01-15T00:00:00"/>
        <d v="2024-01-22T00:00:00"/>
        <d v="2024-01-29T00:00:00"/>
        <d v="2024-02-05T00:00:00"/>
        <d v="2024-02-12T00:00:00"/>
        <d v="2024-02-19T00:00:00"/>
        <d v="2024-02-26T00:00:00"/>
        <d v="2024-03-04T00:00:00"/>
        <d v="2024-03-11T00:00:00"/>
        <d v="2024-03-18T00:00:00"/>
        <d v="2024-03-25T00:00:00"/>
        <d v="2024-04-01T00:00:00"/>
      </sharedItems>
    </cacheField>
    <cacheField name="[2021_24].[YearOfBirth].[YearOfBirth]" caption="YearOfBirth" numFmtId="0" hierarchy="2" level="1">
      <sharedItems containsSemiMixedTypes="0" containsNonDate="0" containsString="0"/>
    </cacheField>
    <cacheField name="[2021_24].[Sex].[Sex]" caption="Sex" numFmtId="0" hierarchy="3" level="1">
      <sharedItems containsSemiMixedTypes="0" containsNonDate="0" containsString="0"/>
    </cacheField>
    <cacheField name="[Measures].[Sum of Dead]" caption="Sum of Dead" numFmtId="0" hierarchy="13" level="32767"/>
    <cacheField name="[2021_24].[Dose].[Dose]" caption="Dose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2021_24].[Dose].&amp;[0]"/>
            <x15:cachedUniqueName index="1" name="[2021_24].[Dose].&amp;[1]"/>
            <x15:cachedUniqueName index="2" name="[2021_24].[Dose].&amp;[2]"/>
          </x15:cachedUniqueNames>
        </ext>
      </extLst>
    </cacheField>
  </cacheFields>
  <cacheHierarchies count="15">
    <cacheHierarchy uniqueName="[2021_24].[ISOweekDied]" caption="ISOweekDied" attribute="1" defaultMemberUniqueName="[2021_24].[ISOweekDied].[All]" allUniqueName="[2021_24].[ISOweekDied].[All]" dimensionUniqueName="[2021_24]" displayFolder="" count="0" memberValueDatatype="130" unbalanced="0"/>
    <cacheHierarchy uniqueName="[2021_24].[DateDied]" caption="DateDied" attribute="1" time="1" defaultMemberUniqueName="[2021_24].[DateDied].[All]" allUniqueName="[2021_24].[DateDied].[All]" dimensionUniqueName="[2021_24]" displayFolder="" count="2" memberValueDatatype="7" unbalanced="0">
      <fieldsUsage count="2">
        <fieldUsage x="-1"/>
        <fieldUsage x="0"/>
      </fieldsUsage>
    </cacheHierarchy>
    <cacheHierarchy uniqueName="[2021_24].[YearOfBirth]" caption="YearOfBirth" attribute="1" defaultMemberUniqueName="[2021_24].[YearOfBirth].[All]" allUniqueName="[2021_24].[YearOfBirth].[All]" dimensionUniqueName="[2021_24]" displayFolder="" count="2" memberValueDatatype="20" unbalanced="0">
      <fieldsUsage count="2">
        <fieldUsage x="-1"/>
        <fieldUsage x="1"/>
      </fieldsUsage>
    </cacheHierarchy>
    <cacheHierarchy uniqueName="[2021_24].[Sex]" caption="Sex" attribute="1" defaultMemberUniqueName="[2021_24].[Sex].[All]" allUniqueName="[2021_24].[Sex].[All]" dimensionUniqueName="[2021_24]" displayFolder="" count="2" memberValueDatatype="130" unbalanced="0">
      <fieldsUsage count="2">
        <fieldUsage x="-1"/>
        <fieldUsage x="2"/>
      </fieldsUsage>
    </cacheHierarchy>
    <cacheHierarchy uniqueName="[2021_24].[Dose]" caption="Dose" attribute="1" defaultMemberUniqueName="[2021_24].[Dose].[All]" allUniqueName="[2021_24].[Dose].[All]" dimensionUniqueName="[2021_24]" displayFolder="" count="2" memberValueDatatype="20" unbalanced="0">
      <fieldsUsage count="2">
        <fieldUsage x="-1"/>
        <fieldUsage x="4"/>
      </fieldsUsage>
    </cacheHierarchy>
    <cacheHierarchy uniqueName="[2021_24].[Alive]" caption="Alive" attribute="1" defaultMemberUniqueName="[2021_24].[Alive].[All]" allUniqueName="[2021_24].[Alive].[All]" dimensionUniqueName="[2021_24]" displayFolder="" count="0" memberValueDatatype="20" unbalanced="0"/>
    <cacheHierarchy uniqueName="[2021_24].[Dead]" caption="Dead" attribute="1" defaultMemberUniqueName="[2021_24].[Dead].[All]" allUniqueName="[2021_24].[Dead].[All]" dimensionUniqueName="[2021_24]" displayFolder="" count="0" memberValueDatatype="20" unbalanced="0"/>
    <cacheHierarchy uniqueName="[2021_24].[DateDied (Year)]" caption="DateDied (Year)" attribute="1" defaultMemberUniqueName="[2021_24].[DateDied (Year)].[All]" allUniqueName="[2021_24].[DateDied (Year)].[All]" dimensionUniqueName="[2021_24]" displayFolder="" count="0" memberValueDatatype="130" unbalanced="0"/>
    <cacheHierarchy uniqueName="[2021_24].[DateDied (Quarter)]" caption="DateDied (Quarter)" attribute="1" defaultMemberUniqueName="[2021_24].[DateDied (Quarter)].[All]" allUniqueName="[2021_24].[DateDied (Quarter)].[All]" dimensionUniqueName="[2021_24]" displayFolder="" count="0" memberValueDatatype="130" unbalanced="0"/>
    <cacheHierarchy uniqueName="[2021_24].[DateDied (Month)]" caption="DateDied (Month)" attribute="1" defaultMemberUniqueName="[2021_24].[DateDied (Month)].[All]" allUniqueName="[2021_24].[DateDied (Month)].[All]" dimensionUniqueName="[2021_24]" displayFolder="" count="0" memberValueDatatype="130" unbalanced="0"/>
    <cacheHierarchy uniqueName="[2021_24].[DateDied (Month Index)]" caption="DateDied (Month Index)" attribute="1" defaultMemberUniqueName="[2021_24].[DateDied (Month Index)].[All]" allUniqueName="[2021_24].[DateDied (Month Index)].[All]" dimensionUniqueName="[2021_24]" displayFolder="" count="0" memberValueDatatype="20" unbalanced="0" hidden="1"/>
    <cacheHierarchy uniqueName="[Measures].[__XL_Count 2021_24]" caption="__XL_Count 2021_24" measure="1" displayFolder="" measureGroup="2021_24" count="0" hidden="1"/>
    <cacheHierarchy uniqueName="[Measures].[__No measures defined]" caption="__No measures defined" measure="1" displayFolder="" count="0" hidden="1"/>
    <cacheHierarchy uniqueName="[Measures].[Sum of Dead]" caption="Sum of Dead" measure="1" displayFolder="" measureGroup="2021_2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Dose]" caption="Sum of Dose" measure="1" displayFolder="" measureGroup="2021_24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2021_24" uniqueName="[2021_24]" caption="2021_24"/>
    <dimension measure="1" name="Measures" uniqueName="[Measures]" caption="Measures"/>
  </dimensions>
  <measureGroups count="1">
    <measureGroup name="2021_24" caption="2021_24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B4881-A3C6-402D-91E2-A21C438EB9F4}" name="PivotTable18" cacheId="2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8:E15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1" hier="2" name="[2021_24].[YearOfBirth].[All]" cap="All"/>
    <pageField fld="2" hier="3" name="[2021_24].[Sex].[All]" cap="All"/>
  </pageFields>
  <dataFields count="1">
    <dataField name="Sum of Dead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2021_24">
        <x15:activeTabTopLevelEntity name="[2021_2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7"/>
  <sheetViews>
    <sheetView tabSelected="1" topLeftCell="AF1" workbookViewId="0">
      <selection activeCell="AV6" sqref="AV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5.81640625" bestFit="1" customWidth="1"/>
    <col min="4" max="4" width="6.81640625" bestFit="1" customWidth="1"/>
    <col min="5" max="5" width="10.7265625" bestFit="1" customWidth="1"/>
    <col min="6" max="6" width="10.6328125" customWidth="1"/>
    <col min="7" max="7" width="16.08984375" customWidth="1"/>
    <col min="8" max="40" width="10.6328125" customWidth="1"/>
    <col min="41" max="41" width="21.453125" customWidth="1"/>
    <col min="42" max="74" width="10.6328125" customWidth="1"/>
    <col min="75" max="106" width="2.81640625" bestFit="1" customWidth="1"/>
    <col min="107" max="177" width="3.81640625" bestFit="1" customWidth="1"/>
    <col min="178" max="178" width="10.7265625" bestFit="1" customWidth="1"/>
  </cols>
  <sheetData>
    <row r="1" spans="1:59" x14ac:dyDescent="0.35">
      <c r="G1" s="5" t="s">
        <v>19</v>
      </c>
      <c r="H1">
        <v>4</v>
      </c>
      <c r="J1" t="s">
        <v>25</v>
      </c>
    </row>
    <row r="2" spans="1:59" x14ac:dyDescent="0.35">
      <c r="G2" s="5" t="s">
        <v>17</v>
      </c>
      <c r="H2">
        <v>72</v>
      </c>
      <c r="J2" t="s">
        <v>24</v>
      </c>
      <c r="X2" t="s">
        <v>29</v>
      </c>
    </row>
    <row r="3" spans="1:59" x14ac:dyDescent="0.35">
      <c r="G3" s="5" t="s">
        <v>18</v>
      </c>
      <c r="H3">
        <v>52</v>
      </c>
      <c r="X3">
        <v>0.9972504092164326</v>
      </c>
      <c r="Y3">
        <v>1.0016390340814654</v>
      </c>
      <c r="Z3">
        <v>0.99888493662489364</v>
      </c>
    </row>
    <row r="4" spans="1:59" x14ac:dyDescent="0.35">
      <c r="G4" s="5" t="s">
        <v>27</v>
      </c>
      <c r="H4">
        <v>4</v>
      </c>
      <c r="J4" t="s">
        <v>28</v>
      </c>
    </row>
    <row r="5" spans="1:59" x14ac:dyDescent="0.35">
      <c r="A5" s="1" t="s">
        <v>4</v>
      </c>
      <c r="B5" t="s" vm="1">
        <v>5</v>
      </c>
      <c r="O5" s="5" t="s">
        <v>30</v>
      </c>
    </row>
    <row r="6" spans="1:59" x14ac:dyDescent="0.35">
      <c r="A6" s="1" t="s">
        <v>6</v>
      </c>
      <c r="B6" t="s" vm="2">
        <v>5</v>
      </c>
      <c r="O6">
        <f ca="1">(OFFSET(O10,$H$4,0)/OFFSET(O10,$H$3-1,0))^(1/($H$3-$H$4))</f>
        <v>0.99881502362651309</v>
      </c>
      <c r="P6">
        <f t="shared" ref="P6:Q6" ca="1" si="0">(OFFSET(P10,$H$4,0)/OFFSET(P10,$H$3-1,0))^(1/($H$3-$H$4))</f>
        <v>1.0005512829072924</v>
      </c>
      <c r="Q6">
        <f t="shared" ca="1" si="0"/>
        <v>0.99936565327658533</v>
      </c>
    </row>
    <row r="7" spans="1:59" x14ac:dyDescent="0.35">
      <c r="Y7" t="s">
        <v>26</v>
      </c>
    </row>
    <row r="8" spans="1:59" x14ac:dyDescent="0.35">
      <c r="A8" s="1" t="s">
        <v>8</v>
      </c>
      <c r="B8" s="1" t="s">
        <v>7</v>
      </c>
      <c r="G8" s="5"/>
      <c r="H8" s="5" t="s">
        <v>9</v>
      </c>
      <c r="I8" s="5"/>
      <c r="L8" t="s">
        <v>13</v>
      </c>
      <c r="O8" t="s">
        <v>21</v>
      </c>
      <c r="T8" t="s">
        <v>23</v>
      </c>
      <c r="Y8" t="s">
        <v>20</v>
      </c>
    </row>
    <row r="9" spans="1:59" x14ac:dyDescent="0.35">
      <c r="A9" s="1" t="s">
        <v>2</v>
      </c>
      <c r="B9">
        <v>0</v>
      </c>
      <c r="C9">
        <v>1</v>
      </c>
      <c r="D9">
        <v>2</v>
      </c>
      <c r="E9" t="s">
        <v>3</v>
      </c>
      <c r="G9" s="5" t="s">
        <v>10</v>
      </c>
      <c r="H9" s="5" t="s">
        <v>11</v>
      </c>
      <c r="I9" s="5" t="s">
        <v>12</v>
      </c>
      <c r="K9" s="5" t="s">
        <v>14</v>
      </c>
      <c r="L9" s="5" t="s">
        <v>16</v>
      </c>
      <c r="M9" s="5" t="s">
        <v>15</v>
      </c>
      <c r="N9" s="5"/>
      <c r="O9" s="5" t="s">
        <v>14</v>
      </c>
      <c r="P9" s="5" t="s">
        <v>16</v>
      </c>
      <c r="Q9" s="5" t="s">
        <v>15</v>
      </c>
      <c r="S9" s="5" t="s">
        <v>14</v>
      </c>
      <c r="T9" s="5" t="s">
        <v>16</v>
      </c>
      <c r="U9" s="5" t="s">
        <v>15</v>
      </c>
      <c r="V9" s="5"/>
      <c r="W9" s="5" t="s">
        <v>31</v>
      </c>
      <c r="X9" s="5" t="s">
        <v>14</v>
      </c>
      <c r="Y9" s="5" t="s">
        <v>16</v>
      </c>
      <c r="Z9" s="5" t="s">
        <v>15</v>
      </c>
      <c r="AP9" s="5" t="s">
        <v>14</v>
      </c>
      <c r="AQ9" s="5" t="s">
        <v>16</v>
      </c>
      <c r="AR9" s="5" t="s">
        <v>15</v>
      </c>
      <c r="BE9" s="5"/>
      <c r="BF9" s="5"/>
      <c r="BG9" s="5"/>
    </row>
    <row r="10" spans="1:59" x14ac:dyDescent="0.35">
      <c r="A10" s="2">
        <v>44361</v>
      </c>
      <c r="B10" s="4">
        <v>1033</v>
      </c>
      <c r="C10" s="4">
        <v>313</v>
      </c>
      <c r="D10" s="4">
        <v>722</v>
      </c>
      <c r="E10" s="4">
        <v>2068</v>
      </c>
      <c r="G10">
        <f>B10</f>
        <v>1033</v>
      </c>
      <c r="H10">
        <f t="shared" ref="H10:I10" si="1">C10</f>
        <v>313</v>
      </c>
      <c r="I10">
        <f t="shared" si="1"/>
        <v>722</v>
      </c>
      <c r="K10">
        <f>H10/G10</f>
        <v>0.30300096805421106</v>
      </c>
      <c r="L10">
        <f>I10/H10</f>
        <v>2.3067092651757188</v>
      </c>
      <c r="M10">
        <f>I10/G10</f>
        <v>0.69893514036786064</v>
      </c>
      <c r="O10">
        <f ca="1">(OFFSET(H10,$H$2,0)-OFFSET(H$10, $H$2-1, 0))/(OFFSET(G10,$H$2,0)-OFFSET(G$10,$H$2-1,0))</f>
        <v>0.40784313725490196</v>
      </c>
      <c r="P10">
        <f ca="1">(OFFSET(I10,$H$2,0)-OFFSET(I$10, $H$2-1, 0))/(OFFSET(H10,$H$2,0)-OFFSET(H$10,$H$2-1,0))</f>
        <v>3.5448717948717947</v>
      </c>
      <c r="Q10">
        <f ca="1">(OFFSET(I10,$H$2,0)-OFFSET(I$10, $H$2-1, 0))/(OFFSET(G10,$H$2,0)-OFFSET(G$10,$H$2-1,0))</f>
        <v>1.4457516339869281</v>
      </c>
      <c r="S10">
        <f ca="1">K10*($O$6^(ROW()-10))</f>
        <v>0.30300096805421106</v>
      </c>
      <c r="T10">
        <f t="shared" ref="T10:T73" ca="1" si="2">L10*($O$6^(ROW()-10))</f>
        <v>2.3067092651757188</v>
      </c>
      <c r="U10">
        <f t="shared" ref="U10:U73" ca="1" si="3">M10*($O$6^(ROW()-10))</f>
        <v>0.69893514036786064</v>
      </c>
      <c r="W10" s="6">
        <f>A10</f>
        <v>44361</v>
      </c>
      <c r="X10">
        <f ca="1">S10/OFFSET(S$10, $H$1,0)</f>
        <v>0.99091456707324566</v>
      </c>
      <c r="Y10">
        <f t="shared" ref="Y10:Y73" ca="1" si="4">T10/OFFSET(T$10, $H$1,0)</f>
        <v>0.8711700483434438</v>
      </c>
      <c r="Z10">
        <f t="shared" ref="Z10:Z73" ca="1" si="5">U10/OFFSET(U$10, $H$1,0)</f>
        <v>0.85917061094394076</v>
      </c>
      <c r="AO10" t="s">
        <v>32</v>
      </c>
      <c r="AP10">
        <f ca="1">VLOOKUP(DATE(2022,12,26), $W:$Z, 2, FALSE)</f>
        <v>1.0813750433741987</v>
      </c>
      <c r="AQ10">
        <f ca="1">VLOOKUP(DATE(2022,12,26), $W:$Z, 3, FALSE)</f>
        <v>1.1176673672415001</v>
      </c>
      <c r="AR10">
        <f ca="1">VLOOKUP(DATE(2022,12,26), $W:$Z, 4, FALSE)</f>
        <v>1.3225858932264614</v>
      </c>
    </row>
    <row r="11" spans="1:59" x14ac:dyDescent="0.35">
      <c r="A11" s="2">
        <v>44368</v>
      </c>
      <c r="B11" s="4">
        <v>943</v>
      </c>
      <c r="C11" s="4">
        <v>318</v>
      </c>
      <c r="D11" s="4">
        <v>758</v>
      </c>
      <c r="E11" s="4">
        <v>2019</v>
      </c>
      <c r="G11">
        <f>B11+G10</f>
        <v>1976</v>
      </c>
      <c r="H11">
        <f t="shared" ref="H11:I11" si="6">C11+H10</f>
        <v>631</v>
      </c>
      <c r="I11">
        <f t="shared" si="6"/>
        <v>1480</v>
      </c>
      <c r="K11">
        <f t="shared" ref="K11:K74" si="7">H11/G11</f>
        <v>0.31933198380566802</v>
      </c>
      <c r="L11">
        <f t="shared" ref="L11:L74" si="8">I11/H11</f>
        <v>2.3454833597464342</v>
      </c>
      <c r="M11">
        <f t="shared" ref="M11:M74" si="9">I11/G11</f>
        <v>0.74898785425101211</v>
      </c>
      <c r="O11">
        <f t="shared" ref="O11:O61" ca="1" si="10">(OFFSET(H11,$H$2,0)-OFFSET(H$10, $H$2-1, 0))/(OFFSET(G11,$H$2,0)-OFFSET(G$10,$H$2-1,0))</f>
        <v>0.45013297872340424</v>
      </c>
      <c r="P11">
        <f t="shared" ref="P11:P74" ca="1" si="11">(OFFSET(I11,$H$2,0)-OFFSET(I$10, $H$2-1, 0))/(OFFSET(H11,$H$2,0)-OFFSET(H$10,$H$2-1,0))</f>
        <v>3.3220088626292466</v>
      </c>
      <c r="Q11">
        <f t="shared" ref="Q11:Q74" ca="1" si="12">(OFFSET(I11,$H$2,0)-OFFSET(I$10, $H$2-1, 0))/(OFFSET(G11,$H$2,0)-OFFSET(G$10,$H$2-1,0))</f>
        <v>1.4953457446808511</v>
      </c>
      <c r="S11">
        <f t="shared" ref="S11:S74" ca="1" si="13">K11*($O$6^(ROW()-10))</f>
        <v>0.31895358294955961</v>
      </c>
      <c r="T11">
        <f t="shared" ca="1" si="2"/>
        <v>2.3427040173807279</v>
      </c>
      <c r="U11">
        <f t="shared" ca="1" si="3"/>
        <v>0.74810032133969595</v>
      </c>
      <c r="W11" s="6">
        <f t="shared" ref="W11:W74" si="14">A11</f>
        <v>44368</v>
      </c>
      <c r="X11">
        <f t="shared" ref="X11:X74" ca="1" si="15">S11/OFFSET(S$10, $H$1,0)</f>
        <v>1.0430849564427025</v>
      </c>
      <c r="Y11">
        <f t="shared" ca="1" si="4"/>
        <v>0.88476411088611073</v>
      </c>
      <c r="Z11">
        <f t="shared" ca="1" si="5"/>
        <v>0.91960723250300125</v>
      </c>
      <c r="AO11" t="s">
        <v>33</v>
      </c>
      <c r="AP11">
        <f ca="1">((AP18/AP19)/(AP16/AP17)) * (EXP(1.96*SQRT(1/AP18 + 1/AP19 + 1/AP16 + 1/AP17)) - 1)</f>
        <v>0.16278193768339672</v>
      </c>
      <c r="AQ11">
        <f t="shared" ref="AQ11:AR11" ca="1" si="16">((AQ18/AQ19)/(AQ16/AQ17)) * (EXP(1.96*SQRT(1/AQ18 + 1/AQ19 + 1/AQ16 + 1/AQ17)) - 1)</f>
        <v>0.20120099001528358</v>
      </c>
      <c r="AR11">
        <f t="shared" ca="1" si="16"/>
        <v>0.16974465215361195</v>
      </c>
    </row>
    <row r="12" spans="1:59" x14ac:dyDescent="0.35">
      <c r="A12" s="2">
        <v>44375</v>
      </c>
      <c r="B12" s="4">
        <v>888</v>
      </c>
      <c r="C12" s="4">
        <v>254</v>
      </c>
      <c r="D12" s="4">
        <v>745</v>
      </c>
      <c r="E12" s="4">
        <v>1887</v>
      </c>
      <c r="G12">
        <f t="shared" ref="G12:G75" si="17">B12+G11</f>
        <v>2864</v>
      </c>
      <c r="H12">
        <f t="shared" ref="H12:H75" si="18">C12+H11</f>
        <v>885</v>
      </c>
      <c r="I12">
        <f t="shared" ref="I12:I75" si="19">D12+I11</f>
        <v>2225</v>
      </c>
      <c r="K12">
        <f t="shared" si="7"/>
        <v>0.30900837988826818</v>
      </c>
      <c r="L12">
        <f t="shared" si="8"/>
        <v>2.5141242937853105</v>
      </c>
      <c r="M12">
        <f t="shared" si="9"/>
        <v>0.77688547486033521</v>
      </c>
      <c r="O12">
        <f t="shared" ca="1" si="10"/>
        <v>0.45851917930419267</v>
      </c>
      <c r="P12">
        <f t="shared" ca="1" si="11"/>
        <v>3.3035019455252916</v>
      </c>
      <c r="Q12">
        <f t="shared" ca="1" si="12"/>
        <v>1.5147190008920606</v>
      </c>
      <c r="S12">
        <f t="shared" ca="1" si="13"/>
        <v>0.30827647852950363</v>
      </c>
      <c r="T12">
        <f t="shared" ca="1" si="2"/>
        <v>2.5081694682644304</v>
      </c>
      <c r="U12">
        <f t="shared" ca="1" si="3"/>
        <v>0.77504538387361066</v>
      </c>
      <c r="W12" s="6">
        <f t="shared" si="14"/>
        <v>44375</v>
      </c>
      <c r="X12">
        <f t="shared" ca="1" si="15"/>
        <v>1.0081672518164166</v>
      </c>
      <c r="Y12">
        <f t="shared" ca="1" si="4"/>
        <v>0.94725510054905981</v>
      </c>
      <c r="Z12">
        <f t="shared" ca="1" si="5"/>
        <v>0.95272962756100577</v>
      </c>
    </row>
    <row r="13" spans="1:59" x14ac:dyDescent="0.35">
      <c r="A13" s="2">
        <v>44382</v>
      </c>
      <c r="B13" s="4">
        <v>927</v>
      </c>
      <c r="C13" s="4">
        <v>277</v>
      </c>
      <c r="D13" s="4">
        <v>739</v>
      </c>
      <c r="E13" s="4">
        <v>1943</v>
      </c>
      <c r="G13">
        <f t="shared" si="17"/>
        <v>3791</v>
      </c>
      <c r="H13">
        <f t="shared" si="18"/>
        <v>1162</v>
      </c>
      <c r="I13">
        <f t="shared" si="19"/>
        <v>2964</v>
      </c>
      <c r="K13">
        <f t="shared" si="7"/>
        <v>0.3065154312846215</v>
      </c>
      <c r="L13">
        <f t="shared" si="8"/>
        <v>2.5507745266781412</v>
      </c>
      <c r="M13">
        <f t="shared" si="9"/>
        <v>0.78185175415457664</v>
      </c>
      <c r="O13">
        <f t="shared" ca="1" si="10"/>
        <v>0.44918032786885248</v>
      </c>
      <c r="P13">
        <f t="shared" ca="1" si="11"/>
        <v>3.3153284671532846</v>
      </c>
      <c r="Q13">
        <f t="shared" ca="1" si="12"/>
        <v>1.4891803278688525</v>
      </c>
      <c r="S13">
        <f t="shared" ca="1" si="13"/>
        <v>0.3054270813404692</v>
      </c>
      <c r="T13">
        <f t="shared" ca="1" si="2"/>
        <v>2.5417174449448647</v>
      </c>
      <c r="U13">
        <f t="shared" ca="1" si="3"/>
        <v>0.77907561884092136</v>
      </c>
      <c r="W13" s="6">
        <f t="shared" si="14"/>
        <v>44382</v>
      </c>
      <c r="X13">
        <f t="shared" ca="1" si="15"/>
        <v>0.99884876943623291</v>
      </c>
      <c r="Y13">
        <f t="shared" ca="1" si="4"/>
        <v>0.95992509451307695</v>
      </c>
      <c r="Z13">
        <f t="shared" ca="1" si="5"/>
        <v>0.9576838203596244</v>
      </c>
    </row>
    <row r="14" spans="1:59" x14ac:dyDescent="0.35">
      <c r="A14" s="2">
        <v>44389</v>
      </c>
      <c r="B14" s="4">
        <v>896</v>
      </c>
      <c r="C14" s="4">
        <v>278</v>
      </c>
      <c r="D14" s="4">
        <v>867</v>
      </c>
      <c r="E14" s="4">
        <v>2041</v>
      </c>
      <c r="G14">
        <f t="shared" si="17"/>
        <v>4687</v>
      </c>
      <c r="H14">
        <f t="shared" si="18"/>
        <v>1440</v>
      </c>
      <c r="I14">
        <f t="shared" si="19"/>
        <v>3831</v>
      </c>
      <c r="K14">
        <f t="shared" si="7"/>
        <v>0.30723277149562622</v>
      </c>
      <c r="L14">
        <f t="shared" si="8"/>
        <v>2.6604166666666669</v>
      </c>
      <c r="M14">
        <f t="shared" si="9"/>
        <v>0.81736718583315549</v>
      </c>
      <c r="O14">
        <f t="shared" ca="1" si="10"/>
        <v>0.44458696767573114</v>
      </c>
      <c r="P14">
        <f t="shared" ca="1" si="11"/>
        <v>3.3427582227351413</v>
      </c>
      <c r="Q14">
        <f t="shared" ca="1" si="12"/>
        <v>1.4861467419189327</v>
      </c>
      <c r="S14">
        <f t="shared" ca="1" si="13"/>
        <v>0.30577910359028365</v>
      </c>
      <c r="T14">
        <f t="shared" ca="1" si="2"/>
        <v>2.6478289394383983</v>
      </c>
      <c r="U14">
        <f t="shared" ca="1" si="3"/>
        <v>0.81349982350998362</v>
      </c>
      <c r="W14" s="6">
        <f t="shared" si="14"/>
        <v>44389</v>
      </c>
      <c r="X14">
        <f t="shared" ca="1" si="15"/>
        <v>1</v>
      </c>
      <c r="Y14">
        <f t="shared" ca="1" si="4"/>
        <v>1</v>
      </c>
      <c r="Z14">
        <f t="shared" ca="1" si="5"/>
        <v>1</v>
      </c>
    </row>
    <row r="15" spans="1:59" x14ac:dyDescent="0.35">
      <c r="A15" s="2">
        <v>44396</v>
      </c>
      <c r="B15" s="4">
        <v>868</v>
      </c>
      <c r="C15" s="4">
        <v>285</v>
      </c>
      <c r="D15" s="4">
        <v>806</v>
      </c>
      <c r="E15" s="4">
        <v>1959</v>
      </c>
      <c r="G15">
        <f t="shared" si="17"/>
        <v>5555</v>
      </c>
      <c r="H15">
        <f t="shared" si="18"/>
        <v>1725</v>
      </c>
      <c r="I15">
        <f t="shared" si="19"/>
        <v>4637</v>
      </c>
      <c r="K15">
        <f t="shared" si="7"/>
        <v>0.31053105310531054</v>
      </c>
      <c r="L15">
        <f t="shared" si="8"/>
        <v>2.6881159420289853</v>
      </c>
      <c r="M15">
        <f t="shared" si="9"/>
        <v>0.83474347434743479</v>
      </c>
      <c r="O15">
        <f t="shared" ca="1" si="10"/>
        <v>0.44591750841750843</v>
      </c>
      <c r="P15">
        <f t="shared" ca="1" si="11"/>
        <v>3.3133553563001414</v>
      </c>
      <c r="Q15">
        <f t="shared" ca="1" si="12"/>
        <v>1.477483164983165</v>
      </c>
      <c r="S15">
        <f t="shared" ca="1" si="13"/>
        <v>0.30869554851640479</v>
      </c>
      <c r="T15">
        <f t="shared" ca="1" si="2"/>
        <v>2.6722268736161348</v>
      </c>
      <c r="U15">
        <f t="shared" ca="1" si="3"/>
        <v>0.82980942520032996</v>
      </c>
      <c r="W15" s="6">
        <f t="shared" si="14"/>
        <v>44396</v>
      </c>
      <c r="X15">
        <f t="shared" ca="1" si="15"/>
        <v>1.0095377509184831</v>
      </c>
      <c r="Y15">
        <f t="shared" ca="1" si="4"/>
        <v>1.0092143166102381</v>
      </c>
      <c r="Z15">
        <f t="shared" ca="1" si="5"/>
        <v>1.0200486849769381</v>
      </c>
      <c r="AO15" s="5" t="s">
        <v>34</v>
      </c>
    </row>
    <row r="16" spans="1:59" x14ac:dyDescent="0.35">
      <c r="A16" s="2">
        <v>44403</v>
      </c>
      <c r="B16" s="4">
        <v>879</v>
      </c>
      <c r="C16" s="4">
        <v>297</v>
      </c>
      <c r="D16" s="4">
        <v>940</v>
      </c>
      <c r="E16" s="4">
        <v>2116</v>
      </c>
      <c r="G16">
        <f t="shared" si="17"/>
        <v>6434</v>
      </c>
      <c r="H16">
        <f t="shared" si="18"/>
        <v>2022</v>
      </c>
      <c r="I16">
        <f t="shared" si="19"/>
        <v>5577</v>
      </c>
      <c r="K16">
        <f t="shared" si="7"/>
        <v>0.31426795150761577</v>
      </c>
      <c r="L16">
        <f t="shared" si="8"/>
        <v>2.758160237388724</v>
      </c>
      <c r="M16">
        <f t="shared" si="9"/>
        <v>0.86680136773391359</v>
      </c>
      <c r="O16">
        <f t="shared" ca="1" si="10"/>
        <v>0.45171559957552176</v>
      </c>
      <c r="P16">
        <f t="shared" ca="1" si="11"/>
        <v>3.2952231793265465</v>
      </c>
      <c r="Q16">
        <f t="shared" ca="1" si="12"/>
        <v>1.488503714184648</v>
      </c>
      <c r="S16">
        <f t="shared" ca="1" si="13"/>
        <v>0.3120401597535235</v>
      </c>
      <c r="T16">
        <f t="shared" ca="1" si="2"/>
        <v>2.7386081112370033</v>
      </c>
      <c r="U16">
        <f t="shared" ca="1" si="3"/>
        <v>0.86065676110059386</v>
      </c>
      <c r="W16" s="6">
        <f t="shared" si="14"/>
        <v>44403</v>
      </c>
      <c r="X16">
        <f t="shared" ca="1" si="15"/>
        <v>1.0204757489629805</v>
      </c>
      <c r="Y16">
        <f t="shared" ca="1" si="4"/>
        <v>1.0342843793443315</v>
      </c>
      <c r="Z16">
        <f t="shared" ca="1" si="5"/>
        <v>1.0579679751953033</v>
      </c>
      <c r="AO16" t="s">
        <v>35</v>
      </c>
      <c r="AP16">
        <f>H10</f>
        <v>313</v>
      </c>
      <c r="AQ16">
        <f>I10</f>
        <v>722</v>
      </c>
      <c r="AR16">
        <f>I10</f>
        <v>722</v>
      </c>
    </row>
    <row r="17" spans="1:46" x14ac:dyDescent="0.35">
      <c r="A17" s="2">
        <v>44410</v>
      </c>
      <c r="B17" s="4">
        <v>816</v>
      </c>
      <c r="C17" s="4">
        <v>291</v>
      </c>
      <c r="D17" s="4">
        <v>822</v>
      </c>
      <c r="E17" s="4">
        <v>1929</v>
      </c>
      <c r="G17">
        <f t="shared" si="17"/>
        <v>7250</v>
      </c>
      <c r="H17">
        <f t="shared" si="18"/>
        <v>2313</v>
      </c>
      <c r="I17">
        <f t="shared" si="19"/>
        <v>6399</v>
      </c>
      <c r="K17">
        <f t="shared" si="7"/>
        <v>0.31903448275862067</v>
      </c>
      <c r="L17">
        <f t="shared" si="8"/>
        <v>2.7665369649805447</v>
      </c>
      <c r="M17">
        <f t="shared" si="9"/>
        <v>0.88262068965517237</v>
      </c>
      <c r="O17">
        <f t="shared" ca="1" si="10"/>
        <v>0.44531132783195798</v>
      </c>
      <c r="P17">
        <f t="shared" ca="1" si="11"/>
        <v>3.3736522911051212</v>
      </c>
      <c r="Q17">
        <f t="shared" ca="1" si="12"/>
        <v>1.5023255813953489</v>
      </c>
      <c r="S17">
        <f t="shared" ca="1" si="13"/>
        <v>0.31639753347529576</v>
      </c>
      <c r="T17">
        <f t="shared" ca="1" si="2"/>
        <v>2.7436704158726952</v>
      </c>
      <c r="U17">
        <f t="shared" ca="1" si="3"/>
        <v>0.87532547198807498</v>
      </c>
      <c r="W17" s="6">
        <f t="shared" si="14"/>
        <v>44410</v>
      </c>
      <c r="X17">
        <f t="shared" ca="1" si="15"/>
        <v>1.0347258192608211</v>
      </c>
      <c r="Y17">
        <f t="shared" ca="1" si="4"/>
        <v>1.0361962493145893</v>
      </c>
      <c r="Z17">
        <f t="shared" ca="1" si="5"/>
        <v>1.0759995843777004</v>
      </c>
      <c r="AO17" t="s">
        <v>36</v>
      </c>
      <c r="AP17">
        <f>G10</f>
        <v>1033</v>
      </c>
      <c r="AQ17">
        <f>H10</f>
        <v>313</v>
      </c>
      <c r="AR17">
        <f>G10</f>
        <v>1033</v>
      </c>
    </row>
    <row r="18" spans="1:46" x14ac:dyDescent="0.35">
      <c r="A18" s="2">
        <v>44417</v>
      </c>
      <c r="B18" s="4">
        <v>872</v>
      </c>
      <c r="C18" s="4">
        <v>291</v>
      </c>
      <c r="D18" s="4">
        <v>879</v>
      </c>
      <c r="E18" s="4">
        <v>2042</v>
      </c>
      <c r="G18">
        <f t="shared" si="17"/>
        <v>8122</v>
      </c>
      <c r="H18">
        <f t="shared" si="18"/>
        <v>2604</v>
      </c>
      <c r="I18">
        <f t="shared" si="19"/>
        <v>7278</v>
      </c>
      <c r="K18">
        <f t="shared" si="7"/>
        <v>0.32061068702290074</v>
      </c>
      <c r="L18">
        <f t="shared" si="8"/>
        <v>2.7949308755760369</v>
      </c>
      <c r="M18">
        <f t="shared" si="9"/>
        <v>0.89608470819995079</v>
      </c>
      <c r="O18">
        <f t="shared" ca="1" si="10"/>
        <v>0.44443015178801132</v>
      </c>
      <c r="P18">
        <f t="shared" ca="1" si="11"/>
        <v>3.3525325615050652</v>
      </c>
      <c r="Q18">
        <f t="shared" ca="1" si="12"/>
        <v>1.4899665551839465</v>
      </c>
      <c r="S18">
        <f t="shared" ca="1" si="13"/>
        <v>0.31758393384382377</v>
      </c>
      <c r="T18">
        <f t="shared" ca="1" si="2"/>
        <v>2.7685450866570736</v>
      </c>
      <c r="U18">
        <f t="shared" ca="1" si="3"/>
        <v>0.88762514228700073</v>
      </c>
      <c r="W18" s="6">
        <f t="shared" si="14"/>
        <v>44417</v>
      </c>
      <c r="X18">
        <f t="shared" ca="1" si="15"/>
        <v>1.0386057455036481</v>
      </c>
      <c r="Y18">
        <f t="shared" ca="1" si="4"/>
        <v>1.0455906140387903</v>
      </c>
      <c r="Z18">
        <f t="shared" ca="1" si="5"/>
        <v>1.0911190348600086</v>
      </c>
      <c r="AO18" t="s">
        <v>37</v>
      </c>
      <c r="AP18">
        <f ca="1">OFFSET(H1, $AP$21-1,0)</f>
        <v>27225</v>
      </c>
      <c r="AQ18">
        <f t="shared" ref="AQ18:AR18" ca="1" si="20">OFFSET(I1, $AP$21-1,0)</f>
        <v>88586</v>
      </c>
      <c r="AR18">
        <f ca="1">OFFSET(I1, $AP$21-1,0)</f>
        <v>88586</v>
      </c>
      <c r="AT18" t="s">
        <v>41</v>
      </c>
    </row>
    <row r="19" spans="1:46" x14ac:dyDescent="0.35">
      <c r="A19" s="2">
        <v>44424</v>
      </c>
      <c r="B19" s="4">
        <v>848</v>
      </c>
      <c r="C19" s="4">
        <v>276</v>
      </c>
      <c r="D19" s="4">
        <v>873</v>
      </c>
      <c r="E19" s="4">
        <v>1997</v>
      </c>
      <c r="G19">
        <f t="shared" si="17"/>
        <v>8970</v>
      </c>
      <c r="H19">
        <f t="shared" si="18"/>
        <v>2880</v>
      </c>
      <c r="I19">
        <f t="shared" si="19"/>
        <v>8151</v>
      </c>
      <c r="K19">
        <f t="shared" si="7"/>
        <v>0.32107023411371238</v>
      </c>
      <c r="L19">
        <f t="shared" si="8"/>
        <v>2.8302083333333332</v>
      </c>
      <c r="M19">
        <f t="shared" si="9"/>
        <v>0.90869565217391302</v>
      </c>
      <c r="O19">
        <f t="shared" ca="1" si="10"/>
        <v>0.44403920674720765</v>
      </c>
      <c r="P19">
        <f t="shared" ca="1" si="11"/>
        <v>3.3637063655030799</v>
      </c>
      <c r="Q19">
        <f t="shared" ca="1" si="12"/>
        <v>1.4936175062685206</v>
      </c>
      <c r="S19">
        <f t="shared" ca="1" si="13"/>
        <v>0.31766227367045352</v>
      </c>
      <c r="T19">
        <f t="shared" ca="1" si="2"/>
        <v>2.8001674356686634</v>
      </c>
      <c r="U19">
        <f t="shared" ca="1" si="3"/>
        <v>0.89905041412773146</v>
      </c>
      <c r="W19" s="6">
        <f t="shared" si="14"/>
        <v>44424</v>
      </c>
      <c r="X19">
        <f t="shared" ca="1" si="15"/>
        <v>1.0388619429537351</v>
      </c>
      <c r="Y19">
        <f t="shared" ca="1" si="4"/>
        <v>1.0575333602413817</v>
      </c>
      <c r="Z19">
        <f t="shared" ca="1" si="5"/>
        <v>1.1051636252957318</v>
      </c>
      <c r="AO19" t="s">
        <v>38</v>
      </c>
      <c r="AP19">
        <f ca="1">OFFSET(G1, $AP$21-1,0)</f>
        <v>74884</v>
      </c>
      <c r="AQ19">
        <f t="shared" ref="AQ19:AR19" ca="1" si="21">OFFSET(H1, $AP$21-1,0)</f>
        <v>27225</v>
      </c>
      <c r="AR19">
        <f ca="1">OFFSET(G1, $AP$21-1,0)</f>
        <v>74884</v>
      </c>
    </row>
    <row r="20" spans="1:46" x14ac:dyDescent="0.35">
      <c r="A20" s="2">
        <v>44431</v>
      </c>
      <c r="B20" s="4">
        <v>780</v>
      </c>
      <c r="C20" s="4">
        <v>298</v>
      </c>
      <c r="D20" s="4">
        <v>875</v>
      </c>
      <c r="E20" s="4">
        <v>1953</v>
      </c>
      <c r="G20">
        <f t="shared" si="17"/>
        <v>9750</v>
      </c>
      <c r="H20">
        <f t="shared" si="18"/>
        <v>3178</v>
      </c>
      <c r="I20">
        <f t="shared" si="19"/>
        <v>9026</v>
      </c>
      <c r="K20">
        <f t="shared" si="7"/>
        <v>0.32594871794871794</v>
      </c>
      <c r="L20">
        <f t="shared" si="8"/>
        <v>2.8401510383889237</v>
      </c>
      <c r="M20">
        <f t="shared" si="9"/>
        <v>0.92574358974358972</v>
      </c>
      <c r="O20">
        <f t="shared" ca="1" si="10"/>
        <v>0.44272445820433437</v>
      </c>
      <c r="P20">
        <f t="shared" ca="1" si="11"/>
        <v>3.3706293706293708</v>
      </c>
      <c r="Q20">
        <f t="shared" ca="1" si="12"/>
        <v>1.4922600619195046</v>
      </c>
      <c r="S20">
        <f t="shared" ca="1" si="13"/>
        <v>0.32210683362322895</v>
      </c>
      <c r="T20">
        <f t="shared" ca="1" si="2"/>
        <v>2.8066748160399699</v>
      </c>
      <c r="U20">
        <f t="shared" ca="1" si="3"/>
        <v>0.91483205798718203</v>
      </c>
      <c r="W20" s="6">
        <f t="shared" si="14"/>
        <v>44431</v>
      </c>
      <c r="X20">
        <f t="shared" ca="1" si="15"/>
        <v>1.0533971414044794</v>
      </c>
      <c r="Y20">
        <f t="shared" ca="1" si="4"/>
        <v>1.059990988932715</v>
      </c>
      <c r="Z20">
        <f t="shared" ca="1" si="5"/>
        <v>1.1245633146421388</v>
      </c>
      <c r="AO20" t="s">
        <v>40</v>
      </c>
      <c r="AP20">
        <f ca="1">AP18*AP17/(AP16*AP19)</f>
        <v>1.1998717761212956</v>
      </c>
      <c r="AQ20">
        <f t="shared" ref="AQ20:AR20" ca="1" si="22">AQ18*AQ17/(AQ16*AQ19)</f>
        <v>1.4106015073932474</v>
      </c>
      <c r="AR20">
        <f t="shared" ca="1" si="22"/>
        <v>1.6925409360753128</v>
      </c>
    </row>
    <row r="21" spans="1:46" x14ac:dyDescent="0.35">
      <c r="A21" s="2">
        <v>44438</v>
      </c>
      <c r="B21" s="4">
        <v>790</v>
      </c>
      <c r="C21" s="4">
        <v>294</v>
      </c>
      <c r="D21" s="4">
        <v>913</v>
      </c>
      <c r="E21" s="4">
        <v>1997</v>
      </c>
      <c r="G21">
        <f t="shared" si="17"/>
        <v>10540</v>
      </c>
      <c r="H21">
        <f t="shared" si="18"/>
        <v>3472</v>
      </c>
      <c r="I21">
        <f t="shared" si="19"/>
        <v>9939</v>
      </c>
      <c r="K21">
        <f t="shared" si="7"/>
        <v>0.32941176470588235</v>
      </c>
      <c r="L21">
        <f t="shared" si="8"/>
        <v>2.8626152073732718</v>
      </c>
      <c r="M21">
        <f t="shared" si="9"/>
        <v>0.94297912713472487</v>
      </c>
      <c r="O21">
        <f t="shared" ca="1" si="10"/>
        <v>0.44482398709554988</v>
      </c>
      <c r="P21">
        <f t="shared" ca="1" si="11"/>
        <v>3.3575085324232083</v>
      </c>
      <c r="Q21">
        <f t="shared" ca="1" si="12"/>
        <v>1.4935003320998197</v>
      </c>
      <c r="S21">
        <f t="shared" ca="1" si="13"/>
        <v>0.3251433179784976</v>
      </c>
      <c r="T21">
        <f t="shared" ca="1" si="2"/>
        <v>2.8255220558139036</v>
      </c>
      <c r="U21">
        <f t="shared" ca="1" si="3"/>
        <v>0.93076020662105063</v>
      </c>
      <c r="W21" s="6">
        <f t="shared" si="14"/>
        <v>44438</v>
      </c>
      <c r="X21">
        <f t="shared" ca="1" si="15"/>
        <v>1.0633274614283659</v>
      </c>
      <c r="Y21">
        <f t="shared" ca="1" si="4"/>
        <v>1.0671089864336909</v>
      </c>
      <c r="Z21">
        <f t="shared" ca="1" si="5"/>
        <v>1.1441430959445413</v>
      </c>
      <c r="AO21" t="s">
        <v>39</v>
      </c>
      <c r="AP21">
        <f>ROW(INDEX(A:A, MATCH(DATE(2022,12,26), A:A, 0)))</f>
        <v>90</v>
      </c>
    </row>
    <row r="22" spans="1:46" x14ac:dyDescent="0.35">
      <c r="A22" s="2">
        <v>44445</v>
      </c>
      <c r="B22" s="4">
        <v>809</v>
      </c>
      <c r="C22" s="4">
        <v>320</v>
      </c>
      <c r="D22" s="4">
        <v>945</v>
      </c>
      <c r="E22" s="4">
        <v>2074</v>
      </c>
      <c r="G22">
        <f t="shared" si="17"/>
        <v>11349</v>
      </c>
      <c r="H22">
        <f t="shared" si="18"/>
        <v>3792</v>
      </c>
      <c r="I22">
        <f t="shared" si="19"/>
        <v>10884</v>
      </c>
      <c r="K22">
        <f t="shared" si="7"/>
        <v>0.33412635474491142</v>
      </c>
      <c r="L22">
        <f t="shared" si="8"/>
        <v>2.8702531645569622</v>
      </c>
      <c r="M22">
        <f t="shared" si="9"/>
        <v>0.95902722706846422</v>
      </c>
      <c r="O22">
        <f t="shared" ca="1" si="10"/>
        <v>0.44725887875298909</v>
      </c>
      <c r="P22">
        <f t="shared" ca="1" si="11"/>
        <v>3.3550495049504949</v>
      </c>
      <c r="Q22">
        <f t="shared" ca="1" si="12"/>
        <v>1.5005756797449297</v>
      </c>
      <c r="S22">
        <f t="shared" ca="1" si="13"/>
        <v>0.32940601593817348</v>
      </c>
      <c r="T22">
        <f t="shared" ca="1" si="2"/>
        <v>2.8297039315933898</v>
      </c>
      <c r="U22">
        <f t="shared" ca="1" si="3"/>
        <v>0.9454786596706436</v>
      </c>
      <c r="W22" s="6">
        <f t="shared" si="14"/>
        <v>44445</v>
      </c>
      <c r="X22">
        <f t="shared" ca="1" si="15"/>
        <v>1.0772679103002007</v>
      </c>
      <c r="Y22">
        <f t="shared" ca="1" si="4"/>
        <v>1.0686883466851023</v>
      </c>
      <c r="Z22">
        <f t="shared" ca="1" si="5"/>
        <v>1.1622358510063528</v>
      </c>
    </row>
    <row r="23" spans="1:46" x14ac:dyDescent="0.35">
      <c r="A23" s="2">
        <v>44452</v>
      </c>
      <c r="B23" s="4">
        <v>879</v>
      </c>
      <c r="C23" s="4">
        <v>319</v>
      </c>
      <c r="D23" s="4">
        <v>942</v>
      </c>
      <c r="E23" s="4">
        <v>2140</v>
      </c>
      <c r="G23">
        <f t="shared" si="17"/>
        <v>12228</v>
      </c>
      <c r="H23">
        <f t="shared" si="18"/>
        <v>4111</v>
      </c>
      <c r="I23">
        <f t="shared" si="19"/>
        <v>11826</v>
      </c>
      <c r="K23">
        <f t="shared" si="7"/>
        <v>0.33619561661759895</v>
      </c>
      <c r="L23">
        <f t="shared" si="8"/>
        <v>2.876672342495743</v>
      </c>
      <c r="M23">
        <f t="shared" si="9"/>
        <v>0.96712463199214915</v>
      </c>
      <c r="O23">
        <f t="shared" ca="1" si="10"/>
        <v>0.4466131833595236</v>
      </c>
      <c r="P23">
        <f t="shared" ca="1" si="11"/>
        <v>3.3601851851851854</v>
      </c>
      <c r="Q23">
        <f t="shared" ca="1" si="12"/>
        <v>1.5007030022330659</v>
      </c>
      <c r="S23">
        <f t="shared" ca="1" si="13"/>
        <v>0.33105328877558393</v>
      </c>
      <c r="T23">
        <f t="shared" ca="1" si="2"/>
        <v>2.8326717917806623</v>
      </c>
      <c r="U23">
        <f t="shared" ca="1" si="3"/>
        <v>0.95233183971297863</v>
      </c>
      <c r="W23" s="6">
        <f t="shared" si="14"/>
        <v>44452</v>
      </c>
      <c r="X23">
        <f t="shared" ca="1" si="15"/>
        <v>1.0826550437506854</v>
      </c>
      <c r="Y23">
        <f t="shared" ca="1" si="4"/>
        <v>1.0698092122149965</v>
      </c>
      <c r="Z23">
        <f t="shared" ca="1" si="5"/>
        <v>1.170660167575674</v>
      </c>
    </row>
    <row r="24" spans="1:46" x14ac:dyDescent="0.35">
      <c r="A24" s="2">
        <v>44459</v>
      </c>
      <c r="B24" s="4">
        <v>882</v>
      </c>
      <c r="C24" s="4">
        <v>304</v>
      </c>
      <c r="D24" s="4">
        <v>926</v>
      </c>
      <c r="E24" s="4">
        <v>2112</v>
      </c>
      <c r="G24">
        <f t="shared" si="17"/>
        <v>13110</v>
      </c>
      <c r="H24">
        <f t="shared" si="18"/>
        <v>4415</v>
      </c>
      <c r="I24">
        <f t="shared" si="19"/>
        <v>12752</v>
      </c>
      <c r="K24">
        <f t="shared" si="7"/>
        <v>0.33676582761250956</v>
      </c>
      <c r="L24">
        <f t="shared" si="8"/>
        <v>2.8883352208380519</v>
      </c>
      <c r="M24">
        <f t="shared" si="9"/>
        <v>0.97269260106788713</v>
      </c>
      <c r="O24">
        <f t="shared" ca="1" si="10"/>
        <v>0.44654088050314467</v>
      </c>
      <c r="P24">
        <f t="shared" ca="1" si="11"/>
        <v>3.35924187097896</v>
      </c>
      <c r="Q24">
        <f t="shared" ca="1" si="12"/>
        <v>1.5000388228899759</v>
      </c>
      <c r="S24">
        <f t="shared" ca="1" si="13"/>
        <v>0.33122182235010872</v>
      </c>
      <c r="T24">
        <f t="shared" ca="1" si="2"/>
        <v>2.8407860209164713</v>
      </c>
      <c r="U24">
        <f t="shared" ca="1" si="3"/>
        <v>0.95667965540398325</v>
      </c>
      <c r="W24" s="6">
        <f t="shared" si="14"/>
        <v>44459</v>
      </c>
      <c r="X24">
        <f t="shared" ca="1" si="15"/>
        <v>1.0832062049404003</v>
      </c>
      <c r="Y24">
        <f t="shared" ca="1" si="4"/>
        <v>1.0728736961078003</v>
      </c>
      <c r="Z24">
        <f t="shared" ca="1" si="5"/>
        <v>1.1760047485643277</v>
      </c>
    </row>
    <row r="25" spans="1:46" x14ac:dyDescent="0.35">
      <c r="A25" s="2">
        <v>44466</v>
      </c>
      <c r="B25" s="4">
        <v>820</v>
      </c>
      <c r="C25" s="4">
        <v>302</v>
      </c>
      <c r="D25" s="4">
        <v>971</v>
      </c>
      <c r="E25" s="4">
        <v>2093</v>
      </c>
      <c r="G25">
        <f t="shared" si="17"/>
        <v>13930</v>
      </c>
      <c r="H25">
        <f t="shared" si="18"/>
        <v>4717</v>
      </c>
      <c r="I25">
        <f t="shared" si="19"/>
        <v>13723</v>
      </c>
      <c r="K25">
        <f t="shared" si="7"/>
        <v>0.33862167982770996</v>
      </c>
      <c r="L25">
        <f t="shared" si="8"/>
        <v>2.9092643629425483</v>
      </c>
      <c r="M25">
        <f t="shared" si="9"/>
        <v>0.98513998564249816</v>
      </c>
      <c r="O25">
        <f t="shared" ca="1" si="10"/>
        <v>0.44881083058909621</v>
      </c>
      <c r="P25">
        <f t="shared" ca="1" si="11"/>
        <v>3.3412685472036525</v>
      </c>
      <c r="Q25">
        <f t="shared" ca="1" si="12"/>
        <v>1.4995975118916942</v>
      </c>
      <c r="S25">
        <f t="shared" ca="1" si="13"/>
        <v>0.33265246963864975</v>
      </c>
      <c r="T25">
        <f t="shared" ca="1" si="2"/>
        <v>2.8579799605771052</v>
      </c>
      <c r="U25">
        <f t="shared" ca="1" si="3"/>
        <v>0.96777397516455166</v>
      </c>
      <c r="W25" s="6">
        <f t="shared" si="14"/>
        <v>44466</v>
      </c>
      <c r="X25">
        <f t="shared" ca="1" si="15"/>
        <v>1.0878849003507249</v>
      </c>
      <c r="Y25">
        <f t="shared" ca="1" si="4"/>
        <v>1.0793672952238673</v>
      </c>
      <c r="Z25">
        <f t="shared" ca="1" si="5"/>
        <v>1.1896425139822722</v>
      </c>
    </row>
    <row r="26" spans="1:46" x14ac:dyDescent="0.35">
      <c r="A26" s="2">
        <v>44473</v>
      </c>
      <c r="B26" s="4">
        <v>812</v>
      </c>
      <c r="C26" s="4">
        <v>333</v>
      </c>
      <c r="D26" s="4">
        <v>976</v>
      </c>
      <c r="E26" s="4">
        <v>2121</v>
      </c>
      <c r="G26">
        <f t="shared" si="17"/>
        <v>14742</v>
      </c>
      <c r="H26">
        <f t="shared" si="18"/>
        <v>5050</v>
      </c>
      <c r="I26">
        <f t="shared" si="19"/>
        <v>14699</v>
      </c>
      <c r="K26">
        <f t="shared" si="7"/>
        <v>0.34255867589200922</v>
      </c>
      <c r="L26">
        <f t="shared" si="8"/>
        <v>2.9106930693069306</v>
      </c>
      <c r="M26">
        <f t="shared" si="9"/>
        <v>0.99708316374983041</v>
      </c>
      <c r="O26">
        <f t="shared" ca="1" si="10"/>
        <v>0.4494039367895758</v>
      </c>
      <c r="P26">
        <f t="shared" ca="1" si="11"/>
        <v>3.3429981492905614</v>
      </c>
      <c r="Q26">
        <f t="shared" ca="1" si="12"/>
        <v>1.5023565289714444</v>
      </c>
      <c r="S26">
        <f t="shared" ca="1" si="13"/>
        <v>0.33612129615932984</v>
      </c>
      <c r="T26">
        <f t="shared" ca="1" si="2"/>
        <v>2.8559951798910057</v>
      </c>
      <c r="U26">
        <f t="shared" ca="1" si="3"/>
        <v>0.97834592717742364</v>
      </c>
      <c r="W26" s="6">
        <f t="shared" si="14"/>
        <v>44473</v>
      </c>
      <c r="X26">
        <f t="shared" ca="1" si="15"/>
        <v>1.0992291239420402</v>
      </c>
      <c r="Y26">
        <f t="shared" ca="1" si="4"/>
        <v>1.0786177072665273</v>
      </c>
      <c r="Z26">
        <f t="shared" ca="1" si="5"/>
        <v>1.2026381554161665</v>
      </c>
    </row>
    <row r="27" spans="1:46" x14ac:dyDescent="0.35">
      <c r="A27" s="2">
        <v>44480</v>
      </c>
      <c r="B27" s="4">
        <v>883</v>
      </c>
      <c r="C27" s="4">
        <v>314</v>
      </c>
      <c r="D27" s="4">
        <v>1024</v>
      </c>
      <c r="E27" s="4">
        <v>2221</v>
      </c>
      <c r="G27">
        <f t="shared" si="17"/>
        <v>15625</v>
      </c>
      <c r="H27">
        <f t="shared" si="18"/>
        <v>5364</v>
      </c>
      <c r="I27">
        <f t="shared" si="19"/>
        <v>15723</v>
      </c>
      <c r="K27">
        <f t="shared" si="7"/>
        <v>0.34329599999999999</v>
      </c>
      <c r="L27">
        <f t="shared" si="8"/>
        <v>2.9312080536912752</v>
      </c>
      <c r="M27">
        <f t="shared" si="9"/>
        <v>1.0062720000000001</v>
      </c>
      <c r="O27">
        <f t="shared" ca="1" si="10"/>
        <v>0.44987501644520456</v>
      </c>
      <c r="P27">
        <f t="shared" ca="1" si="11"/>
        <v>3.3442023687673634</v>
      </c>
      <c r="Q27">
        <f t="shared" ca="1" si="12"/>
        <v>1.5044730956453098</v>
      </c>
      <c r="S27">
        <f t="shared" ca="1" si="13"/>
        <v>0.33644561134849799</v>
      </c>
      <c r="T27">
        <f t="shared" ca="1" si="2"/>
        <v>2.8727165059126878</v>
      </c>
      <c r="U27">
        <f t="shared" ca="1" si="3"/>
        <v>0.98619208561380212</v>
      </c>
      <c r="W27" s="6">
        <f t="shared" si="14"/>
        <v>44480</v>
      </c>
      <c r="X27">
        <f t="shared" ca="1" si="15"/>
        <v>1.1002897431451191</v>
      </c>
      <c r="Y27">
        <f t="shared" ca="1" si="4"/>
        <v>1.0849328153811886</v>
      </c>
      <c r="Z27">
        <f t="shared" ca="1" si="5"/>
        <v>1.2122830971968848</v>
      </c>
    </row>
    <row r="28" spans="1:46" x14ac:dyDescent="0.35">
      <c r="A28" s="2">
        <v>44487</v>
      </c>
      <c r="B28" s="4">
        <v>953</v>
      </c>
      <c r="C28" s="4">
        <v>325</v>
      </c>
      <c r="D28" s="4">
        <v>1066</v>
      </c>
      <c r="E28" s="4">
        <v>2344</v>
      </c>
      <c r="G28">
        <f t="shared" si="17"/>
        <v>16578</v>
      </c>
      <c r="H28">
        <f t="shared" si="18"/>
        <v>5689</v>
      </c>
      <c r="I28">
        <f t="shared" si="19"/>
        <v>16789</v>
      </c>
      <c r="K28">
        <f t="shared" si="7"/>
        <v>0.34316564121124382</v>
      </c>
      <c r="L28">
        <f t="shared" si="8"/>
        <v>2.9511337669186148</v>
      </c>
      <c r="M28">
        <f t="shared" si="9"/>
        <v>1.0127277114247799</v>
      </c>
      <c r="O28">
        <f t="shared" ca="1" si="10"/>
        <v>0.4531710683144094</v>
      </c>
      <c r="P28">
        <f t="shared" ca="1" si="11"/>
        <v>3.3341638981173864</v>
      </c>
      <c r="Q28">
        <f t="shared" ca="1" si="12"/>
        <v>1.5109466156451916</v>
      </c>
      <c r="S28">
        <f t="shared" ca="1" si="13"/>
        <v>0.33591932512706363</v>
      </c>
      <c r="T28">
        <f t="shared" ca="1" si="2"/>
        <v>2.8888173648268749</v>
      </c>
      <c r="U28">
        <f t="shared" ca="1" si="3"/>
        <v>0.99134286334299027</v>
      </c>
      <c r="W28" s="6">
        <f t="shared" si="14"/>
        <v>44487</v>
      </c>
      <c r="X28">
        <f t="shared" ca="1" si="15"/>
        <v>1.0985686110754158</v>
      </c>
      <c r="Y28">
        <f t="shared" ca="1" si="4"/>
        <v>1.0910135929851987</v>
      </c>
      <c r="Z28">
        <f t="shared" ca="1" si="5"/>
        <v>1.2186147245437282</v>
      </c>
    </row>
    <row r="29" spans="1:46" x14ac:dyDescent="0.35">
      <c r="A29" s="2">
        <v>44494</v>
      </c>
      <c r="B29" s="4">
        <v>1030</v>
      </c>
      <c r="C29" s="4">
        <v>336</v>
      </c>
      <c r="D29" s="4">
        <v>1220</v>
      </c>
      <c r="E29" s="4">
        <v>2586</v>
      </c>
      <c r="G29">
        <f t="shared" si="17"/>
        <v>17608</v>
      </c>
      <c r="H29">
        <f t="shared" si="18"/>
        <v>6025</v>
      </c>
      <c r="I29">
        <f t="shared" si="19"/>
        <v>18009</v>
      </c>
      <c r="K29">
        <f t="shared" si="7"/>
        <v>0.34217401181281237</v>
      </c>
      <c r="L29">
        <f t="shared" si="8"/>
        <v>2.9890456431535268</v>
      </c>
      <c r="M29">
        <f t="shared" si="9"/>
        <v>1.0227737392094502</v>
      </c>
      <c r="O29">
        <f t="shared" ca="1" si="10"/>
        <v>0.45209993409621951</v>
      </c>
      <c r="P29">
        <f t="shared" ca="1" si="11"/>
        <v>3.3441558441558441</v>
      </c>
      <c r="Q29">
        <f t="shared" ca="1" si="12"/>
        <v>1.5118926367503445</v>
      </c>
      <c r="S29">
        <f t="shared" ca="1" si="13"/>
        <v>0.33455172884398626</v>
      </c>
      <c r="T29">
        <f t="shared" ca="1" si="2"/>
        <v>2.9224615341554516</v>
      </c>
      <c r="U29">
        <f t="shared" ca="1" si="3"/>
        <v>0.99999038751059732</v>
      </c>
      <c r="W29" s="6">
        <f t="shared" si="14"/>
        <v>44494</v>
      </c>
      <c r="X29">
        <f t="shared" ca="1" si="15"/>
        <v>1.094096113553447</v>
      </c>
      <c r="Y29">
        <f t="shared" ca="1" si="4"/>
        <v>1.1037199158248125</v>
      </c>
      <c r="Z29">
        <f t="shared" ca="1" si="5"/>
        <v>1.2292447504118298</v>
      </c>
    </row>
    <row r="30" spans="1:46" x14ac:dyDescent="0.35">
      <c r="A30" s="2">
        <v>44501</v>
      </c>
      <c r="B30" s="4">
        <v>1118</v>
      </c>
      <c r="C30" s="4">
        <v>343</v>
      </c>
      <c r="D30" s="4">
        <v>1252</v>
      </c>
      <c r="E30" s="4">
        <v>2713</v>
      </c>
      <c r="G30">
        <f t="shared" si="17"/>
        <v>18726</v>
      </c>
      <c r="H30">
        <f t="shared" si="18"/>
        <v>6368</v>
      </c>
      <c r="I30">
        <f t="shared" si="19"/>
        <v>19261</v>
      </c>
      <c r="K30">
        <f t="shared" si="7"/>
        <v>0.34006194595749228</v>
      </c>
      <c r="L30">
        <f t="shared" si="8"/>
        <v>3.0246545226130652</v>
      </c>
      <c r="M30">
        <f t="shared" si="9"/>
        <v>1.0285699028089288</v>
      </c>
      <c r="O30">
        <f t="shared" ca="1" si="10"/>
        <v>0.45312320916905446</v>
      </c>
      <c r="P30">
        <f t="shared" ca="1" si="11"/>
        <v>3.3372960667762741</v>
      </c>
      <c r="Q30">
        <f t="shared" ca="1" si="12"/>
        <v>1.5122063037249283</v>
      </c>
      <c r="S30">
        <f t="shared" ca="1" si="13"/>
        <v>0.33209272256070543</v>
      </c>
      <c r="T30">
        <f t="shared" ca="1" si="2"/>
        <v>2.9537728850898297</v>
      </c>
      <c r="U30">
        <f t="shared" ca="1" si="3"/>
        <v>1.0044657552201237</v>
      </c>
      <c r="W30" s="6">
        <f t="shared" si="14"/>
        <v>44501</v>
      </c>
      <c r="X30">
        <f t="shared" ca="1" si="15"/>
        <v>1.0860543400823088</v>
      </c>
      <c r="Y30">
        <f t="shared" ca="1" si="4"/>
        <v>1.1155452080361059</v>
      </c>
      <c r="Z30">
        <f t="shared" ca="1" si="5"/>
        <v>1.2347461255568379</v>
      </c>
    </row>
    <row r="31" spans="1:46" x14ac:dyDescent="0.35">
      <c r="A31" s="2">
        <v>44508</v>
      </c>
      <c r="B31" s="4">
        <v>1260</v>
      </c>
      <c r="C31" s="4">
        <v>367</v>
      </c>
      <c r="D31" s="4">
        <v>1275</v>
      </c>
      <c r="E31" s="4">
        <v>2902</v>
      </c>
      <c r="G31">
        <f t="shared" si="17"/>
        <v>19986</v>
      </c>
      <c r="H31">
        <f t="shared" si="18"/>
        <v>6735</v>
      </c>
      <c r="I31">
        <f t="shared" si="19"/>
        <v>20536</v>
      </c>
      <c r="K31">
        <f t="shared" si="7"/>
        <v>0.33698589012308616</v>
      </c>
      <c r="L31">
        <f t="shared" si="8"/>
        <v>3.0491462509279881</v>
      </c>
      <c r="M31">
        <f t="shared" si="9"/>
        <v>1.027519263484439</v>
      </c>
      <c r="O31">
        <f t="shared" ca="1" si="10"/>
        <v>0.45138239982410816</v>
      </c>
      <c r="P31">
        <f t="shared" ca="1" si="11"/>
        <v>3.353263516804676</v>
      </c>
      <c r="Q31">
        <f t="shared" ca="1" si="12"/>
        <v>1.5136041334579233</v>
      </c>
      <c r="S31">
        <f t="shared" ca="1" si="13"/>
        <v>0.32869879053716328</v>
      </c>
      <c r="T31">
        <f t="shared" ca="1" si="2"/>
        <v>2.97416216591406</v>
      </c>
      <c r="U31">
        <f t="shared" ca="1" si="3"/>
        <v>1.0022506848509554</v>
      </c>
      <c r="W31" s="6">
        <f t="shared" si="14"/>
        <v>44508</v>
      </c>
      <c r="X31">
        <f t="shared" ca="1" si="15"/>
        <v>1.0749550465606372</v>
      </c>
      <c r="Y31">
        <f t="shared" ca="1" si="4"/>
        <v>1.1232455849451048</v>
      </c>
      <c r="Z31">
        <f t="shared" ca="1" si="5"/>
        <v>1.2320232357599956</v>
      </c>
    </row>
    <row r="32" spans="1:46" x14ac:dyDescent="0.35">
      <c r="A32" s="2">
        <v>44515</v>
      </c>
      <c r="B32" s="4">
        <v>1409</v>
      </c>
      <c r="C32" s="4">
        <v>367</v>
      </c>
      <c r="D32" s="4">
        <v>1278</v>
      </c>
      <c r="E32" s="4">
        <v>3054</v>
      </c>
      <c r="G32">
        <f t="shared" si="17"/>
        <v>21395</v>
      </c>
      <c r="H32">
        <f t="shared" si="18"/>
        <v>7102</v>
      </c>
      <c r="I32">
        <f t="shared" si="19"/>
        <v>21814</v>
      </c>
      <c r="K32">
        <f t="shared" si="7"/>
        <v>0.33194671652255198</v>
      </c>
      <c r="L32">
        <f t="shared" si="8"/>
        <v>3.071529146719234</v>
      </c>
      <c r="M32">
        <f t="shared" si="9"/>
        <v>1.0195840149567656</v>
      </c>
      <c r="O32">
        <f t="shared" ca="1" si="10"/>
        <v>0.4507191201353638</v>
      </c>
      <c r="P32">
        <f t="shared" ca="1" si="11"/>
        <v>3.3581651806663539</v>
      </c>
      <c r="Q32">
        <f t="shared" ca="1" si="12"/>
        <v>1.5135892554991539</v>
      </c>
      <c r="S32">
        <f t="shared" ca="1" si="13"/>
        <v>0.3233998635907599</v>
      </c>
      <c r="T32">
        <f t="shared" ca="1" si="2"/>
        <v>2.9924444425000294</v>
      </c>
      <c r="U32">
        <f t="shared" ca="1" si="3"/>
        <v>0.99333210706404351</v>
      </c>
      <c r="W32" s="6">
        <f t="shared" si="14"/>
        <v>44515</v>
      </c>
      <c r="X32">
        <f t="shared" ca="1" si="15"/>
        <v>1.0576257821204371</v>
      </c>
      <c r="Y32">
        <f t="shared" ca="1" si="4"/>
        <v>1.1301502139842627</v>
      </c>
      <c r="Z32">
        <f t="shared" ca="1" si="5"/>
        <v>1.2210600154504556</v>
      </c>
    </row>
    <row r="33" spans="1:26" x14ac:dyDescent="0.35">
      <c r="A33" s="2">
        <v>44522</v>
      </c>
      <c r="B33" s="4">
        <v>1473</v>
      </c>
      <c r="C33" s="4">
        <v>439</v>
      </c>
      <c r="D33" s="4">
        <v>1353</v>
      </c>
      <c r="E33" s="4">
        <v>3265</v>
      </c>
      <c r="G33">
        <f t="shared" si="17"/>
        <v>22868</v>
      </c>
      <c r="H33">
        <f t="shared" si="18"/>
        <v>7541</v>
      </c>
      <c r="I33">
        <f t="shared" si="19"/>
        <v>23167</v>
      </c>
      <c r="K33">
        <f t="shared" si="7"/>
        <v>0.32976211299632674</v>
      </c>
      <c r="L33">
        <f t="shared" si="8"/>
        <v>3.0721389736109268</v>
      </c>
      <c r="M33">
        <f t="shared" si="9"/>
        <v>1.0130750393563057</v>
      </c>
      <c r="O33">
        <f t="shared" ca="1" si="10"/>
        <v>0.45346645611532782</v>
      </c>
      <c r="P33">
        <f t="shared" ca="1" si="11"/>
        <v>3.3448663221747923</v>
      </c>
      <c r="Q33">
        <f t="shared" ca="1" si="12"/>
        <v>1.5167846772961133</v>
      </c>
      <c r="S33">
        <f t="shared" ca="1" si="13"/>
        <v>0.32089080935773923</v>
      </c>
      <c r="T33">
        <f t="shared" ca="1" si="2"/>
        <v>2.9894918877853196</v>
      </c>
      <c r="U33">
        <f t="shared" ca="1" si="3"/>
        <v>0.98582116170146461</v>
      </c>
      <c r="W33" s="6">
        <f t="shared" si="14"/>
        <v>44522</v>
      </c>
      <c r="X33">
        <f t="shared" ca="1" si="15"/>
        <v>1.0494203351047293</v>
      </c>
      <c r="Y33">
        <f t="shared" ca="1" si="4"/>
        <v>1.1290351288400782</v>
      </c>
      <c r="Z33">
        <f t="shared" ca="1" si="5"/>
        <v>1.2118271365419246</v>
      </c>
    </row>
    <row r="34" spans="1:26" x14ac:dyDescent="0.35">
      <c r="A34" s="2">
        <v>44529</v>
      </c>
      <c r="B34" s="4">
        <v>1540</v>
      </c>
      <c r="C34" s="4">
        <v>407</v>
      </c>
      <c r="D34" s="4">
        <v>1443</v>
      </c>
      <c r="E34" s="4">
        <v>3390</v>
      </c>
      <c r="G34">
        <f t="shared" si="17"/>
        <v>24408</v>
      </c>
      <c r="H34">
        <f t="shared" si="18"/>
        <v>7948</v>
      </c>
      <c r="I34">
        <f t="shared" si="19"/>
        <v>24610</v>
      </c>
      <c r="K34">
        <f t="shared" si="7"/>
        <v>0.32563094067518844</v>
      </c>
      <c r="L34">
        <f t="shared" si="8"/>
        <v>3.0963764469048818</v>
      </c>
      <c r="M34">
        <f t="shared" si="9"/>
        <v>1.0082759750901344</v>
      </c>
      <c r="O34">
        <f t="shared" ca="1" si="10"/>
        <v>0.45456780411053199</v>
      </c>
      <c r="P34">
        <f t="shared" ca="1" si="11"/>
        <v>3.3402920497566253</v>
      </c>
      <c r="Q34">
        <f t="shared" ca="1" si="12"/>
        <v>1.5183892221457371</v>
      </c>
      <c r="S34">
        <f t="shared" ca="1" si="13"/>
        <v>0.3164952899954343</v>
      </c>
      <c r="T34">
        <f t="shared" ca="1" si="2"/>
        <v>3.0095068959546927</v>
      </c>
      <c r="U34">
        <f t="shared" ca="1" si="3"/>
        <v>0.97998856149819313</v>
      </c>
      <c r="W34" s="6">
        <f t="shared" si="14"/>
        <v>44529</v>
      </c>
      <c r="X34">
        <f t="shared" ca="1" si="15"/>
        <v>1.0350455157966234</v>
      </c>
      <c r="Y34">
        <f t="shared" ca="1" si="4"/>
        <v>1.1365941549807994</v>
      </c>
      <c r="Z34">
        <f t="shared" ca="1" si="5"/>
        <v>1.2046573744415401</v>
      </c>
    </row>
    <row r="35" spans="1:26" x14ac:dyDescent="0.35">
      <c r="A35" s="2">
        <v>44536</v>
      </c>
      <c r="B35" s="4">
        <v>1555</v>
      </c>
      <c r="C35" s="4">
        <v>432</v>
      </c>
      <c r="D35" s="4">
        <v>1396</v>
      </c>
      <c r="E35" s="4">
        <v>3383</v>
      </c>
      <c r="G35">
        <f t="shared" si="17"/>
        <v>25963</v>
      </c>
      <c r="H35">
        <f t="shared" si="18"/>
        <v>8380</v>
      </c>
      <c r="I35">
        <f t="shared" si="19"/>
        <v>26006</v>
      </c>
      <c r="K35">
        <f t="shared" si="7"/>
        <v>0.32276701459769674</v>
      </c>
      <c r="L35">
        <f t="shared" si="8"/>
        <v>3.1033412887828162</v>
      </c>
      <c r="M35">
        <f t="shared" si="9"/>
        <v>1.0016562030581981</v>
      </c>
      <c r="O35">
        <f t="shared" ca="1" si="10"/>
        <v>0.4555582004284694</v>
      </c>
      <c r="P35">
        <f t="shared" ca="1" si="11"/>
        <v>3.3403699446128123</v>
      </c>
      <c r="Q35">
        <f t="shared" ca="1" si="12"/>
        <v>1.5217329207331587</v>
      </c>
      <c r="S35">
        <f t="shared" ca="1" si="13"/>
        <v>0.31333997105366762</v>
      </c>
      <c r="T35">
        <f t="shared" ca="1" si="2"/>
        <v>3.0127021214013427</v>
      </c>
      <c r="U35">
        <f t="shared" ca="1" si="3"/>
        <v>0.97240086959685912</v>
      </c>
      <c r="W35" s="6">
        <f t="shared" si="14"/>
        <v>44536</v>
      </c>
      <c r="X35">
        <f t="shared" ca="1" si="15"/>
        <v>1.0247265669060068</v>
      </c>
      <c r="Y35">
        <f t="shared" ca="1" si="4"/>
        <v>1.1378008890711548</v>
      </c>
      <c r="Z35">
        <f t="shared" ca="1" si="5"/>
        <v>1.1953301543462787</v>
      </c>
    </row>
    <row r="36" spans="1:26" x14ac:dyDescent="0.35">
      <c r="A36" s="2">
        <v>44543</v>
      </c>
      <c r="B36" s="4">
        <v>1473</v>
      </c>
      <c r="C36" s="4">
        <v>398</v>
      </c>
      <c r="D36" s="4">
        <v>1285</v>
      </c>
      <c r="E36" s="4">
        <v>3156</v>
      </c>
      <c r="G36">
        <f t="shared" si="17"/>
        <v>27436</v>
      </c>
      <c r="H36">
        <f t="shared" si="18"/>
        <v>8778</v>
      </c>
      <c r="I36">
        <f t="shared" si="19"/>
        <v>27291</v>
      </c>
      <c r="K36">
        <f t="shared" si="7"/>
        <v>0.31994459833795014</v>
      </c>
      <c r="L36">
        <f t="shared" si="8"/>
        <v>3.1090225563909772</v>
      </c>
      <c r="M36">
        <f t="shared" si="9"/>
        <v>0.99471497302813816</v>
      </c>
      <c r="O36">
        <f t="shared" ca="1" si="10"/>
        <v>0.4544325915026669</v>
      </c>
      <c r="P36">
        <f t="shared" ca="1" si="11"/>
        <v>3.340686026510169</v>
      </c>
      <c r="Q36">
        <f t="shared" ca="1" si="12"/>
        <v>1.5181166084237632</v>
      </c>
      <c r="S36">
        <f t="shared" ca="1" si="13"/>
        <v>0.31023193534642635</v>
      </c>
      <c r="T36">
        <f t="shared" ca="1" si="2"/>
        <v>3.0146409400732201</v>
      </c>
      <c r="U36">
        <f t="shared" ca="1" si="3"/>
        <v>0.96451808470486688</v>
      </c>
      <c r="W36" s="6">
        <f t="shared" si="14"/>
        <v>44543</v>
      </c>
      <c r="X36">
        <f t="shared" ca="1" si="15"/>
        <v>1.0145622500159759</v>
      </c>
      <c r="Y36">
        <f t="shared" ca="1" si="4"/>
        <v>1.1385331186510192</v>
      </c>
      <c r="Z36">
        <f t="shared" ca="1" si="5"/>
        <v>1.1856401892544848</v>
      </c>
    </row>
    <row r="37" spans="1:26" x14ac:dyDescent="0.35">
      <c r="A37" s="2">
        <v>44550</v>
      </c>
      <c r="B37" s="4">
        <v>1340</v>
      </c>
      <c r="C37" s="4">
        <v>381</v>
      </c>
      <c r="D37" s="4">
        <v>1230</v>
      </c>
      <c r="E37" s="4">
        <v>2951</v>
      </c>
      <c r="G37">
        <f t="shared" si="17"/>
        <v>28776</v>
      </c>
      <c r="H37">
        <f t="shared" si="18"/>
        <v>9159</v>
      </c>
      <c r="I37">
        <f t="shared" si="19"/>
        <v>28521</v>
      </c>
      <c r="K37">
        <f t="shared" si="7"/>
        <v>0.31828607172643869</v>
      </c>
      <c r="L37">
        <f t="shared" si="8"/>
        <v>3.113986243039633</v>
      </c>
      <c r="M37">
        <f t="shared" si="9"/>
        <v>0.99113844870725609</v>
      </c>
      <c r="O37">
        <f t="shared" ca="1" si="10"/>
        <v>0.45593356549691938</v>
      </c>
      <c r="P37">
        <f t="shared" ca="1" si="11"/>
        <v>3.3338229533881707</v>
      </c>
      <c r="Q37">
        <f t="shared" ca="1" si="12"/>
        <v>1.5200017858737387</v>
      </c>
      <c r="S37">
        <f t="shared" ca="1" si="13"/>
        <v>0.30825804531008066</v>
      </c>
      <c r="T37">
        <f t="shared" ca="1" si="2"/>
        <v>3.0158759608774401</v>
      </c>
      <c r="U37">
        <f t="shared" ca="1" si="3"/>
        <v>0.95991131240187921</v>
      </c>
      <c r="W37" s="6">
        <f t="shared" si="14"/>
        <v>44550</v>
      </c>
      <c r="X37">
        <f t="shared" ca="1" si="15"/>
        <v>1.008106969020089</v>
      </c>
      <c r="Y37">
        <f t="shared" ca="1" si="4"/>
        <v>1.1389995463668829</v>
      </c>
      <c r="Z37">
        <f t="shared" ca="1" si="5"/>
        <v>1.1799772841500793</v>
      </c>
    </row>
    <row r="38" spans="1:26" x14ac:dyDescent="0.35">
      <c r="A38" s="2">
        <v>44557</v>
      </c>
      <c r="B38" s="4">
        <v>1289</v>
      </c>
      <c r="C38" s="4">
        <v>370</v>
      </c>
      <c r="D38" s="4">
        <v>1127</v>
      </c>
      <c r="E38" s="4">
        <v>2786</v>
      </c>
      <c r="G38">
        <f t="shared" si="17"/>
        <v>30065</v>
      </c>
      <c r="H38">
        <f t="shared" si="18"/>
        <v>9529</v>
      </c>
      <c r="I38">
        <f t="shared" si="19"/>
        <v>29648</v>
      </c>
      <c r="K38">
        <f t="shared" si="7"/>
        <v>0.31694661566605686</v>
      </c>
      <c r="L38">
        <f t="shared" si="8"/>
        <v>3.1113443173470459</v>
      </c>
      <c r="M38">
        <f t="shared" si="9"/>
        <v>0.98613005155496425</v>
      </c>
      <c r="O38">
        <f t="shared" ca="1" si="10"/>
        <v>0.45562053281351528</v>
      </c>
      <c r="P38">
        <f t="shared" ca="1" si="11"/>
        <v>3.33552006084807</v>
      </c>
      <c r="Q38">
        <f t="shared" ca="1" si="12"/>
        <v>1.5197314273337665</v>
      </c>
      <c r="S38">
        <f t="shared" ca="1" si="13"/>
        <v>0.30659704931162368</v>
      </c>
      <c r="T38">
        <f t="shared" ca="1" si="2"/>
        <v>3.0097465627971132</v>
      </c>
      <c r="U38">
        <f t="shared" ca="1" si="3"/>
        <v>0.95392898709109242</v>
      </c>
      <c r="W38" s="6">
        <f t="shared" si="14"/>
        <v>44557</v>
      </c>
      <c r="X38">
        <f t="shared" ca="1" si="15"/>
        <v>1.0026749562404238</v>
      </c>
      <c r="Y38">
        <f t="shared" ca="1" si="4"/>
        <v>1.136684669454318</v>
      </c>
      <c r="Z38">
        <f t="shared" ca="1" si="5"/>
        <v>1.1726234714780923</v>
      </c>
    </row>
    <row r="39" spans="1:26" x14ac:dyDescent="0.35">
      <c r="A39" s="2">
        <v>44564</v>
      </c>
      <c r="B39" s="4">
        <v>1187</v>
      </c>
      <c r="C39" s="4">
        <v>327</v>
      </c>
      <c r="D39" s="4">
        <v>1061</v>
      </c>
      <c r="E39" s="4">
        <v>2575</v>
      </c>
      <c r="G39">
        <f t="shared" si="17"/>
        <v>31252</v>
      </c>
      <c r="H39">
        <f t="shared" si="18"/>
        <v>9856</v>
      </c>
      <c r="I39">
        <f t="shared" si="19"/>
        <v>30709</v>
      </c>
      <c r="K39">
        <f t="shared" si="7"/>
        <v>0.31537181620376298</v>
      </c>
      <c r="L39">
        <f t="shared" si="8"/>
        <v>3.1157670454545454</v>
      </c>
      <c r="M39">
        <f t="shared" si="9"/>
        <v>0.98262511199283242</v>
      </c>
      <c r="O39">
        <f t="shared" ca="1" si="10"/>
        <v>0.45685407454200883</v>
      </c>
      <c r="P39">
        <f t="shared" ca="1" si="11"/>
        <v>3.3251290560471976</v>
      </c>
      <c r="Q39">
        <f t="shared" ca="1" si="12"/>
        <v>1.519098757633186</v>
      </c>
      <c r="S39">
        <f t="shared" ca="1" si="13"/>
        <v>0.30471216821402414</v>
      </c>
      <c r="T39">
        <f t="shared" ca="1" si="2"/>
        <v>3.0104533229971304</v>
      </c>
      <c r="U39">
        <f t="shared" ca="1" si="3"/>
        <v>0.94941213207025843</v>
      </c>
      <c r="W39" s="6">
        <f t="shared" si="14"/>
        <v>44564</v>
      </c>
      <c r="X39">
        <f t="shared" ca="1" si="15"/>
        <v>0.99651076426174268</v>
      </c>
      <c r="Y39">
        <f t="shared" ca="1" si="4"/>
        <v>1.1369515900961655</v>
      </c>
      <c r="Z39">
        <f t="shared" ca="1" si="5"/>
        <v>1.1670710977832275</v>
      </c>
    </row>
    <row r="40" spans="1:26" x14ac:dyDescent="0.35">
      <c r="A40" s="2">
        <v>44571</v>
      </c>
      <c r="B40" s="4">
        <v>1118</v>
      </c>
      <c r="C40" s="4">
        <v>336</v>
      </c>
      <c r="D40" s="4">
        <v>1109</v>
      </c>
      <c r="E40" s="4">
        <v>2563</v>
      </c>
      <c r="G40">
        <f t="shared" si="17"/>
        <v>32370</v>
      </c>
      <c r="H40">
        <f t="shared" si="18"/>
        <v>10192</v>
      </c>
      <c r="I40">
        <f t="shared" si="19"/>
        <v>31818</v>
      </c>
      <c r="K40">
        <f t="shared" si="7"/>
        <v>0.314859437751004</v>
      </c>
      <c r="L40">
        <f t="shared" si="8"/>
        <v>3.1218602825745685</v>
      </c>
      <c r="M40">
        <f t="shared" si="9"/>
        <v>0.98294717330861914</v>
      </c>
      <c r="O40">
        <f t="shared" ca="1" si="10"/>
        <v>0.45829574345936192</v>
      </c>
      <c r="P40">
        <f t="shared" ca="1" si="11"/>
        <v>3.3170186113099498</v>
      </c>
      <c r="Q40">
        <f t="shared" ca="1" si="12"/>
        <v>1.5201755105388337</v>
      </c>
      <c r="S40">
        <f t="shared" ca="1" si="13"/>
        <v>0.30385661819819404</v>
      </c>
      <c r="T40">
        <f t="shared" ca="1" si="2"/>
        <v>3.0127663147913437</v>
      </c>
      <c r="U40">
        <f t="shared" ca="1" si="3"/>
        <v>0.9485979079503668</v>
      </c>
      <c r="W40" s="6">
        <f t="shared" si="14"/>
        <v>44571</v>
      </c>
      <c r="X40">
        <f t="shared" ca="1" si="15"/>
        <v>0.99371282939377847</v>
      </c>
      <c r="Y40">
        <f t="shared" ca="1" si="4"/>
        <v>1.1378251328540689</v>
      </c>
      <c r="Z40">
        <f t="shared" ca="1" si="5"/>
        <v>1.1660702074371443</v>
      </c>
    </row>
    <row r="41" spans="1:26" x14ac:dyDescent="0.35">
      <c r="A41" s="2">
        <v>44578</v>
      </c>
      <c r="B41" s="4">
        <v>972</v>
      </c>
      <c r="C41" s="4">
        <v>329</v>
      </c>
      <c r="D41" s="4">
        <v>1075</v>
      </c>
      <c r="E41" s="4">
        <v>2376</v>
      </c>
      <c r="G41">
        <f t="shared" si="17"/>
        <v>33342</v>
      </c>
      <c r="H41">
        <f t="shared" si="18"/>
        <v>10521</v>
      </c>
      <c r="I41">
        <f t="shared" si="19"/>
        <v>32893</v>
      </c>
      <c r="K41">
        <f t="shared" si="7"/>
        <v>0.31554795753104192</v>
      </c>
      <c r="L41">
        <f t="shared" si="8"/>
        <v>3.1264138389886891</v>
      </c>
      <c r="M41">
        <f t="shared" si="9"/>
        <v>0.98653350128966466</v>
      </c>
      <c r="O41">
        <f t="shared" ca="1" si="10"/>
        <v>0.45772176132737713</v>
      </c>
      <c r="P41">
        <f t="shared" ca="1" si="11"/>
        <v>3.3178807947019866</v>
      </c>
      <c r="Q41">
        <f t="shared" ca="1" si="12"/>
        <v>1.5186662412252712</v>
      </c>
      <c r="S41">
        <f t="shared" ca="1" si="13"/>
        <v>0.30416022724886277</v>
      </c>
      <c r="T41">
        <f t="shared" ca="1" si="2"/>
        <v>3.013585482160003</v>
      </c>
      <c r="U41">
        <f t="shared" ca="1" si="3"/>
        <v>0.95093074374078912</v>
      </c>
      <c r="W41" s="6">
        <f t="shared" si="14"/>
        <v>44578</v>
      </c>
      <c r="X41">
        <f t="shared" ca="1" si="15"/>
        <v>0.99470573259450057</v>
      </c>
      <c r="Y41">
        <f t="shared" ca="1" si="4"/>
        <v>1.1381345060754495</v>
      </c>
      <c r="Z41">
        <f t="shared" ca="1" si="5"/>
        <v>1.1689378611513845</v>
      </c>
    </row>
    <row r="42" spans="1:26" x14ac:dyDescent="0.35">
      <c r="A42" s="2">
        <v>44585</v>
      </c>
      <c r="B42" s="4">
        <v>965</v>
      </c>
      <c r="C42" s="4">
        <v>329</v>
      </c>
      <c r="D42" s="4">
        <v>1084</v>
      </c>
      <c r="E42" s="4">
        <v>2378</v>
      </c>
      <c r="G42">
        <f t="shared" si="17"/>
        <v>34307</v>
      </c>
      <c r="H42">
        <f t="shared" si="18"/>
        <v>10850</v>
      </c>
      <c r="I42">
        <f t="shared" si="19"/>
        <v>33977</v>
      </c>
      <c r="K42">
        <f t="shared" si="7"/>
        <v>0.31626198734952049</v>
      </c>
      <c r="L42">
        <f t="shared" si="8"/>
        <v>3.1315207373271887</v>
      </c>
      <c r="M42">
        <f t="shared" si="9"/>
        <v>0.99038097181333251</v>
      </c>
      <c r="O42">
        <f t="shared" ca="1" si="10"/>
        <v>0.45762777691471185</v>
      </c>
      <c r="P42">
        <f t="shared" ca="1" si="11"/>
        <v>3.3141814478485956</v>
      </c>
      <c r="Q42">
        <f t="shared" ca="1" si="12"/>
        <v>1.5166614882709337</v>
      </c>
      <c r="S42">
        <f t="shared" ca="1" si="13"/>
        <v>0.30448725036963614</v>
      </c>
      <c r="T42">
        <f t="shared" ca="1" si="2"/>
        <v>3.0149312181816872</v>
      </c>
      <c r="U42">
        <f t="shared" ca="1" si="3"/>
        <v>0.95350813878425122</v>
      </c>
      <c r="W42" s="6">
        <f t="shared" si="14"/>
        <v>44585</v>
      </c>
      <c r="X42">
        <f t="shared" ca="1" si="15"/>
        <v>0.99577520764015814</v>
      </c>
      <c r="Y42">
        <f t="shared" ca="1" si="4"/>
        <v>1.1386427473751952</v>
      </c>
      <c r="Z42">
        <f t="shared" ca="1" si="5"/>
        <v>1.1721061409333537</v>
      </c>
    </row>
    <row r="43" spans="1:26" x14ac:dyDescent="0.35">
      <c r="A43" s="2">
        <v>44592</v>
      </c>
      <c r="B43" s="4">
        <v>1116</v>
      </c>
      <c r="C43" s="4">
        <v>348</v>
      </c>
      <c r="D43" s="4">
        <v>1185</v>
      </c>
      <c r="E43" s="4">
        <v>2649</v>
      </c>
      <c r="G43">
        <f t="shared" si="17"/>
        <v>35423</v>
      </c>
      <c r="H43">
        <f t="shared" si="18"/>
        <v>11198</v>
      </c>
      <c r="I43">
        <f t="shared" si="19"/>
        <v>35162</v>
      </c>
      <c r="K43">
        <f t="shared" si="7"/>
        <v>0.31612229342517573</v>
      </c>
      <c r="L43">
        <f t="shared" si="8"/>
        <v>3.140025004465083</v>
      </c>
      <c r="M43">
        <f t="shared" si="9"/>
        <v>0.99263190582389971</v>
      </c>
      <c r="O43">
        <f t="shared" ca="1" si="10"/>
        <v>0.45807353663605788</v>
      </c>
      <c r="P43">
        <f t="shared" ca="1" si="11"/>
        <v>3.3101798383105097</v>
      </c>
      <c r="Q43">
        <f t="shared" ca="1" si="12"/>
        <v>1.5163057854362696</v>
      </c>
      <c r="S43">
        <f t="shared" ca="1" si="13"/>
        <v>0.30399210655730941</v>
      </c>
      <c r="T43">
        <f t="shared" ca="1" si="2"/>
        <v>3.0195365388739979</v>
      </c>
      <c r="U43">
        <f t="shared" ca="1" si="3"/>
        <v>0.95454281574996547</v>
      </c>
      <c r="W43" s="6">
        <f t="shared" si="14"/>
        <v>44592</v>
      </c>
      <c r="X43">
        <f t="shared" ca="1" si="15"/>
        <v>0.99415592167027655</v>
      </c>
      <c r="Y43">
        <f t="shared" ca="1" si="4"/>
        <v>1.1403820291783797</v>
      </c>
      <c r="Z43">
        <f t="shared" ca="1" si="5"/>
        <v>1.1733780243877963</v>
      </c>
    </row>
    <row r="44" spans="1:26" x14ac:dyDescent="0.35">
      <c r="A44" s="2">
        <v>44599</v>
      </c>
      <c r="B44" s="4">
        <v>1102</v>
      </c>
      <c r="C44" s="4">
        <v>362</v>
      </c>
      <c r="D44" s="4">
        <v>1228</v>
      </c>
      <c r="E44" s="4">
        <v>2692</v>
      </c>
      <c r="G44">
        <f t="shared" si="17"/>
        <v>36525</v>
      </c>
      <c r="H44">
        <f t="shared" si="18"/>
        <v>11560</v>
      </c>
      <c r="I44">
        <f t="shared" si="19"/>
        <v>36390</v>
      </c>
      <c r="K44">
        <f t="shared" si="7"/>
        <v>0.3164955509924709</v>
      </c>
      <c r="L44">
        <f t="shared" si="8"/>
        <v>3.1479238754325261</v>
      </c>
      <c r="M44">
        <f t="shared" si="9"/>
        <v>0.99630390143737169</v>
      </c>
      <c r="O44">
        <f t="shared" ca="1" si="10"/>
        <v>0.45797080076684854</v>
      </c>
      <c r="P44">
        <f t="shared" ca="1" si="11"/>
        <v>3.3088874577362746</v>
      </c>
      <c r="Q44">
        <f t="shared" ca="1" si="12"/>
        <v>1.5153738386668634</v>
      </c>
      <c r="S44">
        <f t="shared" ca="1" si="13"/>
        <v>0.30399039275996304</v>
      </c>
      <c r="T44">
        <f t="shared" ca="1" si="2"/>
        <v>3.0235452355346477</v>
      </c>
      <c r="U44">
        <f t="shared" ca="1" si="3"/>
        <v>0.95693861527119861</v>
      </c>
      <c r="W44" s="6">
        <f t="shared" si="14"/>
        <v>44599</v>
      </c>
      <c r="X44">
        <f t="shared" ca="1" si="15"/>
        <v>0.9941503169794188</v>
      </c>
      <c r="Y44">
        <f t="shared" ca="1" si="4"/>
        <v>1.1418959852353372</v>
      </c>
      <c r="Z44">
        <f t="shared" ca="1" si="5"/>
        <v>1.1763230766815951</v>
      </c>
    </row>
    <row r="45" spans="1:26" x14ac:dyDescent="0.35">
      <c r="A45" s="2">
        <v>44606</v>
      </c>
      <c r="B45" s="4">
        <v>1114</v>
      </c>
      <c r="C45" s="4">
        <v>339</v>
      </c>
      <c r="D45" s="4">
        <v>1182</v>
      </c>
      <c r="E45" s="4">
        <v>2635</v>
      </c>
      <c r="G45">
        <f t="shared" si="17"/>
        <v>37639</v>
      </c>
      <c r="H45">
        <f t="shared" si="18"/>
        <v>11899</v>
      </c>
      <c r="I45">
        <f t="shared" si="19"/>
        <v>37572</v>
      </c>
      <c r="K45">
        <f t="shared" si="7"/>
        <v>0.31613486011849412</v>
      </c>
      <c r="L45">
        <f t="shared" si="8"/>
        <v>3.1575762669131859</v>
      </c>
      <c r="M45">
        <f t="shared" si="9"/>
        <v>0.99821993145407684</v>
      </c>
      <c r="O45">
        <f t="shared" ca="1" si="10"/>
        <v>0.45908959953903772</v>
      </c>
      <c r="P45">
        <f t="shared" ca="1" si="11"/>
        <v>3.3020081581424536</v>
      </c>
      <c r="Q45">
        <f t="shared" ca="1" si="12"/>
        <v>1.5159176029962547</v>
      </c>
      <c r="S45">
        <f t="shared" ca="1" si="13"/>
        <v>0.30328414234937545</v>
      </c>
      <c r="T45">
        <f t="shared" ca="1" si="2"/>
        <v>3.0292224326496711</v>
      </c>
      <c r="U45">
        <f t="shared" ca="1" si="3"/>
        <v>0.95764281001350815</v>
      </c>
      <c r="W45" s="6">
        <f t="shared" si="14"/>
        <v>44606</v>
      </c>
      <c r="X45">
        <f t="shared" ca="1" si="15"/>
        <v>0.99184064178482512</v>
      </c>
      <c r="Y45">
        <f t="shared" ca="1" si="4"/>
        <v>1.1440400803581239</v>
      </c>
      <c r="Z45">
        <f t="shared" ca="1" si="5"/>
        <v>1.1771887126927638</v>
      </c>
    </row>
    <row r="46" spans="1:26" x14ac:dyDescent="0.35">
      <c r="A46" s="2">
        <v>44613</v>
      </c>
      <c r="B46" s="4">
        <v>1050</v>
      </c>
      <c r="C46" s="4">
        <v>338</v>
      </c>
      <c r="D46" s="4">
        <v>1125</v>
      </c>
      <c r="E46" s="4">
        <v>2513</v>
      </c>
      <c r="G46">
        <f t="shared" si="17"/>
        <v>38689</v>
      </c>
      <c r="H46">
        <f t="shared" si="18"/>
        <v>12237</v>
      </c>
      <c r="I46">
        <f t="shared" si="19"/>
        <v>38697</v>
      </c>
      <c r="K46">
        <f t="shared" si="7"/>
        <v>0.31629145235079736</v>
      </c>
      <c r="L46">
        <f t="shared" si="8"/>
        <v>3.1622946800686442</v>
      </c>
      <c r="M46">
        <f t="shared" si="9"/>
        <v>1.0002067771201117</v>
      </c>
      <c r="O46">
        <f t="shared" ca="1" si="10"/>
        <v>0.45972280849866332</v>
      </c>
      <c r="P46">
        <f t="shared" ca="1" si="11"/>
        <v>3.3037722855612519</v>
      </c>
      <c r="Q46">
        <f t="shared" ca="1" si="12"/>
        <v>1.5188194737582665</v>
      </c>
      <c r="S46">
        <f t="shared" ca="1" si="13"/>
        <v>0.30307480663042363</v>
      </c>
      <c r="T46">
        <f t="shared" ca="1" si="2"/>
        <v>3.0301541238213785</v>
      </c>
      <c r="U46">
        <f t="shared" ca="1" si="3"/>
        <v>0.95841184867022178</v>
      </c>
      <c r="W46" s="6">
        <f t="shared" si="14"/>
        <v>44613</v>
      </c>
      <c r="X46">
        <f t="shared" ca="1" si="15"/>
        <v>0.99115604392809153</v>
      </c>
      <c r="Y46">
        <f t="shared" ca="1" si="4"/>
        <v>1.1443919502081095</v>
      </c>
      <c r="Z46">
        <f t="shared" ca="1" si="5"/>
        <v>1.1781340585115194</v>
      </c>
    </row>
    <row r="47" spans="1:26" x14ac:dyDescent="0.35">
      <c r="A47" s="2">
        <v>44620</v>
      </c>
      <c r="B47" s="4">
        <v>1017</v>
      </c>
      <c r="C47" s="4">
        <v>311</v>
      </c>
      <c r="D47" s="4">
        <v>1094</v>
      </c>
      <c r="E47" s="4">
        <v>2422</v>
      </c>
      <c r="G47">
        <f t="shared" si="17"/>
        <v>39706</v>
      </c>
      <c r="H47">
        <f t="shared" si="18"/>
        <v>12548</v>
      </c>
      <c r="I47">
        <f t="shared" si="19"/>
        <v>39791</v>
      </c>
      <c r="K47">
        <f t="shared" si="7"/>
        <v>0.31602276733994861</v>
      </c>
      <c r="L47">
        <f t="shared" si="8"/>
        <v>3.171102964615875</v>
      </c>
      <c r="M47">
        <f t="shared" si="9"/>
        <v>1.0021407343978239</v>
      </c>
      <c r="O47">
        <f t="shared" ca="1" si="10"/>
        <v>0.45973454370400935</v>
      </c>
      <c r="P47">
        <f t="shared" ca="1" si="11"/>
        <v>3.3056843679880328</v>
      </c>
      <c r="Q47">
        <f t="shared" ca="1" si="12"/>
        <v>1.5197372945464549</v>
      </c>
      <c r="S47">
        <f t="shared" ca="1" si="13"/>
        <v>0.3024585175648099</v>
      </c>
      <c r="T47">
        <f t="shared" ca="1" si="2"/>
        <v>3.0349936803488262</v>
      </c>
      <c r="U47">
        <f t="shared" ca="1" si="3"/>
        <v>0.95912710172309146</v>
      </c>
      <c r="W47" s="6">
        <f t="shared" si="14"/>
        <v>44620</v>
      </c>
      <c r="X47">
        <f t="shared" ca="1" si="15"/>
        <v>0.98914057243779796</v>
      </c>
      <c r="Y47">
        <f t="shared" ca="1" si="4"/>
        <v>1.1462196953676869</v>
      </c>
      <c r="Z47">
        <f t="shared" ca="1" si="5"/>
        <v>1.17901328802356</v>
      </c>
    </row>
    <row r="48" spans="1:26" x14ac:dyDescent="0.35">
      <c r="A48" s="2">
        <v>44627</v>
      </c>
      <c r="B48" s="4">
        <v>983</v>
      </c>
      <c r="C48" s="4">
        <v>345</v>
      </c>
      <c r="D48" s="4">
        <v>1080</v>
      </c>
      <c r="E48" s="4">
        <v>2408</v>
      </c>
      <c r="G48">
        <f t="shared" si="17"/>
        <v>40689</v>
      </c>
      <c r="H48">
        <f t="shared" si="18"/>
        <v>12893</v>
      </c>
      <c r="I48">
        <f t="shared" si="19"/>
        <v>40871</v>
      </c>
      <c r="K48">
        <f t="shared" si="7"/>
        <v>0.31686696650200302</v>
      </c>
      <c r="L48">
        <f t="shared" si="8"/>
        <v>3.1700147366788181</v>
      </c>
      <c r="M48">
        <f t="shared" si="9"/>
        <v>1.004472953378063</v>
      </c>
      <c r="O48">
        <f t="shared" ca="1" si="10"/>
        <v>0.46195597208643763</v>
      </c>
      <c r="P48">
        <f t="shared" ca="1" si="11"/>
        <v>3.2956286944464717</v>
      </c>
      <c r="Q48">
        <f t="shared" ca="1" si="12"/>
        <v>1.5224353571789773</v>
      </c>
      <c r="S48">
        <f t="shared" ca="1" si="13"/>
        <v>0.30290711860634861</v>
      </c>
      <c r="T48">
        <f t="shared" ca="1" si="2"/>
        <v>3.0303569994285722</v>
      </c>
      <c r="U48">
        <f t="shared" ca="1" si="3"/>
        <v>0.96022002982704369</v>
      </c>
      <c r="W48" s="6">
        <f t="shared" si="14"/>
        <v>44627</v>
      </c>
      <c r="X48">
        <f t="shared" ca="1" si="15"/>
        <v>0.99060764797131706</v>
      </c>
      <c r="Y48">
        <f t="shared" ca="1" si="4"/>
        <v>1.1444685698130135</v>
      </c>
      <c r="Z48">
        <f t="shared" ca="1" si="5"/>
        <v>1.180356777072195</v>
      </c>
    </row>
    <row r="49" spans="1:26" x14ac:dyDescent="0.35">
      <c r="A49" s="2">
        <v>44634</v>
      </c>
      <c r="B49" s="4">
        <v>908</v>
      </c>
      <c r="C49" s="4">
        <v>321</v>
      </c>
      <c r="D49" s="4">
        <v>1097</v>
      </c>
      <c r="E49" s="4">
        <v>2326</v>
      </c>
      <c r="G49">
        <f t="shared" si="17"/>
        <v>41597</v>
      </c>
      <c r="H49">
        <f t="shared" si="18"/>
        <v>13214</v>
      </c>
      <c r="I49">
        <f t="shared" si="19"/>
        <v>41968</v>
      </c>
      <c r="K49">
        <f t="shared" si="7"/>
        <v>0.3176671394571724</v>
      </c>
      <c r="L49">
        <f t="shared" si="8"/>
        <v>3.1760254275768123</v>
      </c>
      <c r="M49">
        <f t="shared" si="9"/>
        <v>1.0089189124215689</v>
      </c>
      <c r="O49">
        <f t="shared" ca="1" si="10"/>
        <v>0.46221429515127493</v>
      </c>
      <c r="P49">
        <f t="shared" ca="1" si="11"/>
        <v>3.2976990138630842</v>
      </c>
      <c r="Q49">
        <f t="shared" ca="1" si="12"/>
        <v>1.5242436253137799</v>
      </c>
      <c r="S49">
        <f t="shared" ca="1" si="13"/>
        <v>0.30331219505904655</v>
      </c>
      <c r="T49">
        <f t="shared" ca="1" si="2"/>
        <v>3.0325051739622721</v>
      </c>
      <c r="U49">
        <f t="shared" ca="1" si="3"/>
        <v>0.96332724400167002</v>
      </c>
      <c r="W49" s="6">
        <f t="shared" si="14"/>
        <v>44634</v>
      </c>
      <c r="X49">
        <f t="shared" ca="1" si="15"/>
        <v>0.99193238353349833</v>
      </c>
      <c r="Y49">
        <f t="shared" ca="1" si="4"/>
        <v>1.1452798663819512</v>
      </c>
      <c r="Z49">
        <f t="shared" ca="1" si="5"/>
        <v>1.1841763405002725</v>
      </c>
    </row>
    <row r="50" spans="1:26" x14ac:dyDescent="0.35">
      <c r="A50" s="2">
        <v>44641</v>
      </c>
      <c r="B50" s="4">
        <v>991</v>
      </c>
      <c r="C50" s="4">
        <v>369</v>
      </c>
      <c r="D50" s="4">
        <v>1106</v>
      </c>
      <c r="E50" s="4">
        <v>2466</v>
      </c>
      <c r="G50">
        <f t="shared" si="17"/>
        <v>42588</v>
      </c>
      <c r="H50">
        <f t="shared" si="18"/>
        <v>13583</v>
      </c>
      <c r="I50">
        <f t="shared" si="19"/>
        <v>43074</v>
      </c>
      <c r="K50">
        <f t="shared" si="7"/>
        <v>0.31893960740114585</v>
      </c>
      <c r="L50">
        <f t="shared" si="8"/>
        <v>3.1711698446587646</v>
      </c>
      <c r="M50">
        <f t="shared" si="9"/>
        <v>1.0114116652578191</v>
      </c>
      <c r="O50">
        <f t="shared" ca="1" si="10"/>
        <v>0.4640431998965272</v>
      </c>
      <c r="P50">
        <f t="shared" ca="1" si="11"/>
        <v>3.2848581980349802</v>
      </c>
      <c r="Q50">
        <f t="shared" ca="1" si="12"/>
        <v>1.5243161094224924</v>
      </c>
      <c r="S50">
        <f t="shared" ca="1" si="13"/>
        <v>0.30416630442167125</v>
      </c>
      <c r="T50">
        <f t="shared" ca="1" si="2"/>
        <v>3.024281054971401</v>
      </c>
      <c r="U50">
        <f t="shared" ca="1" si="3"/>
        <v>0.96456301234330177</v>
      </c>
      <c r="W50" s="6">
        <f t="shared" si="14"/>
        <v>44641</v>
      </c>
      <c r="X50">
        <f t="shared" ca="1" si="15"/>
        <v>0.99472560698335555</v>
      </c>
      <c r="Y50">
        <f t="shared" ca="1" si="4"/>
        <v>1.1421738806181521</v>
      </c>
      <c r="Z50">
        <f t="shared" ca="1" si="5"/>
        <v>1.1856954168490539</v>
      </c>
    </row>
    <row r="51" spans="1:26" x14ac:dyDescent="0.35">
      <c r="A51" s="2">
        <v>44648</v>
      </c>
      <c r="B51" s="4">
        <v>981</v>
      </c>
      <c r="C51" s="4">
        <v>363</v>
      </c>
      <c r="D51" s="4">
        <v>1195</v>
      </c>
      <c r="E51" s="4">
        <v>2539</v>
      </c>
      <c r="G51">
        <f t="shared" si="17"/>
        <v>43569</v>
      </c>
      <c r="H51">
        <f t="shared" si="18"/>
        <v>13946</v>
      </c>
      <c r="I51">
        <f t="shared" si="19"/>
        <v>44269</v>
      </c>
      <c r="K51">
        <f t="shared" si="7"/>
        <v>0.32008997222796026</v>
      </c>
      <c r="L51">
        <f t="shared" si="8"/>
        <v>3.1743152158324968</v>
      </c>
      <c r="M51">
        <f t="shared" si="9"/>
        <v>1.0160664692786154</v>
      </c>
      <c r="O51">
        <f t="shared" ca="1" si="10"/>
        <v>0.46323134728931831</v>
      </c>
      <c r="P51">
        <f t="shared" ca="1" si="11"/>
        <v>3.2864153772748961</v>
      </c>
      <c r="Q51">
        <f t="shared" ca="1" si="12"/>
        <v>1.5223706229673835</v>
      </c>
      <c r="S51">
        <f t="shared" ca="1" si="13"/>
        <v>0.3049016543781975</v>
      </c>
      <c r="T51">
        <f t="shared" ca="1" si="2"/>
        <v>3.0236934762077814</v>
      </c>
      <c r="U51">
        <f t="shared" ca="1" si="3"/>
        <v>0.96785396082521324</v>
      </c>
      <c r="W51" s="6">
        <f t="shared" si="14"/>
        <v>44648</v>
      </c>
      <c r="X51">
        <f t="shared" ca="1" si="15"/>
        <v>0.99713044743154899</v>
      </c>
      <c r="Y51">
        <f t="shared" ca="1" si="4"/>
        <v>1.1419519709793275</v>
      </c>
      <c r="Z51">
        <f t="shared" ca="1" si="5"/>
        <v>1.1897408368808764</v>
      </c>
    </row>
    <row r="52" spans="1:26" x14ac:dyDescent="0.35">
      <c r="A52" s="2">
        <v>44655</v>
      </c>
      <c r="B52" s="4">
        <v>914</v>
      </c>
      <c r="C52" s="4">
        <v>357</v>
      </c>
      <c r="D52" s="4">
        <v>1173</v>
      </c>
      <c r="E52" s="4">
        <v>2444</v>
      </c>
      <c r="G52">
        <f t="shared" si="17"/>
        <v>44483</v>
      </c>
      <c r="H52">
        <f t="shared" si="18"/>
        <v>14303</v>
      </c>
      <c r="I52">
        <f t="shared" si="19"/>
        <v>45442</v>
      </c>
      <c r="K52">
        <f t="shared" si="7"/>
        <v>0.32153856529460695</v>
      </c>
      <c r="L52">
        <f t="shared" si="8"/>
        <v>3.1770957141858349</v>
      </c>
      <c r="M52">
        <f t="shared" si="9"/>
        <v>1.0215587977429579</v>
      </c>
      <c r="O52">
        <f t="shared" ca="1" si="10"/>
        <v>0.46512706362455947</v>
      </c>
      <c r="P52">
        <f t="shared" ca="1" si="11"/>
        <v>3.2814888667331341</v>
      </c>
      <c r="Q52">
        <f t="shared" ca="1" si="12"/>
        <v>1.5263092809002659</v>
      </c>
      <c r="S52">
        <f t="shared" ca="1" si="13"/>
        <v>0.30591857512883902</v>
      </c>
      <c r="T52">
        <f t="shared" ca="1" si="2"/>
        <v>3.0227558956766098</v>
      </c>
      <c r="U52">
        <f t="shared" ca="1" si="3"/>
        <v>0.97193259393167164</v>
      </c>
      <c r="W52" s="6">
        <f t="shared" si="14"/>
        <v>44655</v>
      </c>
      <c r="X52">
        <f t="shared" ca="1" si="15"/>
        <v>1.0004561186062677</v>
      </c>
      <c r="Y52">
        <f t="shared" ca="1" si="4"/>
        <v>1.1415978769073101</v>
      </c>
      <c r="Z52">
        <f t="shared" ca="1" si="5"/>
        <v>1.1947545234098551</v>
      </c>
    </row>
    <row r="53" spans="1:26" x14ac:dyDescent="0.35">
      <c r="A53" s="2">
        <v>44662</v>
      </c>
      <c r="B53" s="4">
        <v>864</v>
      </c>
      <c r="C53" s="4">
        <v>364</v>
      </c>
      <c r="D53" s="4">
        <v>1110</v>
      </c>
      <c r="E53" s="4">
        <v>2338</v>
      </c>
      <c r="G53">
        <f t="shared" si="17"/>
        <v>45347</v>
      </c>
      <c r="H53">
        <f t="shared" si="18"/>
        <v>14667</v>
      </c>
      <c r="I53">
        <f t="shared" si="19"/>
        <v>46552</v>
      </c>
      <c r="K53">
        <f t="shared" si="7"/>
        <v>0.32343925728273093</v>
      </c>
      <c r="L53">
        <f t="shared" si="8"/>
        <v>3.1739278652757892</v>
      </c>
      <c r="M53">
        <f t="shared" si="9"/>
        <v>1.026572871413765</v>
      </c>
      <c r="O53">
        <f t="shared" ca="1" si="10"/>
        <v>0.46559995142093757</v>
      </c>
      <c r="P53">
        <f t="shared" ca="1" si="11"/>
        <v>3.2865992826866646</v>
      </c>
      <c r="Q53">
        <f t="shared" ca="1" si="12"/>
        <v>1.5302404663589992</v>
      </c>
      <c r="S53">
        <f t="shared" ca="1" si="13"/>
        <v>0.30736228444304731</v>
      </c>
      <c r="T53">
        <f t="shared" ca="1" si="2"/>
        <v>3.0161636145356603</v>
      </c>
      <c r="U53">
        <f t="shared" ca="1" si="3"/>
        <v>0.97554571932861112</v>
      </c>
      <c r="W53" s="6">
        <f t="shared" si="14"/>
        <v>44662</v>
      </c>
      <c r="X53">
        <f t="shared" ca="1" si="15"/>
        <v>1.0051775312118285</v>
      </c>
      <c r="Y53">
        <f t="shared" ca="1" si="4"/>
        <v>1.1391081839204407</v>
      </c>
      <c r="Z53">
        <f t="shared" ca="1" si="5"/>
        <v>1.1991959815300917</v>
      </c>
    </row>
    <row r="54" spans="1:26" x14ac:dyDescent="0.35">
      <c r="A54" s="2">
        <v>44669</v>
      </c>
      <c r="B54" s="4">
        <v>812</v>
      </c>
      <c r="C54" s="4">
        <v>343</v>
      </c>
      <c r="D54" s="4">
        <v>1185</v>
      </c>
      <c r="E54" s="4">
        <v>2340</v>
      </c>
      <c r="G54">
        <f t="shared" si="17"/>
        <v>46159</v>
      </c>
      <c r="H54">
        <f t="shared" si="18"/>
        <v>15010</v>
      </c>
      <c r="I54">
        <f t="shared" si="19"/>
        <v>47737</v>
      </c>
      <c r="K54">
        <f t="shared" si="7"/>
        <v>0.32518035486037394</v>
      </c>
      <c r="L54">
        <f t="shared" si="8"/>
        <v>3.1803464357095268</v>
      </c>
      <c r="M54">
        <f t="shared" si="9"/>
        <v>1.0341861825429495</v>
      </c>
      <c r="O54">
        <f t="shared" ca="1" si="10"/>
        <v>0.46588235294117647</v>
      </c>
      <c r="P54">
        <f t="shared" ca="1" si="11"/>
        <v>3.2854494310190514</v>
      </c>
      <c r="Q54">
        <f t="shared" ca="1" si="12"/>
        <v>1.5306329113924051</v>
      </c>
      <c r="S54">
        <f t="shared" ca="1" si="13"/>
        <v>0.30865066082756598</v>
      </c>
      <c r="T54">
        <f t="shared" ca="1" si="2"/>
        <v>3.0186818310836343</v>
      </c>
      <c r="U54">
        <f t="shared" ca="1" si="3"/>
        <v>0.98161602904233969</v>
      </c>
      <c r="W54" s="6">
        <f t="shared" si="14"/>
        <v>44669</v>
      </c>
      <c r="X54">
        <f t="shared" ca="1" si="15"/>
        <v>1.00939095315398</v>
      </c>
      <c r="Y54">
        <f t="shared" ca="1" si="4"/>
        <v>1.1400592334805033</v>
      </c>
      <c r="Z54">
        <f t="shared" ca="1" si="5"/>
        <v>1.2066579496071554</v>
      </c>
    </row>
    <row r="55" spans="1:26" x14ac:dyDescent="0.35">
      <c r="A55" s="2">
        <v>44676</v>
      </c>
      <c r="B55" s="4">
        <v>811</v>
      </c>
      <c r="C55" s="4">
        <v>340</v>
      </c>
      <c r="D55" s="4">
        <v>1132</v>
      </c>
      <c r="E55" s="4">
        <v>2283</v>
      </c>
      <c r="G55">
        <f t="shared" si="17"/>
        <v>46970</v>
      </c>
      <c r="H55">
        <f t="shared" si="18"/>
        <v>15350</v>
      </c>
      <c r="I55">
        <f t="shared" si="19"/>
        <v>48869</v>
      </c>
      <c r="K55">
        <f t="shared" si="7"/>
        <v>0.32680434319778584</v>
      </c>
      <c r="L55">
        <f t="shared" si="8"/>
        <v>3.1836482084690552</v>
      </c>
      <c r="M55">
        <f t="shared" si="9"/>
        <v>1.0404300617415372</v>
      </c>
      <c r="O55">
        <f t="shared" ca="1" si="10"/>
        <v>0.46554494201501473</v>
      </c>
      <c r="P55">
        <f t="shared" ca="1" si="11"/>
        <v>3.2892639769090795</v>
      </c>
      <c r="Q55">
        <f t="shared" ca="1" si="12"/>
        <v>1.5313002074022142</v>
      </c>
      <c r="S55">
        <f t="shared" ca="1" si="13"/>
        <v>0.30982452765205648</v>
      </c>
      <c r="T55">
        <f t="shared" ca="1" si="2"/>
        <v>3.0182349865597615</v>
      </c>
      <c r="U55">
        <f t="shared" ca="1" si="3"/>
        <v>0.9863723023992409</v>
      </c>
      <c r="W55" s="6">
        <f t="shared" si="14"/>
        <v>44676</v>
      </c>
      <c r="X55">
        <f t="shared" ca="1" si="15"/>
        <v>1.0132298905133601</v>
      </c>
      <c r="Y55">
        <f t="shared" ca="1" si="4"/>
        <v>1.1398904746467218</v>
      </c>
      <c r="Z55">
        <f t="shared" ca="1" si="5"/>
        <v>1.212504629863802</v>
      </c>
    </row>
    <row r="56" spans="1:26" x14ac:dyDescent="0.35">
      <c r="A56" s="2">
        <v>44683</v>
      </c>
      <c r="B56" s="4">
        <v>858</v>
      </c>
      <c r="C56" s="4">
        <v>358</v>
      </c>
      <c r="D56" s="4">
        <v>1076</v>
      </c>
      <c r="E56" s="4">
        <v>2292</v>
      </c>
      <c r="G56">
        <f t="shared" si="17"/>
        <v>47828</v>
      </c>
      <c r="H56">
        <f t="shared" si="18"/>
        <v>15708</v>
      </c>
      <c r="I56">
        <f t="shared" si="19"/>
        <v>49945</v>
      </c>
      <c r="K56">
        <f t="shared" si="7"/>
        <v>0.32842686292548295</v>
      </c>
      <c r="L56">
        <f t="shared" si="8"/>
        <v>3.179590017825312</v>
      </c>
      <c r="M56">
        <f t="shared" si="9"/>
        <v>1.0442627749435478</v>
      </c>
      <c r="O56">
        <f t="shared" ca="1" si="10"/>
        <v>0.46625802016498624</v>
      </c>
      <c r="P56">
        <f t="shared" ca="1" si="11"/>
        <v>3.283695785723062</v>
      </c>
      <c r="Q56">
        <f t="shared" ca="1" si="12"/>
        <v>1.5310494958753438</v>
      </c>
      <c r="S56">
        <f t="shared" ca="1" si="13"/>
        <v>0.31099378841482878</v>
      </c>
      <c r="T56">
        <f t="shared" ca="1" si="2"/>
        <v>3.0108156697091606</v>
      </c>
      <c r="U56">
        <f t="shared" ca="1" si="3"/>
        <v>0.98883274524946685</v>
      </c>
      <c r="W56" s="6">
        <f t="shared" si="14"/>
        <v>44683</v>
      </c>
      <c r="X56">
        <f t="shared" ca="1" si="15"/>
        <v>1.0170537645094686</v>
      </c>
      <c r="Y56">
        <f t="shared" ca="1" si="4"/>
        <v>1.137088436818638</v>
      </c>
      <c r="Z56">
        <f t="shared" ca="1" si="5"/>
        <v>1.2155291453942541</v>
      </c>
    </row>
    <row r="57" spans="1:26" x14ac:dyDescent="0.35">
      <c r="A57" s="2">
        <v>44690</v>
      </c>
      <c r="B57" s="4">
        <v>791</v>
      </c>
      <c r="C57" s="4">
        <v>327</v>
      </c>
      <c r="D57" s="4">
        <v>1083</v>
      </c>
      <c r="E57" s="4">
        <v>2201</v>
      </c>
      <c r="G57">
        <f t="shared" si="17"/>
        <v>48619</v>
      </c>
      <c r="H57">
        <f t="shared" si="18"/>
        <v>16035</v>
      </c>
      <c r="I57">
        <f t="shared" si="19"/>
        <v>51028</v>
      </c>
      <c r="K57">
        <f t="shared" si="7"/>
        <v>0.32980933379954341</v>
      </c>
      <c r="L57">
        <f t="shared" si="8"/>
        <v>3.1822887433738698</v>
      </c>
      <c r="M57">
        <f t="shared" si="9"/>
        <v>1.0495485304099221</v>
      </c>
      <c r="O57">
        <f t="shared" ca="1" si="10"/>
        <v>0.46607429069538564</v>
      </c>
      <c r="P57">
        <f t="shared" ca="1" si="11"/>
        <v>3.2859728506787329</v>
      </c>
      <c r="Q57">
        <f t="shared" ca="1" si="12"/>
        <v>1.531507465624385</v>
      </c>
      <c r="S57">
        <f t="shared" ca="1" si="13"/>
        <v>0.31193280546080038</v>
      </c>
      <c r="T57">
        <f t="shared" ca="1" si="2"/>
        <v>3.0098003718423278</v>
      </c>
      <c r="U57">
        <f t="shared" ca="1" si="3"/>
        <v>0.99266025550693615</v>
      </c>
      <c r="W57" s="6">
        <f t="shared" si="14"/>
        <v>44690</v>
      </c>
      <c r="X57">
        <f t="shared" ca="1" si="15"/>
        <v>1.0201246644988604</v>
      </c>
      <c r="Y57">
        <f t="shared" ca="1" si="4"/>
        <v>1.1367049914035245</v>
      </c>
      <c r="Z57">
        <f t="shared" ca="1" si="5"/>
        <v>1.2202341375120824</v>
      </c>
    </row>
    <row r="58" spans="1:26" x14ac:dyDescent="0.35">
      <c r="A58" s="2">
        <v>44697</v>
      </c>
      <c r="B58" s="4">
        <v>718</v>
      </c>
      <c r="C58" s="4">
        <v>325</v>
      </c>
      <c r="D58" s="4">
        <v>1019</v>
      </c>
      <c r="E58" s="4">
        <v>2062</v>
      </c>
      <c r="G58">
        <f t="shared" si="17"/>
        <v>49337</v>
      </c>
      <c r="H58">
        <f t="shared" si="18"/>
        <v>16360</v>
      </c>
      <c r="I58">
        <f t="shared" si="19"/>
        <v>52047</v>
      </c>
      <c r="K58">
        <f t="shared" si="7"/>
        <v>0.33159697590043985</v>
      </c>
      <c r="L58">
        <f t="shared" si="8"/>
        <v>3.1813569682151588</v>
      </c>
      <c r="M58">
        <f t="shared" si="9"/>
        <v>1.0549283499199384</v>
      </c>
      <c r="O58">
        <f t="shared" ca="1" si="10"/>
        <v>0.46576286131547767</v>
      </c>
      <c r="P58">
        <f t="shared" ca="1" si="11"/>
        <v>3.2828491983671539</v>
      </c>
      <c r="Q58">
        <f t="shared" ca="1" si="12"/>
        <v>1.5290292358987077</v>
      </c>
      <c r="S58">
        <f t="shared" ca="1" si="13"/>
        <v>0.31325191618506809</v>
      </c>
      <c r="T58">
        <f t="shared" ca="1" si="2"/>
        <v>3.0053536032889836</v>
      </c>
      <c r="U58">
        <f t="shared" ca="1" si="3"/>
        <v>0.99656616636211726</v>
      </c>
      <c r="W58" s="6">
        <f t="shared" si="14"/>
        <v>44697</v>
      </c>
      <c r="X58">
        <f t="shared" ca="1" si="15"/>
        <v>1.0244385980174673</v>
      </c>
      <c r="Y58">
        <f t="shared" ca="1" si="4"/>
        <v>1.1350255896539962</v>
      </c>
      <c r="Z58">
        <f t="shared" ca="1" si="5"/>
        <v>1.2250355040794756</v>
      </c>
    </row>
    <row r="59" spans="1:26" x14ac:dyDescent="0.35">
      <c r="A59" s="2">
        <v>44704</v>
      </c>
      <c r="B59" s="4">
        <v>682</v>
      </c>
      <c r="C59" s="4">
        <v>327</v>
      </c>
      <c r="D59" s="4">
        <v>914</v>
      </c>
      <c r="E59" s="4">
        <v>1923</v>
      </c>
      <c r="G59">
        <f t="shared" si="17"/>
        <v>50019</v>
      </c>
      <c r="H59">
        <f t="shared" si="18"/>
        <v>16687</v>
      </c>
      <c r="I59">
        <f t="shared" si="19"/>
        <v>52961</v>
      </c>
      <c r="K59">
        <f t="shared" si="7"/>
        <v>0.33361322697374995</v>
      </c>
      <c r="L59">
        <f t="shared" si="8"/>
        <v>3.1737879786660272</v>
      </c>
      <c r="M59">
        <f t="shared" si="9"/>
        <v>1.0588176492932686</v>
      </c>
      <c r="O59">
        <f t="shared" ca="1" si="10"/>
        <v>0.46751492557473595</v>
      </c>
      <c r="P59">
        <f t="shared" ca="1" si="11"/>
        <v>3.2733733965098808</v>
      </c>
      <c r="Q59">
        <f t="shared" ca="1" si="12"/>
        <v>1.5303509198476375</v>
      </c>
      <c r="S59">
        <f t="shared" ca="1" si="13"/>
        <v>0.31478316831888598</v>
      </c>
      <c r="T59">
        <f t="shared" ca="1" si="2"/>
        <v>2.994650555553346</v>
      </c>
      <c r="U59">
        <f t="shared" ca="1" si="3"/>
        <v>0.99905503549688501</v>
      </c>
      <c r="W59" s="6">
        <f t="shared" si="14"/>
        <v>44704</v>
      </c>
      <c r="X59">
        <f t="shared" ca="1" si="15"/>
        <v>1.0294463049400098</v>
      </c>
      <c r="Y59">
        <f t="shared" ca="1" si="4"/>
        <v>1.13098339207234</v>
      </c>
      <c r="Z59">
        <f t="shared" ca="1" si="5"/>
        <v>1.2280949628068656</v>
      </c>
    </row>
    <row r="60" spans="1:26" x14ac:dyDescent="0.35">
      <c r="A60" s="2">
        <v>44711</v>
      </c>
      <c r="B60" s="4">
        <v>712</v>
      </c>
      <c r="C60" s="4">
        <v>310</v>
      </c>
      <c r="D60" s="4">
        <v>1043</v>
      </c>
      <c r="E60" s="4">
        <v>2065</v>
      </c>
      <c r="G60">
        <f t="shared" si="17"/>
        <v>50731</v>
      </c>
      <c r="H60">
        <f t="shared" si="18"/>
        <v>16997</v>
      </c>
      <c r="I60">
        <f t="shared" si="19"/>
        <v>54004</v>
      </c>
      <c r="K60">
        <f t="shared" si="7"/>
        <v>0.33504169048510773</v>
      </c>
      <c r="L60">
        <f t="shared" si="8"/>
        <v>3.1772665764546684</v>
      </c>
      <c r="M60">
        <f t="shared" si="9"/>
        <v>1.0645167648972029</v>
      </c>
      <c r="O60">
        <f t="shared" ca="1" si="10"/>
        <v>0.46934231105691487</v>
      </c>
      <c r="P60">
        <f t="shared" ca="1" si="11"/>
        <v>3.2616774922338321</v>
      </c>
      <c r="Q60">
        <f t="shared" ca="1" si="12"/>
        <v>1.5308432521273494</v>
      </c>
      <c r="S60">
        <f t="shared" ca="1" si="13"/>
        <v>0.31575639760332708</v>
      </c>
      <c r="T60">
        <f t="shared" ca="1" si="2"/>
        <v>2.994380332054154</v>
      </c>
      <c r="U60">
        <f t="shared" ca="1" si="3"/>
        <v>1.003242248406782</v>
      </c>
      <c r="W60" s="6">
        <f t="shared" si="14"/>
        <v>44711</v>
      </c>
      <c r="X60">
        <f t="shared" ca="1" si="15"/>
        <v>1.0326290903985778</v>
      </c>
      <c r="Y60">
        <f t="shared" ca="1" si="4"/>
        <v>1.130881337330371</v>
      </c>
      <c r="Z60">
        <f t="shared" ca="1" si="5"/>
        <v>1.233242121772224</v>
      </c>
    </row>
    <row r="61" spans="1:26" x14ac:dyDescent="0.35">
      <c r="A61" s="2">
        <v>44718</v>
      </c>
      <c r="B61" s="4">
        <v>732</v>
      </c>
      <c r="C61" s="4">
        <v>328</v>
      </c>
      <c r="D61" s="4">
        <v>1024</v>
      </c>
      <c r="E61" s="4">
        <v>2084</v>
      </c>
      <c r="G61">
        <f t="shared" si="17"/>
        <v>51463</v>
      </c>
      <c r="H61">
        <f t="shared" si="18"/>
        <v>17325</v>
      </c>
      <c r="I61">
        <f t="shared" si="19"/>
        <v>55028</v>
      </c>
      <c r="K61">
        <f t="shared" si="7"/>
        <v>0.33664963177428442</v>
      </c>
      <c r="L61">
        <f t="shared" si="8"/>
        <v>3.1762193362193361</v>
      </c>
      <c r="M61">
        <f t="shared" si="9"/>
        <v>1.0692730699726016</v>
      </c>
      <c r="O61">
        <f t="shared" ca="1" si="10"/>
        <v>0.47062343880099916</v>
      </c>
      <c r="P61">
        <f t="shared" ca="1" si="11"/>
        <v>3.2554873666169071</v>
      </c>
      <c r="Q61">
        <f t="shared" ca="1" si="12"/>
        <v>1.532108659450458</v>
      </c>
      <c r="S61">
        <f t="shared" ca="1" si="13"/>
        <v>0.31689582481640327</v>
      </c>
      <c r="T61">
        <f t="shared" ca="1" si="2"/>
        <v>2.9898462714609182</v>
      </c>
      <c r="U61">
        <f t="shared" ca="1" si="3"/>
        <v>1.0065306463490356</v>
      </c>
      <c r="W61" s="6">
        <f t="shared" si="14"/>
        <v>44718</v>
      </c>
      <c r="X61">
        <f t="shared" ca="1" si="15"/>
        <v>1.03635539870316</v>
      </c>
      <c r="Y61">
        <f t="shared" ca="1" si="4"/>
        <v>1.1291689681792894</v>
      </c>
      <c r="Z61">
        <f t="shared" ca="1" si="5"/>
        <v>1.2372844065364237</v>
      </c>
    </row>
    <row r="62" spans="1:26" x14ac:dyDescent="0.35">
      <c r="A62" s="2">
        <v>44725</v>
      </c>
      <c r="B62" s="4">
        <v>713</v>
      </c>
      <c r="C62" s="4">
        <v>288</v>
      </c>
      <c r="D62" s="4">
        <v>1000</v>
      </c>
      <c r="E62" s="4">
        <v>2001</v>
      </c>
      <c r="G62">
        <f t="shared" si="17"/>
        <v>52176</v>
      </c>
      <c r="H62">
        <f t="shared" si="18"/>
        <v>17613</v>
      </c>
      <c r="I62">
        <f t="shared" si="19"/>
        <v>56028</v>
      </c>
      <c r="K62">
        <f t="shared" si="7"/>
        <v>0.33756899724011041</v>
      </c>
      <c r="L62">
        <f t="shared" si="8"/>
        <v>3.1810594447283256</v>
      </c>
      <c r="M62">
        <f t="shared" si="9"/>
        <v>1.0738270469181233</v>
      </c>
      <c r="S62">
        <f t="shared" ca="1" si="13"/>
        <v>0.31738470451685769</v>
      </c>
      <c r="T62">
        <f t="shared" ca="1" si="2"/>
        <v>2.9908540777443604</v>
      </c>
      <c r="U62">
        <f t="shared" ca="1" si="3"/>
        <v>1.0096196119156589</v>
      </c>
      <c r="W62" s="6">
        <f t="shared" si="14"/>
        <v>44725</v>
      </c>
      <c r="X62">
        <f t="shared" ca="1" si="15"/>
        <v>1.0379541989308874</v>
      </c>
      <c r="Y62">
        <f t="shared" ca="1" si="4"/>
        <v>1.1295495842638223</v>
      </c>
      <c r="Z62">
        <f t="shared" ca="1" si="5"/>
        <v>1.2410815377432818</v>
      </c>
    </row>
    <row r="63" spans="1:26" x14ac:dyDescent="0.35">
      <c r="A63" s="2">
        <v>44732</v>
      </c>
      <c r="B63" s="4">
        <v>716</v>
      </c>
      <c r="C63" s="4">
        <v>288</v>
      </c>
      <c r="D63" s="4">
        <v>993</v>
      </c>
      <c r="E63" s="4">
        <v>1997</v>
      </c>
      <c r="G63">
        <f t="shared" si="17"/>
        <v>52892</v>
      </c>
      <c r="H63">
        <f t="shared" si="18"/>
        <v>17901</v>
      </c>
      <c r="I63">
        <f t="shared" si="19"/>
        <v>57021</v>
      </c>
      <c r="K63">
        <f t="shared" si="7"/>
        <v>0.338444377221508</v>
      </c>
      <c r="L63">
        <f t="shared" si="8"/>
        <v>3.1853527735880678</v>
      </c>
      <c r="M63">
        <f t="shared" si="9"/>
        <v>1.0780647356878166</v>
      </c>
      <c r="O63" t="s">
        <v>22</v>
      </c>
      <c r="S63">
        <f t="shared" ca="1" si="13"/>
        <v>0.31783067416897487</v>
      </c>
      <c r="T63">
        <f t="shared" ca="1" si="2"/>
        <v>2.9913418204992173</v>
      </c>
      <c r="U63">
        <f t="shared" ca="1" si="3"/>
        <v>1.0124028194955093</v>
      </c>
      <c r="W63" s="6">
        <f t="shared" si="14"/>
        <v>44732</v>
      </c>
      <c r="X63">
        <f t="shared" ca="1" si="15"/>
        <v>1.039412668940384</v>
      </c>
      <c r="Y63">
        <f t="shared" ca="1" si="4"/>
        <v>1.1297337890466888</v>
      </c>
      <c r="Z63">
        <f t="shared" ca="1" si="5"/>
        <v>1.2445028139371006</v>
      </c>
    </row>
    <row r="64" spans="1:26" x14ac:dyDescent="0.35">
      <c r="A64" s="2">
        <v>44739</v>
      </c>
      <c r="B64" s="4">
        <v>788</v>
      </c>
      <c r="C64" s="4">
        <v>352</v>
      </c>
      <c r="D64" s="4">
        <v>1069</v>
      </c>
      <c r="E64" s="4">
        <v>2209</v>
      </c>
      <c r="G64">
        <f t="shared" si="17"/>
        <v>53680</v>
      </c>
      <c r="H64">
        <f t="shared" si="18"/>
        <v>18253</v>
      </c>
      <c r="I64">
        <f t="shared" si="19"/>
        <v>58090</v>
      </c>
      <c r="K64">
        <f t="shared" si="7"/>
        <v>0.34003353204172876</v>
      </c>
      <c r="L64">
        <f t="shared" si="8"/>
        <v>3.1824905494987124</v>
      </c>
      <c r="M64">
        <f t="shared" si="9"/>
        <v>1.0821535022354694</v>
      </c>
      <c r="S64">
        <f t="shared" ca="1" si="13"/>
        <v>0.31894464774590725</v>
      </c>
      <c r="T64">
        <f t="shared" ca="1" si="2"/>
        <v>2.9851124422046134</v>
      </c>
      <c r="U64">
        <f t="shared" ca="1" si="3"/>
        <v>1.0150383272645456</v>
      </c>
      <c r="W64" s="6">
        <f t="shared" si="14"/>
        <v>44739</v>
      </c>
      <c r="X64">
        <f t="shared" ca="1" si="15"/>
        <v>1.0430557353365266</v>
      </c>
      <c r="Y64">
        <f t="shared" ca="1" si="4"/>
        <v>1.1273811528163722</v>
      </c>
      <c r="Z64">
        <f t="shared" ca="1" si="5"/>
        <v>1.2477425291685864</v>
      </c>
    </row>
    <row r="65" spans="1:26" x14ac:dyDescent="0.35">
      <c r="A65" s="2">
        <v>44746</v>
      </c>
      <c r="B65" s="4">
        <v>687</v>
      </c>
      <c r="C65" s="4">
        <v>295</v>
      </c>
      <c r="D65" s="4">
        <v>923</v>
      </c>
      <c r="E65" s="4">
        <v>1905</v>
      </c>
      <c r="G65">
        <f t="shared" si="17"/>
        <v>54367</v>
      </c>
      <c r="H65">
        <f t="shared" si="18"/>
        <v>18548</v>
      </c>
      <c r="I65">
        <f t="shared" si="19"/>
        <v>59013</v>
      </c>
      <c r="K65">
        <f t="shared" si="7"/>
        <v>0.3411628377508415</v>
      </c>
      <c r="L65">
        <f t="shared" si="8"/>
        <v>3.1816368341600172</v>
      </c>
      <c r="M65">
        <f t="shared" si="9"/>
        <v>1.0854562510346351</v>
      </c>
      <c r="S65">
        <f t="shared" ca="1" si="13"/>
        <v>0.31962471682214105</v>
      </c>
      <c r="T65">
        <f t="shared" ca="1" si="2"/>
        <v>2.9807753354777002</v>
      </c>
      <c r="U65">
        <f t="shared" ca="1" si="3"/>
        <v>1.0169297721492889</v>
      </c>
      <c r="W65" s="6">
        <f t="shared" si="14"/>
        <v>44746</v>
      </c>
      <c r="X65">
        <f t="shared" ca="1" si="15"/>
        <v>1.0452797888060044</v>
      </c>
      <c r="Y65">
        <f t="shared" ca="1" si="4"/>
        <v>1.1257431668187445</v>
      </c>
      <c r="Z65">
        <f t="shared" ca="1" si="5"/>
        <v>1.2500676002135711</v>
      </c>
    </row>
    <row r="66" spans="1:26" x14ac:dyDescent="0.35">
      <c r="A66" s="2">
        <v>44753</v>
      </c>
      <c r="B66" s="4">
        <v>702</v>
      </c>
      <c r="C66" s="4">
        <v>296</v>
      </c>
      <c r="D66" s="4">
        <v>992</v>
      </c>
      <c r="E66" s="4">
        <v>1990</v>
      </c>
      <c r="G66">
        <f t="shared" si="17"/>
        <v>55069</v>
      </c>
      <c r="H66">
        <f t="shared" si="18"/>
        <v>18844</v>
      </c>
      <c r="I66">
        <f t="shared" si="19"/>
        <v>60005</v>
      </c>
      <c r="K66">
        <f t="shared" si="7"/>
        <v>0.34218889030125843</v>
      </c>
      <c r="L66">
        <f t="shared" si="8"/>
        <v>3.1843026958182974</v>
      </c>
      <c r="M66">
        <f t="shared" si="9"/>
        <v>1.0896330058653689</v>
      </c>
      <c r="S66">
        <f t="shared" ca="1" si="13"/>
        <v>0.32020610631072571</v>
      </c>
      <c r="T66">
        <f t="shared" ca="1" si="2"/>
        <v>2.9797377893977011</v>
      </c>
      <c r="U66">
        <f t="shared" ca="1" si="3"/>
        <v>1.0196331675427244</v>
      </c>
      <c r="W66" s="6">
        <f t="shared" si="14"/>
        <v>44753</v>
      </c>
      <c r="X66">
        <f t="shared" ca="1" si="15"/>
        <v>1.0471811270000089</v>
      </c>
      <c r="Y66">
        <f t="shared" ca="1" si="4"/>
        <v>1.1253513189676445</v>
      </c>
      <c r="Z66">
        <f t="shared" ca="1" si="5"/>
        <v>1.2533907667531423</v>
      </c>
    </row>
    <row r="67" spans="1:26" x14ac:dyDescent="0.35">
      <c r="A67" s="2">
        <v>44760</v>
      </c>
      <c r="B67" s="4">
        <v>791</v>
      </c>
      <c r="C67" s="4">
        <v>344</v>
      </c>
      <c r="D67" s="4">
        <v>1213</v>
      </c>
      <c r="E67" s="4">
        <v>2348</v>
      </c>
      <c r="G67">
        <f t="shared" si="17"/>
        <v>55860</v>
      </c>
      <c r="H67">
        <f t="shared" si="18"/>
        <v>19188</v>
      </c>
      <c r="I67">
        <f t="shared" si="19"/>
        <v>61218</v>
      </c>
      <c r="K67">
        <f t="shared" si="7"/>
        <v>0.34350161117078409</v>
      </c>
      <c r="L67">
        <f t="shared" si="8"/>
        <v>3.1904315196998123</v>
      </c>
      <c r="M67">
        <f t="shared" si="9"/>
        <v>1.0959183673469388</v>
      </c>
      <c r="S67">
        <f t="shared" ca="1" si="13"/>
        <v>0.32105360352301554</v>
      </c>
      <c r="T67">
        <f t="shared" ca="1" si="2"/>
        <v>2.981935172594484</v>
      </c>
      <c r="U67">
        <f t="shared" ca="1" si="3"/>
        <v>1.0242995361930356</v>
      </c>
      <c r="W67" s="6">
        <f t="shared" si="14"/>
        <v>44760</v>
      </c>
      <c r="X67">
        <f t="shared" ca="1" si="15"/>
        <v>1.0499527265054656</v>
      </c>
      <c r="Y67">
        <f t="shared" ca="1" si="4"/>
        <v>1.1261812000691214</v>
      </c>
      <c r="Z67">
        <f t="shared" ca="1" si="5"/>
        <v>1.2591269310588424</v>
      </c>
    </row>
    <row r="68" spans="1:26" x14ac:dyDescent="0.35">
      <c r="A68" s="2">
        <v>44767</v>
      </c>
      <c r="B68" s="4">
        <v>785</v>
      </c>
      <c r="C68" s="4">
        <v>320</v>
      </c>
      <c r="D68" s="4">
        <v>1090</v>
      </c>
      <c r="E68" s="4">
        <v>2195</v>
      </c>
      <c r="G68">
        <f t="shared" si="17"/>
        <v>56645</v>
      </c>
      <c r="H68">
        <f t="shared" si="18"/>
        <v>19508</v>
      </c>
      <c r="I68">
        <f t="shared" si="19"/>
        <v>62308</v>
      </c>
      <c r="K68">
        <f t="shared" si="7"/>
        <v>0.3443905022508606</v>
      </c>
      <c r="L68">
        <f t="shared" si="8"/>
        <v>3.193971703916342</v>
      </c>
      <c r="M68">
        <f t="shared" si="9"/>
        <v>1.0999735192867861</v>
      </c>
      <c r="S68">
        <f t="shared" ca="1" si="13"/>
        <v>0.32150297969700253</v>
      </c>
      <c r="T68">
        <f t="shared" ca="1" si="2"/>
        <v>2.9817065603308177</v>
      </c>
      <c r="U68">
        <f t="shared" ca="1" si="3"/>
        <v>1.0268714198770164</v>
      </c>
      <c r="W68" s="6">
        <f t="shared" si="14"/>
        <v>44767</v>
      </c>
      <c r="X68">
        <f t="shared" ca="1" si="15"/>
        <v>1.0514223369814946</v>
      </c>
      <c r="Y68">
        <f t="shared" ca="1" si="4"/>
        <v>1.1260948605551666</v>
      </c>
      <c r="Z68">
        <f t="shared" ca="1" si="5"/>
        <v>1.2622884359659781</v>
      </c>
    </row>
    <row r="69" spans="1:26" x14ac:dyDescent="0.35">
      <c r="A69" s="2">
        <v>44774</v>
      </c>
      <c r="B69" s="4">
        <v>760</v>
      </c>
      <c r="C69" s="4">
        <v>320</v>
      </c>
      <c r="D69" s="4">
        <v>1152</v>
      </c>
      <c r="E69" s="4">
        <v>2232</v>
      </c>
      <c r="G69">
        <f t="shared" si="17"/>
        <v>57405</v>
      </c>
      <c r="H69">
        <f t="shared" si="18"/>
        <v>19828</v>
      </c>
      <c r="I69">
        <f t="shared" si="19"/>
        <v>63460</v>
      </c>
      <c r="K69">
        <f t="shared" si="7"/>
        <v>0.34540545248671717</v>
      </c>
      <c r="L69">
        <f t="shared" si="8"/>
        <v>3.2005245107928184</v>
      </c>
      <c r="M69">
        <f t="shared" si="9"/>
        <v>1.1054786168452226</v>
      </c>
      <c r="S69">
        <f t="shared" ca="1" si="13"/>
        <v>0.32206838211697719</v>
      </c>
      <c r="T69">
        <f t="shared" ca="1" si="2"/>
        <v>2.9842833797084101</v>
      </c>
      <c r="U69">
        <f t="shared" ca="1" si="3"/>
        <v>1.0307877511167729</v>
      </c>
      <c r="W69" s="6">
        <f t="shared" si="14"/>
        <v>44774</v>
      </c>
      <c r="X69">
        <f t="shared" ca="1" si="15"/>
        <v>1.0532713921109524</v>
      </c>
      <c r="Y69">
        <f t="shared" ca="1" si="4"/>
        <v>1.1270680425229334</v>
      </c>
      <c r="Z69">
        <f t="shared" ca="1" si="5"/>
        <v>1.2671026118595374</v>
      </c>
    </row>
    <row r="70" spans="1:26" x14ac:dyDescent="0.35">
      <c r="A70" s="2">
        <v>44781</v>
      </c>
      <c r="B70" s="4">
        <v>809</v>
      </c>
      <c r="C70" s="4">
        <v>319</v>
      </c>
      <c r="D70" s="4">
        <v>1084</v>
      </c>
      <c r="E70" s="4">
        <v>2212</v>
      </c>
      <c r="G70">
        <f t="shared" si="17"/>
        <v>58214</v>
      </c>
      <c r="H70">
        <f t="shared" si="18"/>
        <v>20147</v>
      </c>
      <c r="I70">
        <f t="shared" si="19"/>
        <v>64544</v>
      </c>
      <c r="K70">
        <f t="shared" si="7"/>
        <v>0.34608513416016767</v>
      </c>
      <c r="L70">
        <f t="shared" si="8"/>
        <v>3.2036531493522609</v>
      </c>
      <c r="M70">
        <f t="shared" si="9"/>
        <v>1.1087367299962207</v>
      </c>
      <c r="S70">
        <f t="shared" ca="1" si="13"/>
        <v>0.32231974717473649</v>
      </c>
      <c r="T70">
        <f t="shared" ca="1" si="2"/>
        <v>2.9836608718850175</v>
      </c>
      <c r="U70">
        <f t="shared" ca="1" si="3"/>
        <v>1.032600673134769</v>
      </c>
      <c r="W70" s="6">
        <f t="shared" si="14"/>
        <v>44781</v>
      </c>
      <c r="X70">
        <f t="shared" ca="1" si="15"/>
        <v>1.0540934399710185</v>
      </c>
      <c r="Y70">
        <f t="shared" ca="1" si="4"/>
        <v>1.1268329412993912</v>
      </c>
      <c r="Z70">
        <f t="shared" ca="1" si="5"/>
        <v>1.2693311581549427</v>
      </c>
    </row>
    <row r="71" spans="1:26" x14ac:dyDescent="0.35">
      <c r="A71" s="2">
        <v>44788</v>
      </c>
      <c r="B71" s="4">
        <v>783</v>
      </c>
      <c r="C71" s="4">
        <v>332</v>
      </c>
      <c r="D71" s="4">
        <v>1102</v>
      </c>
      <c r="E71" s="4">
        <v>2217</v>
      </c>
      <c r="G71">
        <f t="shared" si="17"/>
        <v>58997</v>
      </c>
      <c r="H71">
        <f t="shared" si="18"/>
        <v>20479</v>
      </c>
      <c r="I71">
        <f t="shared" si="19"/>
        <v>65646</v>
      </c>
      <c r="K71">
        <f t="shared" si="7"/>
        <v>0.34711934505144332</v>
      </c>
      <c r="L71">
        <f t="shared" si="8"/>
        <v>3.2055276136530102</v>
      </c>
      <c r="M71">
        <f t="shared" si="9"/>
        <v>1.1127006457955488</v>
      </c>
      <c r="S71">
        <f t="shared" ca="1" si="13"/>
        <v>0.32289985699295487</v>
      </c>
      <c r="T71">
        <f t="shared" ca="1" si="2"/>
        <v>2.9818689819264543</v>
      </c>
      <c r="U71">
        <f t="shared" ca="1" si="3"/>
        <v>1.0350644080355247</v>
      </c>
      <c r="W71" s="6">
        <f t="shared" si="14"/>
        <v>44788</v>
      </c>
      <c r="X71">
        <f t="shared" ca="1" si="15"/>
        <v>1.055990593214674</v>
      </c>
      <c r="Y71">
        <f t="shared" ca="1" si="4"/>
        <v>1.1261562019784048</v>
      </c>
      <c r="Z71">
        <f t="shared" ca="1" si="5"/>
        <v>1.272359720460126</v>
      </c>
    </row>
    <row r="72" spans="1:26" x14ac:dyDescent="0.35">
      <c r="A72" s="2">
        <v>44795</v>
      </c>
      <c r="B72" s="4">
        <v>773</v>
      </c>
      <c r="C72" s="4">
        <v>303</v>
      </c>
      <c r="D72" s="4">
        <v>1052</v>
      </c>
      <c r="E72" s="4">
        <v>2128</v>
      </c>
      <c r="G72">
        <f t="shared" si="17"/>
        <v>59770</v>
      </c>
      <c r="H72">
        <f t="shared" si="18"/>
        <v>20782</v>
      </c>
      <c r="I72">
        <f t="shared" si="19"/>
        <v>66698</v>
      </c>
      <c r="K72">
        <f t="shared" si="7"/>
        <v>0.34769951480675926</v>
      </c>
      <c r="L72">
        <f t="shared" si="8"/>
        <v>3.209411991146184</v>
      </c>
      <c r="M72">
        <f t="shared" si="9"/>
        <v>1.1159109921365233</v>
      </c>
      <c r="S72">
        <f t="shared" ca="1" si="13"/>
        <v>0.32305627845986812</v>
      </c>
      <c r="T72">
        <f t="shared" ca="1" si="2"/>
        <v>2.9819446095010935</v>
      </c>
      <c r="U72">
        <f t="shared" ca="1" si="3"/>
        <v>1.0368206939041613</v>
      </c>
      <c r="W72" s="6">
        <f t="shared" si="14"/>
        <v>44795</v>
      </c>
      <c r="X72">
        <f t="shared" ca="1" si="15"/>
        <v>1.056502143759092</v>
      </c>
      <c r="Y72">
        <f t="shared" ca="1" si="4"/>
        <v>1.1261847640858405</v>
      </c>
      <c r="Z72">
        <f t="shared" ca="1" si="5"/>
        <v>1.2745186463970228</v>
      </c>
    </row>
    <row r="73" spans="1:26" x14ac:dyDescent="0.35">
      <c r="A73" s="2">
        <v>44802</v>
      </c>
      <c r="B73" s="4">
        <v>677</v>
      </c>
      <c r="C73" s="4">
        <v>316</v>
      </c>
      <c r="D73" s="4">
        <v>1048</v>
      </c>
      <c r="E73" s="4">
        <v>2041</v>
      </c>
      <c r="G73">
        <f t="shared" si="17"/>
        <v>60447</v>
      </c>
      <c r="H73">
        <f t="shared" si="18"/>
        <v>21098</v>
      </c>
      <c r="I73">
        <f t="shared" si="19"/>
        <v>67746</v>
      </c>
      <c r="K73">
        <f t="shared" si="7"/>
        <v>0.34903303720614753</v>
      </c>
      <c r="L73">
        <f t="shared" si="8"/>
        <v>3.2110152621101524</v>
      </c>
      <c r="M73">
        <f t="shared" si="9"/>
        <v>1.1207504094496006</v>
      </c>
      <c r="S73">
        <f t="shared" ca="1" si="13"/>
        <v>0.32391100507821341</v>
      </c>
      <c r="T73">
        <f t="shared" ca="1" si="2"/>
        <v>2.9798989493859391</v>
      </c>
      <c r="U73">
        <f t="shared" ca="1" si="3"/>
        <v>1.0400831808715825</v>
      </c>
      <c r="W73" s="6">
        <f t="shared" si="14"/>
        <v>44802</v>
      </c>
      <c r="X73">
        <f t="shared" ca="1" si="15"/>
        <v>1.0592973858417247</v>
      </c>
      <c r="Y73">
        <f t="shared" ca="1" si="4"/>
        <v>1.1254121839222637</v>
      </c>
      <c r="Z73">
        <f t="shared" ca="1" si="5"/>
        <v>1.2785290799252622</v>
      </c>
    </row>
    <row r="74" spans="1:26" x14ac:dyDescent="0.35">
      <c r="A74" s="2">
        <v>44809</v>
      </c>
      <c r="B74" s="4">
        <v>822</v>
      </c>
      <c r="C74" s="4">
        <v>293</v>
      </c>
      <c r="D74" s="4">
        <v>1078</v>
      </c>
      <c r="E74" s="4">
        <v>2193</v>
      </c>
      <c r="G74">
        <f t="shared" si="17"/>
        <v>61269</v>
      </c>
      <c r="H74">
        <f t="shared" si="18"/>
        <v>21391</v>
      </c>
      <c r="I74">
        <f t="shared" si="19"/>
        <v>68824</v>
      </c>
      <c r="K74">
        <f t="shared" si="7"/>
        <v>0.34913251399565848</v>
      </c>
      <c r="L74">
        <f t="shared" si="8"/>
        <v>3.2174278902342106</v>
      </c>
      <c r="M74">
        <f t="shared" si="9"/>
        <v>1.1233086879172176</v>
      </c>
      <c r="S74">
        <f t="shared" ca="1" si="13"/>
        <v>0.32361938563629955</v>
      </c>
      <c r="T74">
        <f t="shared" ref="T74:T137" ca="1" si="23">L74*($O$6^(ROW()-10))</f>
        <v>2.982311859902107</v>
      </c>
      <c r="U74">
        <f t="shared" ref="U74:U137" ca="1" si="24">M74*($O$6^(ROW()-10))</f>
        <v>1.0412220371666909</v>
      </c>
      <c r="W74" s="6">
        <f t="shared" si="14"/>
        <v>44809</v>
      </c>
      <c r="X74">
        <f t="shared" ca="1" si="15"/>
        <v>1.058343692674043</v>
      </c>
      <c r="Y74">
        <f t="shared" ref="Y74:Y137" ca="1" si="25">T74/OFFSET(T$10, $H$1,0)</f>
        <v>1.1263234627742427</v>
      </c>
      <c r="Z74">
        <f t="shared" ref="Z74:Z137" ca="1" si="26">U74/OFFSET(U$10, $H$1,0)</f>
        <v>1.2799290265044694</v>
      </c>
    </row>
    <row r="75" spans="1:26" x14ac:dyDescent="0.35">
      <c r="A75" s="2">
        <v>44816</v>
      </c>
      <c r="B75" s="4">
        <v>750</v>
      </c>
      <c r="C75" s="4">
        <v>330</v>
      </c>
      <c r="D75" s="4">
        <v>1161</v>
      </c>
      <c r="E75" s="4">
        <v>2241</v>
      </c>
      <c r="G75">
        <f t="shared" si="17"/>
        <v>62019</v>
      </c>
      <c r="H75">
        <f t="shared" si="18"/>
        <v>21721</v>
      </c>
      <c r="I75">
        <f t="shared" si="19"/>
        <v>69985</v>
      </c>
      <c r="K75">
        <f t="shared" ref="K75:K138" si="27">H75/G75</f>
        <v>0.3502313807059127</v>
      </c>
      <c r="L75">
        <f t="shared" ref="L75:L138" si="28">I75/H75</f>
        <v>3.2219971456194467</v>
      </c>
      <c r="M75">
        <f t="shared" ref="M75:M138" si="29">I75/G75</f>
        <v>1.1284445089408084</v>
      </c>
      <c r="S75">
        <f t="shared" ref="S75:S138" ca="1" si="30">K75*($O$6^(ROW()-10))</f>
        <v>0.32425326350938133</v>
      </c>
      <c r="T75">
        <f t="shared" ca="1" si="23"/>
        <v>2.983008225531572</v>
      </c>
      <c r="U75">
        <f t="shared" ca="1" si="24"/>
        <v>1.0447430894850169</v>
      </c>
      <c r="W75" s="6">
        <f t="shared" ref="W75:W138" si="31">A75</f>
        <v>44816</v>
      </c>
      <c r="X75">
        <f t="shared" ref="X75:X138" ca="1" si="32">S75/OFFSET(S$10, $H$1,0)</f>
        <v>1.0604166854509829</v>
      </c>
      <c r="Y75">
        <f t="shared" ca="1" si="25"/>
        <v>1.126586457720439</v>
      </c>
      <c r="Z75">
        <f t="shared" ca="1" si="26"/>
        <v>1.2842573031882107</v>
      </c>
    </row>
    <row r="76" spans="1:26" x14ac:dyDescent="0.35">
      <c r="A76" s="2">
        <v>44823</v>
      </c>
      <c r="B76" s="4">
        <v>827</v>
      </c>
      <c r="C76" s="4">
        <v>368</v>
      </c>
      <c r="D76" s="4">
        <v>1125</v>
      </c>
      <c r="E76" s="4">
        <v>2320</v>
      </c>
      <c r="G76">
        <f t="shared" ref="G76:G139" si="33">B76+G75</f>
        <v>62846</v>
      </c>
      <c r="H76">
        <f t="shared" ref="H76:H139" si="34">C76+H75</f>
        <v>22089</v>
      </c>
      <c r="I76">
        <f t="shared" ref="I76:I139" si="35">D76+I75</f>
        <v>71110</v>
      </c>
      <c r="K76">
        <f t="shared" si="27"/>
        <v>0.35147821659294148</v>
      </c>
      <c r="L76">
        <f t="shared" si="28"/>
        <v>3.2192494001539229</v>
      </c>
      <c r="M76">
        <f t="shared" si="29"/>
        <v>1.1314960379339973</v>
      </c>
      <c r="S76">
        <f t="shared" ca="1" si="30"/>
        <v>0.32502201605918135</v>
      </c>
      <c r="T76">
        <f t="shared" ca="1" si="23"/>
        <v>2.9769325120000936</v>
      </c>
      <c r="U76">
        <f t="shared" ca="1" si="24"/>
        <v>1.0463269302353382</v>
      </c>
      <c r="W76" s="6">
        <f t="shared" si="31"/>
        <v>44823</v>
      </c>
      <c r="X76">
        <f t="shared" ca="1" si="32"/>
        <v>1.0629307635576088</v>
      </c>
      <c r="Y76">
        <f t="shared" ca="1" si="25"/>
        <v>1.1242918557387993</v>
      </c>
      <c r="Z76">
        <f t="shared" ca="1" si="26"/>
        <v>1.2862042498310353</v>
      </c>
    </row>
    <row r="77" spans="1:26" x14ac:dyDescent="0.35">
      <c r="A77" s="2">
        <v>44830</v>
      </c>
      <c r="B77" s="4">
        <v>853</v>
      </c>
      <c r="C77" s="4">
        <v>344</v>
      </c>
      <c r="D77" s="4">
        <v>1177</v>
      </c>
      <c r="E77" s="4">
        <v>2374</v>
      </c>
      <c r="G77">
        <f t="shared" si="33"/>
        <v>63699</v>
      </c>
      <c r="H77">
        <f t="shared" si="34"/>
        <v>22433</v>
      </c>
      <c r="I77">
        <f t="shared" si="35"/>
        <v>72287</v>
      </c>
      <c r="K77">
        <f t="shared" si="27"/>
        <v>0.35217193362533161</v>
      </c>
      <c r="L77">
        <f t="shared" si="28"/>
        <v>3.2223510007578122</v>
      </c>
      <c r="M77">
        <f t="shared" si="29"/>
        <v>1.1348215827564012</v>
      </c>
      <c r="S77">
        <f t="shared" ca="1" si="30"/>
        <v>0.32527761257929494</v>
      </c>
      <c r="T77">
        <f t="shared" ca="1" si="23"/>
        <v>2.9762696579169114</v>
      </c>
      <c r="U77">
        <f t="shared" ca="1" si="24"/>
        <v>1.0481586404190031</v>
      </c>
      <c r="W77" s="6">
        <f t="shared" si="31"/>
        <v>44830</v>
      </c>
      <c r="X77">
        <f t="shared" ca="1" si="32"/>
        <v>1.0637666497156637</v>
      </c>
      <c r="Y77">
        <f t="shared" ca="1" si="25"/>
        <v>1.1240415170279749</v>
      </c>
      <c r="Z77">
        <f t="shared" ca="1" si="26"/>
        <v>1.288455891602464</v>
      </c>
    </row>
    <row r="78" spans="1:26" x14ac:dyDescent="0.35">
      <c r="A78" s="2">
        <v>44837</v>
      </c>
      <c r="B78" s="4">
        <v>901</v>
      </c>
      <c r="C78" s="4">
        <v>350</v>
      </c>
      <c r="D78" s="4">
        <v>1189</v>
      </c>
      <c r="E78" s="4">
        <v>2440</v>
      </c>
      <c r="G78">
        <f t="shared" si="33"/>
        <v>64600</v>
      </c>
      <c r="H78">
        <f t="shared" si="34"/>
        <v>22783</v>
      </c>
      <c r="I78">
        <f t="shared" si="35"/>
        <v>73476</v>
      </c>
      <c r="K78">
        <f t="shared" si="27"/>
        <v>0.3526780185758514</v>
      </c>
      <c r="L78">
        <f t="shared" si="28"/>
        <v>3.2250362112101127</v>
      </c>
      <c r="M78">
        <f t="shared" si="29"/>
        <v>1.1373993808049536</v>
      </c>
      <c r="S78">
        <f t="shared" ca="1" si="30"/>
        <v>0.32535904914311542</v>
      </c>
      <c r="T78">
        <f t="shared" ca="1" si="23"/>
        <v>2.975220058705653</v>
      </c>
      <c r="U78">
        <f t="shared" ca="1" si="24"/>
        <v>1.049294715131438</v>
      </c>
      <c r="W78" s="6">
        <f t="shared" si="31"/>
        <v>44837</v>
      </c>
      <c r="X78">
        <f t="shared" ca="1" si="32"/>
        <v>1.0640329745327108</v>
      </c>
      <c r="Y78">
        <f t="shared" ca="1" si="25"/>
        <v>1.1236451170960817</v>
      </c>
      <c r="Z78">
        <f t="shared" ca="1" si="26"/>
        <v>1.2898524189029041</v>
      </c>
    </row>
    <row r="79" spans="1:26" x14ac:dyDescent="0.35">
      <c r="A79" s="2">
        <v>44844</v>
      </c>
      <c r="B79" s="4">
        <v>885</v>
      </c>
      <c r="C79" s="4">
        <v>340</v>
      </c>
      <c r="D79" s="4">
        <v>1144</v>
      </c>
      <c r="E79" s="4">
        <v>2369</v>
      </c>
      <c r="G79">
        <f t="shared" si="33"/>
        <v>65485</v>
      </c>
      <c r="H79">
        <f t="shared" si="34"/>
        <v>23123</v>
      </c>
      <c r="I79">
        <f t="shared" si="35"/>
        <v>74620</v>
      </c>
      <c r="K79">
        <f t="shared" si="27"/>
        <v>0.35310376422081391</v>
      </c>
      <c r="L79">
        <f t="shared" si="28"/>
        <v>3.2270899104787443</v>
      </c>
      <c r="M79">
        <f t="shared" si="29"/>
        <v>1.139497594869054</v>
      </c>
      <c r="S79">
        <f t="shared" ca="1" si="30"/>
        <v>0.32536580768502593</v>
      </c>
      <c r="T79">
        <f t="shared" ca="1" si="23"/>
        <v>2.9735868647905588</v>
      </c>
      <c r="U79">
        <f t="shared" ca="1" si="24"/>
        <v>1.0499847151951147</v>
      </c>
      <c r="W79" s="6">
        <f t="shared" si="31"/>
        <v>44844</v>
      </c>
      <c r="X79">
        <f t="shared" ca="1" si="32"/>
        <v>1.0640550772265547</v>
      </c>
      <c r="Y79">
        <f t="shared" ca="1" si="25"/>
        <v>1.1230283121768634</v>
      </c>
      <c r="Z79">
        <f t="shared" ca="1" si="26"/>
        <v>1.2907006060121522</v>
      </c>
    </row>
    <row r="80" spans="1:26" x14ac:dyDescent="0.35">
      <c r="A80" s="2">
        <v>44851</v>
      </c>
      <c r="B80" s="4">
        <v>809</v>
      </c>
      <c r="C80" s="4">
        <v>334</v>
      </c>
      <c r="D80" s="4">
        <v>1199</v>
      </c>
      <c r="E80" s="4">
        <v>2342</v>
      </c>
      <c r="G80">
        <f t="shared" si="33"/>
        <v>66294</v>
      </c>
      <c r="H80">
        <f t="shared" si="34"/>
        <v>23457</v>
      </c>
      <c r="I80">
        <f t="shared" si="35"/>
        <v>75819</v>
      </c>
      <c r="K80">
        <f t="shared" si="27"/>
        <v>0.35383292605665673</v>
      </c>
      <c r="L80">
        <f t="shared" si="28"/>
        <v>3.2322547640363219</v>
      </c>
      <c r="M80">
        <f t="shared" si="29"/>
        <v>1.1436781609195403</v>
      </c>
      <c r="S80">
        <f t="shared" ca="1" si="30"/>
        <v>0.32565134347927133</v>
      </c>
      <c r="T80">
        <f t="shared" ca="1" si="23"/>
        <v>2.9748167252449536</v>
      </c>
      <c r="U80">
        <f t="shared" ca="1" si="24"/>
        <v>1.0525881063757034</v>
      </c>
      <c r="W80" s="6">
        <f t="shared" si="31"/>
        <v>44851</v>
      </c>
      <c r="X80">
        <f t="shared" ca="1" si="32"/>
        <v>1.0649888748304224</v>
      </c>
      <c r="Y80">
        <f t="shared" ca="1" si="25"/>
        <v>1.1234927909942358</v>
      </c>
      <c r="Z80">
        <f t="shared" ca="1" si="26"/>
        <v>1.2939008417163911</v>
      </c>
    </row>
    <row r="81" spans="1:26" x14ac:dyDescent="0.35">
      <c r="A81" s="2">
        <v>44858</v>
      </c>
      <c r="B81" s="4">
        <v>816</v>
      </c>
      <c r="C81" s="4">
        <v>313</v>
      </c>
      <c r="D81" s="4">
        <v>1184</v>
      </c>
      <c r="E81" s="4">
        <v>2313</v>
      </c>
      <c r="G81">
        <f t="shared" ref="G81" si="36">B81+G80</f>
        <v>67110</v>
      </c>
      <c r="H81">
        <f t="shared" ref="H81" si="37">C81+H80</f>
        <v>23770</v>
      </c>
      <c r="I81">
        <f t="shared" ref="I81" si="38">D81+I80</f>
        <v>77003</v>
      </c>
      <c r="K81">
        <f t="shared" si="27"/>
        <v>0.35419460587095813</v>
      </c>
      <c r="L81">
        <f t="shared" si="28"/>
        <v>3.239503575936054</v>
      </c>
      <c r="M81">
        <f t="shared" si="29"/>
        <v>1.1474146922962301</v>
      </c>
      <c r="S81">
        <f t="shared" ca="1" si="30"/>
        <v>0.32559793313822177</v>
      </c>
      <c r="T81">
        <f t="shared" ca="1" si="23"/>
        <v>2.9779552009974384</v>
      </c>
      <c r="U81">
        <f t="shared" ca="1" si="24"/>
        <v>1.0547756687186576</v>
      </c>
      <c r="W81" s="6">
        <f t="shared" si="31"/>
        <v>44858</v>
      </c>
      <c r="X81">
        <f t="shared" ca="1" si="32"/>
        <v>1.064814205141021</v>
      </c>
      <c r="Y81">
        <f t="shared" ca="1" si="25"/>
        <v>1.1246780925466657</v>
      </c>
      <c r="Z81">
        <f t="shared" ca="1" si="26"/>
        <v>1.2965899170913746</v>
      </c>
    </row>
    <row r="82" spans="1:26" x14ac:dyDescent="0.35">
      <c r="A82" s="2">
        <v>44865</v>
      </c>
      <c r="B82" s="4">
        <v>765</v>
      </c>
      <c r="C82" s="4">
        <v>312</v>
      </c>
      <c r="D82" s="4">
        <v>1106</v>
      </c>
      <c r="E82" s="4">
        <v>2183</v>
      </c>
      <c r="G82">
        <f t="shared" si="33"/>
        <v>67875</v>
      </c>
      <c r="H82">
        <f t="shared" si="34"/>
        <v>24082</v>
      </c>
      <c r="I82">
        <f t="shared" si="35"/>
        <v>78109</v>
      </c>
      <c r="K82">
        <f t="shared" si="27"/>
        <v>0.35479926335174955</v>
      </c>
      <c r="L82">
        <f t="shared" si="28"/>
        <v>3.2434598455277799</v>
      </c>
      <c r="M82">
        <f t="shared" si="29"/>
        <v>1.1507771639042357</v>
      </c>
      <c r="S82">
        <f t="shared" ca="1" si="30"/>
        <v>0.32576728776643654</v>
      </c>
      <c r="T82">
        <f t="shared" ca="1" si="23"/>
        <v>2.9780589364115988</v>
      </c>
      <c r="U82">
        <f t="shared" ca="1" si="24"/>
        <v>1.0566131168569299</v>
      </c>
      <c r="W82" s="6">
        <f t="shared" si="31"/>
        <v>44865</v>
      </c>
      <c r="X82">
        <f t="shared" ca="1" si="32"/>
        <v>1.0653680514510737</v>
      </c>
      <c r="Y82">
        <f t="shared" ca="1" si="25"/>
        <v>1.1247172700828785</v>
      </c>
      <c r="Z82">
        <f t="shared" ca="1" si="26"/>
        <v>1.2988486122811835</v>
      </c>
    </row>
    <row r="83" spans="1:26" x14ac:dyDescent="0.35">
      <c r="A83" s="2">
        <v>44872</v>
      </c>
      <c r="B83" s="4">
        <v>739</v>
      </c>
      <c r="C83" s="4">
        <v>365</v>
      </c>
      <c r="D83" s="4">
        <v>1143</v>
      </c>
      <c r="E83" s="4">
        <v>2247</v>
      </c>
      <c r="G83">
        <f t="shared" si="33"/>
        <v>68614</v>
      </c>
      <c r="H83">
        <f t="shared" si="34"/>
        <v>24447</v>
      </c>
      <c r="I83">
        <f t="shared" si="35"/>
        <v>79252</v>
      </c>
      <c r="K83">
        <f t="shared" si="27"/>
        <v>0.35629754860524093</v>
      </c>
      <c r="L83">
        <f t="shared" si="28"/>
        <v>3.2417883584897944</v>
      </c>
      <c r="M83">
        <f t="shared" si="29"/>
        <v>1.1550412452269216</v>
      </c>
      <c r="S83">
        <f t="shared" ca="1" si="30"/>
        <v>0.3267553169139169</v>
      </c>
      <c r="T83">
        <f t="shared" ca="1" si="23"/>
        <v>2.9729971104005455</v>
      </c>
      <c r="U83">
        <f t="shared" ca="1" si="24"/>
        <v>1.0592715824461791</v>
      </c>
      <c r="W83" s="6">
        <f t="shared" si="31"/>
        <v>44872</v>
      </c>
      <c r="X83">
        <f t="shared" ca="1" si="32"/>
        <v>1.0685992374146649</v>
      </c>
      <c r="Y83">
        <f t="shared" ca="1" si="25"/>
        <v>1.1228055808737838</v>
      </c>
      <c r="Z83">
        <f t="shared" ca="1" si="26"/>
        <v>1.3021165485639214</v>
      </c>
    </row>
    <row r="84" spans="1:26" x14ac:dyDescent="0.35">
      <c r="A84" s="2">
        <v>44879</v>
      </c>
      <c r="B84" s="4">
        <v>738</v>
      </c>
      <c r="C84" s="4">
        <v>351</v>
      </c>
      <c r="D84" s="4">
        <v>1147</v>
      </c>
      <c r="E84" s="4">
        <v>2236</v>
      </c>
      <c r="G84">
        <f t="shared" si="33"/>
        <v>69352</v>
      </c>
      <c r="H84">
        <f t="shared" si="34"/>
        <v>24798</v>
      </c>
      <c r="I84">
        <f t="shared" si="35"/>
        <v>80399</v>
      </c>
      <c r="K84">
        <f t="shared" si="27"/>
        <v>0.35756719344791787</v>
      </c>
      <c r="L84">
        <f t="shared" si="28"/>
        <v>3.2421566255343173</v>
      </c>
      <c r="M84">
        <f t="shared" si="29"/>
        <v>1.1592888453108778</v>
      </c>
      <c r="S84">
        <f t="shared" ca="1" si="30"/>
        <v>0.32753111270947605</v>
      </c>
      <c r="T84">
        <f t="shared" ca="1" si="23"/>
        <v>2.9698115112295085</v>
      </c>
      <c r="U84">
        <f t="shared" ca="1" si="24"/>
        <v>1.0619071671396549</v>
      </c>
      <c r="W84" s="6">
        <f t="shared" si="31"/>
        <v>44879</v>
      </c>
      <c r="X84">
        <f t="shared" ca="1" si="32"/>
        <v>1.0711363492919979</v>
      </c>
      <c r="Y84">
        <f t="shared" ca="1" si="25"/>
        <v>1.1216024823187416</v>
      </c>
      <c r="Z84">
        <f t="shared" ca="1" si="26"/>
        <v>1.3053563583552796</v>
      </c>
    </row>
    <row r="85" spans="1:26" x14ac:dyDescent="0.35">
      <c r="A85" s="2">
        <v>44886</v>
      </c>
      <c r="B85" s="4">
        <v>808</v>
      </c>
      <c r="C85" s="4">
        <v>342</v>
      </c>
      <c r="D85" s="4">
        <v>1146</v>
      </c>
      <c r="E85" s="4">
        <v>2296</v>
      </c>
      <c r="G85">
        <f t="shared" si="33"/>
        <v>70160</v>
      </c>
      <c r="H85">
        <f t="shared" si="34"/>
        <v>25140</v>
      </c>
      <c r="I85">
        <f t="shared" si="35"/>
        <v>81545</v>
      </c>
      <c r="K85">
        <f t="shared" si="27"/>
        <v>0.35832383124287343</v>
      </c>
      <c r="L85">
        <f t="shared" si="28"/>
        <v>3.2436356404136832</v>
      </c>
      <c r="M85">
        <f t="shared" si="29"/>
        <v>1.1622719498289624</v>
      </c>
      <c r="S85">
        <f t="shared" ca="1" si="30"/>
        <v>0.32783525409327985</v>
      </c>
      <c r="T85">
        <f t="shared" ca="1" si="23"/>
        <v>2.9676455252016885</v>
      </c>
      <c r="U85">
        <f t="shared" ca="1" si="24"/>
        <v>1.0633781143610384</v>
      </c>
      <c r="W85" s="6">
        <f t="shared" si="31"/>
        <v>44886</v>
      </c>
      <c r="X85">
        <f t="shared" ca="1" si="32"/>
        <v>1.0721309934002208</v>
      </c>
      <c r="Y85">
        <f t="shared" ca="1" si="25"/>
        <v>1.120784458920191</v>
      </c>
      <c r="Z85">
        <f t="shared" ca="1" si="26"/>
        <v>1.3071645298863277</v>
      </c>
    </row>
    <row r="86" spans="1:26" x14ac:dyDescent="0.35">
      <c r="A86" s="2">
        <v>44893</v>
      </c>
      <c r="B86" s="4">
        <v>848</v>
      </c>
      <c r="C86" s="4">
        <v>363</v>
      </c>
      <c r="D86" s="4">
        <v>1251</v>
      </c>
      <c r="E86" s="4">
        <v>2462</v>
      </c>
      <c r="G86">
        <f t="shared" si="33"/>
        <v>71008</v>
      </c>
      <c r="H86">
        <f t="shared" si="34"/>
        <v>25503</v>
      </c>
      <c r="I86">
        <f t="shared" si="35"/>
        <v>82796</v>
      </c>
      <c r="K86">
        <f t="shared" si="27"/>
        <v>0.35915671473636773</v>
      </c>
      <c r="L86">
        <f t="shared" si="28"/>
        <v>3.2465200172528723</v>
      </c>
      <c r="M86">
        <f t="shared" si="29"/>
        <v>1.1660094637223974</v>
      </c>
      <c r="S86">
        <f t="shared" ca="1" si="30"/>
        <v>0.32820789031240305</v>
      </c>
      <c r="T86">
        <f t="shared" ca="1" si="23"/>
        <v>2.9667647631248837</v>
      </c>
      <c r="U86">
        <f t="shared" ca="1" si="24"/>
        <v>1.0655334857195515</v>
      </c>
      <c r="W86" s="6">
        <f t="shared" si="31"/>
        <v>44893</v>
      </c>
      <c r="X86">
        <f t="shared" ca="1" si="32"/>
        <v>1.0733496385422463</v>
      </c>
      <c r="Y86">
        <f t="shared" ca="1" si="25"/>
        <v>1.1204518233546203</v>
      </c>
      <c r="Z86">
        <f t="shared" ca="1" si="26"/>
        <v>1.309814034282301</v>
      </c>
    </row>
    <row r="87" spans="1:26" x14ac:dyDescent="0.35">
      <c r="A87" s="2">
        <v>44900</v>
      </c>
      <c r="B87" s="4">
        <v>854</v>
      </c>
      <c r="C87" s="4">
        <v>386</v>
      </c>
      <c r="D87" s="4">
        <v>1228</v>
      </c>
      <c r="E87" s="4">
        <v>2468</v>
      </c>
      <c r="G87">
        <f t="shared" si="33"/>
        <v>71862</v>
      </c>
      <c r="H87">
        <f t="shared" si="34"/>
        <v>25889</v>
      </c>
      <c r="I87">
        <f t="shared" si="35"/>
        <v>84024</v>
      </c>
      <c r="K87">
        <f t="shared" si="27"/>
        <v>0.36025994266789124</v>
      </c>
      <c r="L87">
        <f t="shared" si="28"/>
        <v>3.2455483023678009</v>
      </c>
      <c r="M87">
        <f t="shared" si="29"/>
        <v>1.1692410453368958</v>
      </c>
      <c r="S87">
        <f t="shared" ca="1" si="30"/>
        <v>0.32882593895766998</v>
      </c>
      <c r="T87">
        <f t="shared" ca="1" si="23"/>
        <v>2.962362287783936</v>
      </c>
      <c r="U87">
        <f t="shared" ca="1" si="24"/>
        <v>1.067220467958564</v>
      </c>
      <c r="W87" s="6">
        <f t="shared" si="31"/>
        <v>44900</v>
      </c>
      <c r="X87">
        <f t="shared" ca="1" si="32"/>
        <v>1.0753708644468623</v>
      </c>
      <c r="Y87">
        <f t="shared" ca="1" si="25"/>
        <v>1.1187891497296838</v>
      </c>
      <c r="Z87">
        <f t="shared" ca="1" si="26"/>
        <v>1.3118877682773911</v>
      </c>
    </row>
    <row r="88" spans="1:26" x14ac:dyDescent="0.35">
      <c r="A88" s="2">
        <v>44907</v>
      </c>
      <c r="B88" s="4">
        <v>902</v>
      </c>
      <c r="C88" s="4">
        <v>435</v>
      </c>
      <c r="D88" s="4">
        <v>1395</v>
      </c>
      <c r="E88" s="4">
        <v>2732</v>
      </c>
      <c r="G88">
        <f t="shared" si="33"/>
        <v>72764</v>
      </c>
      <c r="H88">
        <f t="shared" si="34"/>
        <v>26324</v>
      </c>
      <c r="I88">
        <f t="shared" si="35"/>
        <v>85419</v>
      </c>
      <c r="K88">
        <f t="shared" si="27"/>
        <v>0.36177230498598206</v>
      </c>
      <c r="L88">
        <f t="shared" si="28"/>
        <v>3.2449095882084791</v>
      </c>
      <c r="M88">
        <f t="shared" si="29"/>
        <v>1.1739184211972953</v>
      </c>
      <c r="S88">
        <f t="shared" ca="1" si="30"/>
        <v>0.32981505539282341</v>
      </c>
      <c r="T88">
        <f t="shared" ca="1" si="23"/>
        <v>2.9582696652833946</v>
      </c>
      <c r="U88">
        <f t="shared" ca="1" si="24"/>
        <v>1.0702200355796831</v>
      </c>
      <c r="W88" s="6">
        <f t="shared" si="31"/>
        <v>44907</v>
      </c>
      <c r="X88">
        <f t="shared" ca="1" si="32"/>
        <v>1.0786056062050131</v>
      </c>
      <c r="Y88">
        <f t="shared" ca="1" si="25"/>
        <v>1.1172434975768641</v>
      </c>
      <c r="Z88">
        <f t="shared" ca="1" si="26"/>
        <v>1.3155750064726952</v>
      </c>
    </row>
    <row r="89" spans="1:26" x14ac:dyDescent="0.35">
      <c r="A89" s="2">
        <v>44914</v>
      </c>
      <c r="B89" s="4">
        <v>1011</v>
      </c>
      <c r="C89" s="4">
        <v>414</v>
      </c>
      <c r="D89" s="4">
        <v>1597</v>
      </c>
      <c r="E89" s="4">
        <v>3022</v>
      </c>
      <c r="G89">
        <f t="shared" si="33"/>
        <v>73775</v>
      </c>
      <c r="H89">
        <f t="shared" si="34"/>
        <v>26738</v>
      </c>
      <c r="I89">
        <f t="shared" si="35"/>
        <v>87016</v>
      </c>
      <c r="K89">
        <f t="shared" si="27"/>
        <v>0.36242629617078959</v>
      </c>
      <c r="L89">
        <f t="shared" si="28"/>
        <v>3.2543944947266064</v>
      </c>
      <c r="M89">
        <f t="shared" si="29"/>
        <v>1.179478143002372</v>
      </c>
      <c r="S89">
        <f t="shared" ca="1" si="30"/>
        <v>0.33001974654243271</v>
      </c>
      <c r="T89">
        <f t="shared" ca="1" si="23"/>
        <v>2.9634009939296595</v>
      </c>
      <c r="U89">
        <f t="shared" ca="1" si="24"/>
        <v>1.0740144462987629</v>
      </c>
      <c r="W89" s="6">
        <f t="shared" si="31"/>
        <v>44914</v>
      </c>
      <c r="X89">
        <f t="shared" ca="1" si="32"/>
        <v>1.0792750147656569</v>
      </c>
      <c r="Y89">
        <f t="shared" ca="1" si="25"/>
        <v>1.1191814357003718</v>
      </c>
      <c r="Z89">
        <f t="shared" ca="1" si="26"/>
        <v>1.3202393107656059</v>
      </c>
    </row>
    <row r="90" spans="1:26" x14ac:dyDescent="0.35">
      <c r="A90" s="2">
        <v>44921</v>
      </c>
      <c r="B90" s="4">
        <v>1109</v>
      </c>
      <c r="C90" s="4">
        <v>487</v>
      </c>
      <c r="D90" s="4">
        <v>1570</v>
      </c>
      <c r="E90" s="4">
        <v>3166</v>
      </c>
      <c r="G90">
        <f t="shared" si="33"/>
        <v>74884</v>
      </c>
      <c r="H90">
        <f t="shared" si="34"/>
        <v>27225</v>
      </c>
      <c r="I90">
        <f t="shared" si="35"/>
        <v>88586</v>
      </c>
      <c r="K90">
        <f t="shared" si="27"/>
        <v>0.3635623097056781</v>
      </c>
      <c r="L90">
        <f t="shared" si="28"/>
        <v>3.2538475665748394</v>
      </c>
      <c r="M90">
        <f t="shared" si="29"/>
        <v>1.1829763367341488</v>
      </c>
      <c r="S90">
        <f t="shared" ca="1" si="30"/>
        <v>0.33066189140786656</v>
      </c>
      <c r="T90">
        <f t="shared" ca="1" si="23"/>
        <v>2.9593919996479676</v>
      </c>
      <c r="U90">
        <f t="shared" ca="1" si="24"/>
        <v>1.0759233907165204</v>
      </c>
      <c r="W90" s="6">
        <f t="shared" si="31"/>
        <v>44921</v>
      </c>
      <c r="X90">
        <f t="shared" ca="1" si="32"/>
        <v>1.0813750433741987</v>
      </c>
      <c r="Y90">
        <f t="shared" ca="1" si="25"/>
        <v>1.1176673672415001</v>
      </c>
      <c r="Z90">
        <f t="shared" ca="1" si="26"/>
        <v>1.3225858932264614</v>
      </c>
    </row>
    <row r="91" spans="1:26" x14ac:dyDescent="0.35">
      <c r="A91" s="2">
        <v>44928</v>
      </c>
      <c r="B91" s="4">
        <v>1000</v>
      </c>
      <c r="C91" s="4">
        <v>441</v>
      </c>
      <c r="D91" s="4">
        <v>1522</v>
      </c>
      <c r="E91" s="4">
        <v>2963</v>
      </c>
      <c r="G91">
        <f t="shared" si="33"/>
        <v>75884</v>
      </c>
      <c r="H91">
        <f t="shared" si="34"/>
        <v>27666</v>
      </c>
      <c r="I91">
        <f t="shared" si="35"/>
        <v>90108</v>
      </c>
      <c r="K91">
        <f t="shared" si="27"/>
        <v>0.36458278424964419</v>
      </c>
      <c r="L91">
        <f t="shared" si="28"/>
        <v>3.2569941444372152</v>
      </c>
      <c r="M91">
        <f t="shared" si="29"/>
        <v>1.1874439934637078</v>
      </c>
      <c r="S91">
        <f t="shared" ca="1" si="30"/>
        <v>0.33119709219955057</v>
      </c>
      <c r="T91">
        <f t="shared" ca="1" si="23"/>
        <v>2.9587436284702227</v>
      </c>
      <c r="U91">
        <f t="shared" ca="1" si="24"/>
        <v>1.0787069899485686</v>
      </c>
      <c r="W91" s="6">
        <f t="shared" si="31"/>
        <v>44928</v>
      </c>
      <c r="X91">
        <f t="shared" ca="1" si="32"/>
        <v>1.0831253290719458</v>
      </c>
      <c r="Y91">
        <f t="shared" ca="1" si="25"/>
        <v>1.1174224982591847</v>
      </c>
      <c r="Z91">
        <f t="shared" ca="1" si="26"/>
        <v>1.3260076508613161</v>
      </c>
    </row>
    <row r="92" spans="1:26" x14ac:dyDescent="0.35">
      <c r="A92" s="2">
        <v>44935</v>
      </c>
      <c r="B92" s="4">
        <v>916</v>
      </c>
      <c r="C92" s="4">
        <v>394</v>
      </c>
      <c r="D92" s="4">
        <v>1355</v>
      </c>
      <c r="E92" s="4">
        <v>2665</v>
      </c>
      <c r="G92">
        <f t="shared" si="33"/>
        <v>76800</v>
      </c>
      <c r="H92">
        <f t="shared" si="34"/>
        <v>28060</v>
      </c>
      <c r="I92">
        <f t="shared" si="35"/>
        <v>91463</v>
      </c>
      <c r="K92">
        <f t="shared" si="27"/>
        <v>0.36536458333333333</v>
      </c>
      <c r="L92">
        <f t="shared" si="28"/>
        <v>3.2595509622238059</v>
      </c>
      <c r="M92">
        <f t="shared" si="29"/>
        <v>1.1909244791666667</v>
      </c>
      <c r="S92">
        <f t="shared" ca="1" si="30"/>
        <v>0.33151399781711083</v>
      </c>
      <c r="T92">
        <f t="shared" ca="1" si="23"/>
        <v>2.9575575188949603</v>
      </c>
      <c r="U92">
        <f t="shared" ca="1" si="24"/>
        <v>1.0805867705754244</v>
      </c>
      <c r="W92" s="6">
        <f t="shared" si="31"/>
        <v>44935</v>
      </c>
      <c r="X92">
        <f t="shared" ca="1" si="32"/>
        <v>1.0841617164961985</v>
      </c>
      <c r="Y92">
        <f t="shared" ca="1" si="25"/>
        <v>1.1169745427445381</v>
      </c>
      <c r="Z92">
        <f t="shared" ca="1" si="26"/>
        <v>1.3283183835406978</v>
      </c>
    </row>
    <row r="93" spans="1:26" x14ac:dyDescent="0.35">
      <c r="A93" s="2">
        <v>44942</v>
      </c>
      <c r="B93" s="4">
        <v>849</v>
      </c>
      <c r="C93" s="4">
        <v>398</v>
      </c>
      <c r="D93" s="4">
        <v>1280</v>
      </c>
      <c r="E93" s="4">
        <v>2527</v>
      </c>
      <c r="G93">
        <f t="shared" si="33"/>
        <v>77649</v>
      </c>
      <c r="H93">
        <f t="shared" si="34"/>
        <v>28458</v>
      </c>
      <c r="I93">
        <f t="shared" si="35"/>
        <v>92743</v>
      </c>
      <c r="K93">
        <f t="shared" si="27"/>
        <v>0.36649538306996871</v>
      </c>
      <c r="L93">
        <f t="shared" si="28"/>
        <v>3.2589430037247875</v>
      </c>
      <c r="M93">
        <f t="shared" si="29"/>
        <v>1.1943875645533104</v>
      </c>
      <c r="S93">
        <f t="shared" ca="1" si="30"/>
        <v>0.33214597825044939</v>
      </c>
      <c r="T93">
        <f t="shared" ca="1" si="23"/>
        <v>2.9535019049011453</v>
      </c>
      <c r="U93">
        <f t="shared" ca="1" si="24"/>
        <v>1.0824448120346275</v>
      </c>
      <c r="W93" s="6">
        <f t="shared" si="31"/>
        <v>44942</v>
      </c>
      <c r="X93">
        <f t="shared" ca="1" si="32"/>
        <v>1.0862285040101856</v>
      </c>
      <c r="Y93">
        <f t="shared" ca="1" si="25"/>
        <v>1.1154428675168042</v>
      </c>
      <c r="Z93">
        <f t="shared" ca="1" si="26"/>
        <v>1.3306023932054896</v>
      </c>
    </row>
    <row r="94" spans="1:26" x14ac:dyDescent="0.35">
      <c r="A94" s="2">
        <v>44949</v>
      </c>
      <c r="B94" s="4">
        <v>752</v>
      </c>
      <c r="C94" s="4">
        <v>362</v>
      </c>
      <c r="D94" s="4">
        <v>1203</v>
      </c>
      <c r="E94" s="4">
        <v>2317</v>
      </c>
      <c r="G94">
        <f t="shared" si="33"/>
        <v>78401</v>
      </c>
      <c r="H94">
        <f t="shared" si="34"/>
        <v>28820</v>
      </c>
      <c r="I94">
        <f t="shared" si="35"/>
        <v>93946</v>
      </c>
      <c r="K94">
        <f t="shared" si="27"/>
        <v>0.36759735207459088</v>
      </c>
      <c r="L94">
        <f t="shared" si="28"/>
        <v>3.2597501734906316</v>
      </c>
      <c r="M94">
        <f t="shared" si="29"/>
        <v>1.1982755321998444</v>
      </c>
      <c r="S94">
        <f t="shared" ca="1" si="30"/>
        <v>0.33274989777896657</v>
      </c>
      <c r="T94">
        <f t="shared" ca="1" si="23"/>
        <v>2.9507327266978747</v>
      </c>
      <c r="U94">
        <f t="shared" ca="1" si="24"/>
        <v>1.0846815370139762</v>
      </c>
      <c r="W94" s="6">
        <f t="shared" si="31"/>
        <v>44949</v>
      </c>
      <c r="X94">
        <f t="shared" ca="1" si="32"/>
        <v>1.0882035229746154</v>
      </c>
      <c r="Y94">
        <f t="shared" ca="1" si="25"/>
        <v>1.1143970377949424</v>
      </c>
      <c r="Z94">
        <f t="shared" ca="1" si="26"/>
        <v>1.3333519020740936</v>
      </c>
    </row>
    <row r="95" spans="1:26" x14ac:dyDescent="0.35">
      <c r="A95" s="2">
        <v>44956</v>
      </c>
      <c r="B95" s="4">
        <v>800</v>
      </c>
      <c r="C95" s="4">
        <v>350</v>
      </c>
      <c r="D95" s="4">
        <v>1202</v>
      </c>
      <c r="E95" s="4">
        <v>2352</v>
      </c>
      <c r="G95">
        <f t="shared" si="33"/>
        <v>79201</v>
      </c>
      <c r="H95">
        <f t="shared" si="34"/>
        <v>29170</v>
      </c>
      <c r="I95">
        <f t="shared" si="35"/>
        <v>95148</v>
      </c>
      <c r="K95">
        <f t="shared" si="27"/>
        <v>0.36830343051224101</v>
      </c>
      <c r="L95">
        <f t="shared" si="28"/>
        <v>3.2618443606444978</v>
      </c>
      <c r="M95">
        <f t="shared" si="29"/>
        <v>1.201348467822376</v>
      </c>
      <c r="S95">
        <f t="shared" ca="1" si="30"/>
        <v>0.33299398333140956</v>
      </c>
      <c r="T95">
        <f t="shared" ca="1" si="23"/>
        <v>2.9491295944418465</v>
      </c>
      <c r="U95">
        <f t="shared" ca="1" si="24"/>
        <v>1.0861745466581061</v>
      </c>
      <c r="W95" s="6">
        <f t="shared" si="31"/>
        <v>44956</v>
      </c>
      <c r="X95">
        <f t="shared" ca="1" si="32"/>
        <v>1.0890017644161565</v>
      </c>
      <c r="Y95">
        <f t="shared" ca="1" si="25"/>
        <v>1.1137915861994294</v>
      </c>
      <c r="Z95">
        <f t="shared" ca="1" si="26"/>
        <v>1.3351871939831785</v>
      </c>
    </row>
    <row r="96" spans="1:26" x14ac:dyDescent="0.35">
      <c r="A96" s="2">
        <v>44963</v>
      </c>
      <c r="B96" s="4">
        <v>788</v>
      </c>
      <c r="C96" s="4">
        <v>351</v>
      </c>
      <c r="D96" s="4">
        <v>1174</v>
      </c>
      <c r="E96" s="4">
        <v>2313</v>
      </c>
      <c r="G96">
        <f t="shared" si="33"/>
        <v>79989</v>
      </c>
      <c r="H96">
        <f t="shared" si="34"/>
        <v>29521</v>
      </c>
      <c r="I96">
        <f t="shared" si="35"/>
        <v>96322</v>
      </c>
      <c r="K96">
        <f t="shared" si="27"/>
        <v>0.369063246196352</v>
      </c>
      <c r="L96">
        <f t="shared" si="28"/>
        <v>3.2628298499373329</v>
      </c>
      <c r="M96">
        <f t="shared" si="29"/>
        <v>1.204190576204228</v>
      </c>
      <c r="S96">
        <f t="shared" ca="1" si="30"/>
        <v>0.33328555103080576</v>
      </c>
      <c r="T96">
        <f t="shared" ca="1" si="23"/>
        <v>2.9465248996308051</v>
      </c>
      <c r="U96">
        <f t="shared" ca="1" si="24"/>
        <v>1.0874540444561251</v>
      </c>
      <c r="W96" s="6">
        <f t="shared" si="31"/>
        <v>44963</v>
      </c>
      <c r="X96">
        <f t="shared" ca="1" si="32"/>
        <v>1.0899552883684893</v>
      </c>
      <c r="Y96">
        <f t="shared" ca="1" si="25"/>
        <v>1.112807876575199</v>
      </c>
      <c r="Z96">
        <f t="shared" ca="1" si="26"/>
        <v>1.3367600250533791</v>
      </c>
    </row>
    <row r="97" spans="1:26" x14ac:dyDescent="0.35">
      <c r="A97" s="2">
        <v>44970</v>
      </c>
      <c r="B97" s="4">
        <v>786</v>
      </c>
      <c r="C97" s="4">
        <v>382</v>
      </c>
      <c r="D97" s="4">
        <v>1173</v>
      </c>
      <c r="E97" s="4">
        <v>2341</v>
      </c>
      <c r="G97">
        <f t="shared" si="33"/>
        <v>80775</v>
      </c>
      <c r="H97">
        <f t="shared" si="34"/>
        <v>29903</v>
      </c>
      <c r="I97">
        <f t="shared" si="35"/>
        <v>97495</v>
      </c>
      <c r="K97">
        <f t="shared" si="27"/>
        <v>0.37020117610646858</v>
      </c>
      <c r="L97">
        <f t="shared" si="28"/>
        <v>3.2603752131893122</v>
      </c>
      <c r="M97">
        <f t="shared" si="29"/>
        <v>1.2069947384710615</v>
      </c>
      <c r="S97">
        <f t="shared" ca="1" si="30"/>
        <v>0.333917014639312</v>
      </c>
      <c r="T97">
        <f t="shared" ca="1" si="23"/>
        <v>2.9408192843749386</v>
      </c>
      <c r="U97">
        <f t="shared" ca="1" si="24"/>
        <v>1.0886947577921855</v>
      </c>
      <c r="W97" s="6">
        <f t="shared" si="31"/>
        <v>44970</v>
      </c>
      <c r="X97">
        <f t="shared" ca="1" si="32"/>
        <v>1.0920203856923154</v>
      </c>
      <c r="Y97">
        <f t="shared" ca="1" si="25"/>
        <v>1.1106530488327857</v>
      </c>
      <c r="Z97">
        <f t="shared" ca="1" si="26"/>
        <v>1.3382851800690336</v>
      </c>
    </row>
    <row r="98" spans="1:26" x14ac:dyDescent="0.35">
      <c r="A98" s="2">
        <v>44977</v>
      </c>
      <c r="B98" s="4">
        <v>763</v>
      </c>
      <c r="C98" s="4">
        <v>351</v>
      </c>
      <c r="D98" s="4">
        <v>1184</v>
      </c>
      <c r="E98" s="4">
        <v>2298</v>
      </c>
      <c r="G98">
        <f t="shared" si="33"/>
        <v>81538</v>
      </c>
      <c r="H98">
        <f t="shared" si="34"/>
        <v>30254</v>
      </c>
      <c r="I98">
        <f t="shared" si="35"/>
        <v>98679</v>
      </c>
      <c r="K98">
        <f t="shared" si="27"/>
        <v>0.37104172287767667</v>
      </c>
      <c r="L98">
        <f t="shared" si="28"/>
        <v>3.2616844053678853</v>
      </c>
      <c r="M98">
        <f t="shared" si="29"/>
        <v>1.2102210012509504</v>
      </c>
      <c r="S98">
        <f t="shared" ca="1" si="30"/>
        <v>0.33427859555336004</v>
      </c>
      <c r="T98">
        <f t="shared" ca="1" si="23"/>
        <v>2.9385139593158955</v>
      </c>
      <c r="U98">
        <f t="shared" ca="1" si="24"/>
        <v>1.090311282164673</v>
      </c>
      <c r="W98" s="6">
        <f t="shared" si="31"/>
        <v>44977</v>
      </c>
      <c r="X98">
        <f t="shared" ca="1" si="32"/>
        <v>1.0932028762870047</v>
      </c>
      <c r="Y98">
        <f t="shared" ca="1" si="25"/>
        <v>1.1097824015546682</v>
      </c>
      <c r="Z98">
        <f t="shared" ca="1" si="26"/>
        <v>1.3402723032690274</v>
      </c>
    </row>
    <row r="99" spans="1:26" x14ac:dyDescent="0.35">
      <c r="A99" s="2">
        <v>44984</v>
      </c>
      <c r="B99" s="4">
        <v>774</v>
      </c>
      <c r="C99" s="4">
        <v>355</v>
      </c>
      <c r="D99" s="4">
        <v>1195</v>
      </c>
      <c r="E99" s="4">
        <v>2324</v>
      </c>
      <c r="G99">
        <f t="shared" si="33"/>
        <v>82312</v>
      </c>
      <c r="H99">
        <f t="shared" si="34"/>
        <v>30609</v>
      </c>
      <c r="I99">
        <f t="shared" si="35"/>
        <v>99874</v>
      </c>
      <c r="K99">
        <f t="shared" si="27"/>
        <v>0.37186558460491786</v>
      </c>
      <c r="L99">
        <f t="shared" si="28"/>
        <v>3.2628965336992386</v>
      </c>
      <c r="M99">
        <f t="shared" si="29"/>
        <v>1.2133589270094276</v>
      </c>
      <c r="S99">
        <f t="shared" ca="1" si="30"/>
        <v>0.33462383659850609</v>
      </c>
      <c r="T99">
        <f t="shared" ca="1" si="23"/>
        <v>2.9361226253040207</v>
      </c>
      <c r="U99">
        <f t="shared" ca="1" si="24"/>
        <v>1.091842956530406</v>
      </c>
      <c r="W99" s="6">
        <f t="shared" si="31"/>
        <v>44984</v>
      </c>
      <c r="X99">
        <f t="shared" ca="1" si="32"/>
        <v>1.0943319300421253</v>
      </c>
      <c r="Y99">
        <f t="shared" ca="1" si="25"/>
        <v>1.1088792714557947</v>
      </c>
      <c r="Z99">
        <f t="shared" ca="1" si="26"/>
        <v>1.3421551240410396</v>
      </c>
    </row>
    <row r="100" spans="1:26" x14ac:dyDescent="0.35">
      <c r="A100" s="2">
        <v>44991</v>
      </c>
      <c r="B100" s="4">
        <v>739</v>
      </c>
      <c r="C100" s="4">
        <v>385</v>
      </c>
      <c r="D100" s="4">
        <v>1215</v>
      </c>
      <c r="E100" s="4">
        <v>2339</v>
      </c>
      <c r="G100">
        <f t="shared" si="33"/>
        <v>83051</v>
      </c>
      <c r="H100">
        <f t="shared" si="34"/>
        <v>30994</v>
      </c>
      <c r="I100">
        <f t="shared" si="35"/>
        <v>101089</v>
      </c>
      <c r="K100">
        <f t="shared" si="27"/>
        <v>0.37319237576910574</v>
      </c>
      <c r="L100">
        <f t="shared" si="28"/>
        <v>3.2615667548557785</v>
      </c>
      <c r="M100">
        <f t="shared" si="29"/>
        <v>1.2171918459741604</v>
      </c>
      <c r="S100">
        <f t="shared" ca="1" si="30"/>
        <v>0.33541981563211959</v>
      </c>
      <c r="T100">
        <f t="shared" ca="1" si="23"/>
        <v>2.9314482037072227</v>
      </c>
      <c r="U100">
        <f t="shared" ca="1" si="24"/>
        <v>1.0939941195855758</v>
      </c>
      <c r="W100" s="6">
        <f t="shared" si="31"/>
        <v>44991</v>
      </c>
      <c r="X100">
        <f t="shared" ca="1" si="32"/>
        <v>1.0969350478623674</v>
      </c>
      <c r="Y100">
        <f t="shared" ca="1" si="25"/>
        <v>1.1071138924589969</v>
      </c>
      <c r="Z100">
        <f t="shared" ca="1" si="26"/>
        <v>1.3447994553524938</v>
      </c>
    </row>
    <row r="101" spans="1:26" x14ac:dyDescent="0.35">
      <c r="A101" s="2">
        <v>44998</v>
      </c>
      <c r="B101" s="4">
        <v>750</v>
      </c>
      <c r="C101" s="4">
        <v>322</v>
      </c>
      <c r="D101" s="4">
        <v>1149</v>
      </c>
      <c r="E101" s="4">
        <v>2221</v>
      </c>
      <c r="G101">
        <f t="shared" si="33"/>
        <v>83801</v>
      </c>
      <c r="H101">
        <f t="shared" si="34"/>
        <v>31316</v>
      </c>
      <c r="I101">
        <f t="shared" si="35"/>
        <v>102238</v>
      </c>
      <c r="K101">
        <f t="shared" si="27"/>
        <v>0.37369482464409731</v>
      </c>
      <c r="L101">
        <f t="shared" si="28"/>
        <v>3.2647209094392644</v>
      </c>
      <c r="M101">
        <f t="shared" si="29"/>
        <v>1.2200093077648237</v>
      </c>
      <c r="S101">
        <f t="shared" ca="1" si="30"/>
        <v>0.33547340960264493</v>
      </c>
      <c r="T101">
        <f t="shared" ca="1" si="23"/>
        <v>2.930806055271757</v>
      </c>
      <c r="U101">
        <f t="shared" ca="1" si="24"/>
        <v>1.0952270548906378</v>
      </c>
      <c r="W101" s="6">
        <f t="shared" si="31"/>
        <v>44998</v>
      </c>
      <c r="X101">
        <f t="shared" ca="1" si="32"/>
        <v>1.0971103180816075</v>
      </c>
      <c r="Y101">
        <f t="shared" ca="1" si="25"/>
        <v>1.106871373606702</v>
      </c>
      <c r="Z101">
        <f t="shared" ca="1" si="26"/>
        <v>1.3463150491724682</v>
      </c>
    </row>
    <row r="102" spans="1:26" x14ac:dyDescent="0.35">
      <c r="A102" s="2">
        <v>45005</v>
      </c>
      <c r="B102" s="4">
        <v>759</v>
      </c>
      <c r="C102" s="4">
        <v>361</v>
      </c>
      <c r="D102" s="4">
        <v>1153</v>
      </c>
      <c r="E102" s="4">
        <v>2273</v>
      </c>
      <c r="G102">
        <f t="shared" si="33"/>
        <v>84560</v>
      </c>
      <c r="H102">
        <f t="shared" si="34"/>
        <v>31677</v>
      </c>
      <c r="I102">
        <f t="shared" si="35"/>
        <v>103391</v>
      </c>
      <c r="K102">
        <f t="shared" si="27"/>
        <v>0.37460974456007567</v>
      </c>
      <c r="L102">
        <f t="shared" si="28"/>
        <v>3.2639138807336554</v>
      </c>
      <c r="M102">
        <f t="shared" si="29"/>
        <v>1.2226939451277199</v>
      </c>
      <c r="S102">
        <f t="shared" ca="1" si="30"/>
        <v>0.33589625039860627</v>
      </c>
      <c r="T102">
        <f t="shared" ca="1" si="23"/>
        <v>2.9266094918323211</v>
      </c>
      <c r="U102">
        <f t="shared" ca="1" si="24"/>
        <v>1.0963364341623987</v>
      </c>
      <c r="W102" s="6">
        <f t="shared" si="31"/>
        <v>45005</v>
      </c>
      <c r="X102">
        <f t="shared" ca="1" si="32"/>
        <v>1.0984931489912302</v>
      </c>
      <c r="Y102">
        <f t="shared" ca="1" si="25"/>
        <v>1.1052864662975743</v>
      </c>
      <c r="Z102">
        <f t="shared" ca="1" si="26"/>
        <v>1.3476787609271608</v>
      </c>
    </row>
    <row r="103" spans="1:26" x14ac:dyDescent="0.35">
      <c r="A103" s="2">
        <v>45012</v>
      </c>
      <c r="B103" s="4">
        <v>743</v>
      </c>
      <c r="C103" s="4">
        <v>305</v>
      </c>
      <c r="D103" s="4">
        <v>1149</v>
      </c>
      <c r="E103" s="4">
        <v>2197</v>
      </c>
      <c r="G103">
        <f t="shared" si="33"/>
        <v>85303</v>
      </c>
      <c r="H103">
        <f t="shared" si="34"/>
        <v>31982</v>
      </c>
      <c r="I103">
        <f t="shared" si="35"/>
        <v>104540</v>
      </c>
      <c r="K103">
        <f t="shared" si="27"/>
        <v>0.37492233567400912</v>
      </c>
      <c r="L103">
        <f t="shared" si="28"/>
        <v>3.2687136514289286</v>
      </c>
      <c r="M103">
        <f t="shared" si="29"/>
        <v>1.2255137568432528</v>
      </c>
      <c r="S103">
        <f t="shared" ca="1" si="30"/>
        <v>0.33577817598876986</v>
      </c>
      <c r="T103">
        <f t="shared" ca="1" si="23"/>
        <v>2.9274401743317746</v>
      </c>
      <c r="U103">
        <f t="shared" ca="1" si="24"/>
        <v>1.0975627077063974</v>
      </c>
      <c r="W103" s="6">
        <f t="shared" si="31"/>
        <v>45012</v>
      </c>
      <c r="X103">
        <f t="shared" ca="1" si="32"/>
        <v>1.0981070061565823</v>
      </c>
      <c r="Y103">
        <f t="shared" ca="1" si="25"/>
        <v>1.1056001884142417</v>
      </c>
      <c r="Z103">
        <f t="shared" ca="1" si="26"/>
        <v>1.3491861657336028</v>
      </c>
    </row>
    <row r="104" spans="1:26" x14ac:dyDescent="0.35">
      <c r="A104" s="2">
        <v>45019</v>
      </c>
      <c r="B104" s="4">
        <v>719</v>
      </c>
      <c r="C104" s="4">
        <v>312</v>
      </c>
      <c r="D104" s="4">
        <v>1088</v>
      </c>
      <c r="E104" s="4">
        <v>2119</v>
      </c>
      <c r="G104">
        <f t="shared" si="33"/>
        <v>86022</v>
      </c>
      <c r="H104">
        <f t="shared" si="34"/>
        <v>32294</v>
      </c>
      <c r="I104">
        <f t="shared" si="35"/>
        <v>105628</v>
      </c>
      <c r="K104">
        <f t="shared" si="27"/>
        <v>0.37541559136034969</v>
      </c>
      <c r="L104">
        <f t="shared" si="28"/>
        <v>3.2708243017278753</v>
      </c>
      <c r="M104">
        <f t="shared" si="29"/>
        <v>1.2279184394689731</v>
      </c>
      <c r="S104">
        <f t="shared" ca="1" si="30"/>
        <v>0.33582152012117666</v>
      </c>
      <c r="T104">
        <f t="shared" ca="1" si="23"/>
        <v>2.9258592725873465</v>
      </c>
      <c r="U104">
        <f t="shared" ca="1" si="24"/>
        <v>1.0984131890555413</v>
      </c>
      <c r="W104" s="6">
        <f t="shared" si="31"/>
        <v>45019</v>
      </c>
      <c r="X104">
        <f t="shared" ca="1" si="32"/>
        <v>1.0982487559749901</v>
      </c>
      <c r="Y104">
        <f t="shared" ca="1" si="25"/>
        <v>1.1050031325694016</v>
      </c>
      <c r="Z104">
        <f t="shared" ca="1" si="26"/>
        <v>1.3502316255168323</v>
      </c>
    </row>
    <row r="105" spans="1:26" x14ac:dyDescent="0.35">
      <c r="A105" s="2">
        <v>45026</v>
      </c>
      <c r="B105" s="4">
        <v>719</v>
      </c>
      <c r="C105" s="4">
        <v>378</v>
      </c>
      <c r="D105" s="4">
        <v>1151</v>
      </c>
      <c r="E105" s="4">
        <v>2248</v>
      </c>
      <c r="G105">
        <f t="shared" si="33"/>
        <v>86741</v>
      </c>
      <c r="H105">
        <f t="shared" si="34"/>
        <v>32672</v>
      </c>
      <c r="I105">
        <f t="shared" si="35"/>
        <v>106779</v>
      </c>
      <c r="K105">
        <f t="shared" si="27"/>
        <v>0.37666155566571746</v>
      </c>
      <c r="L105">
        <f t="shared" si="28"/>
        <v>3.2682113124387855</v>
      </c>
      <c r="M105">
        <f t="shared" si="29"/>
        <v>1.2310095571874893</v>
      </c>
      <c r="S105">
        <f t="shared" ca="1" si="30"/>
        <v>0.33653681463791202</v>
      </c>
      <c r="T105">
        <f t="shared" ca="1" si="23"/>
        <v>2.9200575638992556</v>
      </c>
      <c r="U105">
        <f t="shared" ca="1" si="24"/>
        <v>1.099873424651739</v>
      </c>
      <c r="W105" s="6">
        <f t="shared" si="31"/>
        <v>45026</v>
      </c>
      <c r="X105">
        <f t="shared" ca="1" si="32"/>
        <v>1.1005880084233648</v>
      </c>
      <c r="Y105">
        <f t="shared" ca="1" si="25"/>
        <v>1.1028120134220591</v>
      </c>
      <c r="Z105">
        <f t="shared" ca="1" si="26"/>
        <v>1.3520266297122816</v>
      </c>
    </row>
    <row r="106" spans="1:26" x14ac:dyDescent="0.35">
      <c r="A106" s="2">
        <v>45033</v>
      </c>
      <c r="B106" s="4">
        <v>707</v>
      </c>
      <c r="C106" s="4">
        <v>343</v>
      </c>
      <c r="D106" s="4">
        <v>1105</v>
      </c>
      <c r="E106" s="4">
        <v>2155</v>
      </c>
      <c r="G106">
        <f t="shared" si="33"/>
        <v>87448</v>
      </c>
      <c r="H106">
        <f t="shared" si="34"/>
        <v>33015</v>
      </c>
      <c r="I106">
        <f t="shared" si="35"/>
        <v>107884</v>
      </c>
      <c r="K106">
        <f t="shared" si="27"/>
        <v>0.37753865154148752</v>
      </c>
      <c r="L106">
        <f t="shared" si="28"/>
        <v>3.2677267908526426</v>
      </c>
      <c r="M106">
        <f t="shared" si="29"/>
        <v>1.2336931662244992</v>
      </c>
      <c r="S106">
        <f t="shared" ca="1" si="30"/>
        <v>0.33692075905822094</v>
      </c>
      <c r="T106">
        <f t="shared" ca="1" si="23"/>
        <v>2.9161649708545729</v>
      </c>
      <c r="U106">
        <f t="shared" ca="1" si="24"/>
        <v>1.1009649907689569</v>
      </c>
      <c r="W106" s="6">
        <f t="shared" si="31"/>
        <v>45033</v>
      </c>
      <c r="X106">
        <f t="shared" ca="1" si="32"/>
        <v>1.1018436351676415</v>
      </c>
      <c r="Y106">
        <f t="shared" ca="1" si="25"/>
        <v>1.1013419059741407</v>
      </c>
      <c r="Z106">
        <f t="shared" ca="1" si="26"/>
        <v>1.3533684445297798</v>
      </c>
    </row>
    <row r="107" spans="1:26" x14ac:dyDescent="0.35">
      <c r="A107" s="2">
        <v>45040</v>
      </c>
      <c r="B107" s="4">
        <v>667</v>
      </c>
      <c r="C107" s="4">
        <v>324</v>
      </c>
      <c r="D107" s="4">
        <v>1083</v>
      </c>
      <c r="E107" s="4">
        <v>2074</v>
      </c>
      <c r="G107">
        <f t="shared" si="33"/>
        <v>88115</v>
      </c>
      <c r="H107">
        <f t="shared" si="34"/>
        <v>33339</v>
      </c>
      <c r="I107">
        <f t="shared" si="35"/>
        <v>108967</v>
      </c>
      <c r="K107">
        <f t="shared" si="27"/>
        <v>0.37835782783861999</v>
      </c>
      <c r="L107">
        <f t="shared" si="28"/>
        <v>3.2684543627583311</v>
      </c>
      <c r="M107">
        <f t="shared" si="29"/>
        <v>1.2366452930829031</v>
      </c>
      <c r="S107">
        <f t="shared" ca="1" si="30"/>
        <v>0.33725169400325772</v>
      </c>
      <c r="T107">
        <f t="shared" ca="1" si="23"/>
        <v>2.9133579101811082</v>
      </c>
      <c r="U107">
        <f t="shared" ca="1" si="24"/>
        <v>1.1022917706125854</v>
      </c>
      <c r="W107" s="6">
        <f t="shared" si="31"/>
        <v>45040</v>
      </c>
      <c r="X107">
        <f t="shared" ca="1" si="32"/>
        <v>1.1029259031877616</v>
      </c>
      <c r="Y107">
        <f t="shared" ca="1" si="25"/>
        <v>1.1002817692592439</v>
      </c>
      <c r="Z107">
        <f t="shared" ca="1" si="26"/>
        <v>1.3549993973650292</v>
      </c>
    </row>
    <row r="108" spans="1:26" x14ac:dyDescent="0.35">
      <c r="A108" s="2">
        <v>45047</v>
      </c>
      <c r="B108" s="4">
        <v>743</v>
      </c>
      <c r="C108" s="4">
        <v>314</v>
      </c>
      <c r="D108" s="4">
        <v>1052</v>
      </c>
      <c r="E108" s="4">
        <v>2109</v>
      </c>
      <c r="G108">
        <f t="shared" si="33"/>
        <v>88858</v>
      </c>
      <c r="H108">
        <f t="shared" si="34"/>
        <v>33653</v>
      </c>
      <c r="I108">
        <f t="shared" si="35"/>
        <v>110019</v>
      </c>
      <c r="K108">
        <f t="shared" si="27"/>
        <v>0.37872785793063091</v>
      </c>
      <c r="L108">
        <f t="shared" si="28"/>
        <v>3.2692181974861083</v>
      </c>
      <c r="M108">
        <f t="shared" si="29"/>
        <v>1.238144005041752</v>
      </c>
      <c r="S108">
        <f t="shared" ca="1" si="30"/>
        <v>0.33718149658759017</v>
      </c>
      <c r="T108">
        <f t="shared" ca="1" si="23"/>
        <v>2.9105856921189428</v>
      </c>
      <c r="U108">
        <f t="shared" ca="1" si="24"/>
        <v>1.1023198844997499</v>
      </c>
      <c r="W108" s="6">
        <f t="shared" si="31"/>
        <v>45047</v>
      </c>
      <c r="X108">
        <f t="shared" ca="1" si="32"/>
        <v>1.1026963341464395</v>
      </c>
      <c r="Y108">
        <f t="shared" ca="1" si="25"/>
        <v>1.0992347914802514</v>
      </c>
      <c r="Z108">
        <f t="shared" ca="1" si="26"/>
        <v>1.3550339565454397</v>
      </c>
    </row>
    <row r="109" spans="1:26" x14ac:dyDescent="0.35">
      <c r="A109" s="2">
        <v>45054</v>
      </c>
      <c r="B109" s="4">
        <v>650</v>
      </c>
      <c r="C109" s="4">
        <v>329</v>
      </c>
      <c r="D109" s="4">
        <v>1029</v>
      </c>
      <c r="E109" s="4">
        <v>2008</v>
      </c>
      <c r="G109">
        <f t="shared" si="33"/>
        <v>89508</v>
      </c>
      <c r="H109">
        <f t="shared" si="34"/>
        <v>33982</v>
      </c>
      <c r="I109">
        <f t="shared" si="35"/>
        <v>111048</v>
      </c>
      <c r="K109">
        <f t="shared" si="27"/>
        <v>0.37965321535505209</v>
      </c>
      <c r="L109">
        <f t="shared" si="28"/>
        <v>3.2678476840680362</v>
      </c>
      <c r="M109">
        <f t="shared" si="29"/>
        <v>1.2406488805469902</v>
      </c>
      <c r="S109">
        <f t="shared" ca="1" si="30"/>
        <v>0.33760481416444788</v>
      </c>
      <c r="T109">
        <f t="shared" ca="1" si="23"/>
        <v>2.9059179943089868</v>
      </c>
      <c r="U109">
        <f t="shared" ca="1" si="24"/>
        <v>1.1032411100975106</v>
      </c>
      <c r="W109" s="6">
        <f t="shared" si="31"/>
        <v>45054</v>
      </c>
      <c r="X109">
        <f t="shared" ca="1" si="32"/>
        <v>1.1040807242891515</v>
      </c>
      <c r="Y109">
        <f t="shared" ca="1" si="25"/>
        <v>1.0974719518419227</v>
      </c>
      <c r="Z109">
        <f t="shared" ca="1" si="26"/>
        <v>1.3561663791608323</v>
      </c>
    </row>
    <row r="110" spans="1:26" x14ac:dyDescent="0.35">
      <c r="A110" s="2">
        <v>45061</v>
      </c>
      <c r="B110" s="4">
        <v>687</v>
      </c>
      <c r="C110" s="4">
        <v>306</v>
      </c>
      <c r="D110" s="4">
        <v>1038</v>
      </c>
      <c r="E110" s="4">
        <v>2031</v>
      </c>
      <c r="G110">
        <f t="shared" si="33"/>
        <v>90195</v>
      </c>
      <c r="H110">
        <f t="shared" si="34"/>
        <v>34288</v>
      </c>
      <c r="I110">
        <f t="shared" si="35"/>
        <v>112086</v>
      </c>
      <c r="K110">
        <f t="shared" si="27"/>
        <v>0.38015411053827819</v>
      </c>
      <c r="L110">
        <f t="shared" si="28"/>
        <v>3.2689570695286982</v>
      </c>
      <c r="M110">
        <f t="shared" si="29"/>
        <v>1.2427074671544986</v>
      </c>
      <c r="S110">
        <f t="shared" ca="1" si="30"/>
        <v>0.33764965128234414</v>
      </c>
      <c r="T110">
        <f t="shared" ca="1" si="23"/>
        <v>2.9034598968835286</v>
      </c>
      <c r="U110">
        <f t="shared" ca="1" si="24"/>
        <v>1.1037622145833186</v>
      </c>
      <c r="W110" s="6">
        <f t="shared" si="31"/>
        <v>45061</v>
      </c>
      <c r="X110">
        <f t="shared" ca="1" si="32"/>
        <v>1.1042273566697485</v>
      </c>
      <c r="Y110">
        <f t="shared" ca="1" si="25"/>
        <v>1.0965436073447212</v>
      </c>
      <c r="Z110">
        <f t="shared" ca="1" si="26"/>
        <v>1.3568069502719109</v>
      </c>
    </row>
    <row r="111" spans="1:26" x14ac:dyDescent="0.35">
      <c r="A111" s="2">
        <v>45068</v>
      </c>
      <c r="B111" s="4">
        <v>660</v>
      </c>
      <c r="C111" s="4">
        <v>330</v>
      </c>
      <c r="D111" s="4">
        <v>988</v>
      </c>
      <c r="E111" s="4">
        <v>1978</v>
      </c>
      <c r="G111">
        <f t="shared" si="33"/>
        <v>90855</v>
      </c>
      <c r="H111">
        <f t="shared" si="34"/>
        <v>34618</v>
      </c>
      <c r="I111">
        <f t="shared" si="35"/>
        <v>113074</v>
      </c>
      <c r="K111">
        <f t="shared" si="27"/>
        <v>0.38102470970227287</v>
      </c>
      <c r="L111">
        <f t="shared" si="28"/>
        <v>3.2663354324339937</v>
      </c>
      <c r="M111">
        <f t="shared" si="29"/>
        <v>1.2445545099334103</v>
      </c>
      <c r="S111">
        <f t="shared" ca="1" si="30"/>
        <v>0.33802188691073165</v>
      </c>
      <c r="T111">
        <f t="shared" ca="1" si="23"/>
        <v>2.8976936089458376</v>
      </c>
      <c r="U111">
        <f t="shared" ca="1" si="24"/>
        <v>1.1040928661547191</v>
      </c>
      <c r="W111" s="6">
        <f t="shared" si="31"/>
        <v>45068</v>
      </c>
      <c r="X111">
        <f t="shared" ca="1" si="32"/>
        <v>1.1054446917460077</v>
      </c>
      <c r="Y111">
        <f t="shared" ca="1" si="25"/>
        <v>1.0943658654778641</v>
      </c>
      <c r="Z111">
        <f t="shared" ca="1" si="26"/>
        <v>1.3572134058873206</v>
      </c>
    </row>
    <row r="112" spans="1:26" x14ac:dyDescent="0.35">
      <c r="A112" s="2">
        <v>45075</v>
      </c>
      <c r="B112" s="4">
        <v>641</v>
      </c>
      <c r="C112" s="4">
        <v>328</v>
      </c>
      <c r="D112" s="4">
        <v>1000</v>
      </c>
      <c r="E112" s="4">
        <v>1969</v>
      </c>
      <c r="G112">
        <f t="shared" si="33"/>
        <v>91496</v>
      </c>
      <c r="H112">
        <f t="shared" si="34"/>
        <v>34946</v>
      </c>
      <c r="I112">
        <f t="shared" si="35"/>
        <v>114074</v>
      </c>
      <c r="K112">
        <f t="shared" si="27"/>
        <v>0.38194019410684621</v>
      </c>
      <c r="L112">
        <f t="shared" si="28"/>
        <v>3.2642934813712583</v>
      </c>
      <c r="M112">
        <f t="shared" si="29"/>
        <v>1.2467648858966511</v>
      </c>
      <c r="S112">
        <f t="shared" ca="1" si="30"/>
        <v>0.33843253850425137</v>
      </c>
      <c r="T112">
        <f t="shared" ca="1" si="23"/>
        <v>2.8924505625985719</v>
      </c>
      <c r="U112">
        <f t="shared" ca="1" si="24"/>
        <v>1.1047431293233552</v>
      </c>
      <c r="W112" s="6">
        <f t="shared" si="31"/>
        <v>45075</v>
      </c>
      <c r="X112">
        <f t="shared" ca="1" si="32"/>
        <v>1.1067876598844386</v>
      </c>
      <c r="Y112">
        <f t="shared" ca="1" si="25"/>
        <v>1.0923857351646205</v>
      </c>
      <c r="Z112">
        <f t="shared" ca="1" si="26"/>
        <v>1.3580127461574025</v>
      </c>
    </row>
    <row r="113" spans="1:26" x14ac:dyDescent="0.35">
      <c r="A113" s="2">
        <v>45082</v>
      </c>
      <c r="B113" s="4">
        <v>686</v>
      </c>
      <c r="C113" s="4">
        <v>300</v>
      </c>
      <c r="D113" s="4">
        <v>1005</v>
      </c>
      <c r="E113" s="4">
        <v>1991</v>
      </c>
      <c r="G113">
        <f t="shared" si="33"/>
        <v>92182</v>
      </c>
      <c r="H113">
        <f t="shared" si="34"/>
        <v>35246</v>
      </c>
      <c r="I113">
        <f t="shared" si="35"/>
        <v>115079</v>
      </c>
      <c r="K113">
        <f t="shared" si="27"/>
        <v>0.38235230305265672</v>
      </c>
      <c r="L113">
        <f t="shared" si="28"/>
        <v>3.265022981331215</v>
      </c>
      <c r="M113">
        <f t="shared" si="29"/>
        <v>1.2483890564318414</v>
      </c>
      <c r="S113">
        <f t="shared" ca="1" si="30"/>
        <v>0.33839623593127405</v>
      </c>
      <c r="T113">
        <f t="shared" ca="1" si="23"/>
        <v>2.8896687120501769</v>
      </c>
      <c r="U113">
        <f t="shared" ca="1" si="24"/>
        <v>1.1048714871115894</v>
      </c>
      <c r="W113" s="6">
        <f t="shared" si="31"/>
        <v>45082</v>
      </c>
      <c r="X113">
        <f t="shared" ca="1" si="32"/>
        <v>1.1066689383218757</v>
      </c>
      <c r="Y113">
        <f t="shared" ca="1" si="25"/>
        <v>1.091335119504764</v>
      </c>
      <c r="Z113">
        <f t="shared" ca="1" si="26"/>
        <v>1.3581705308114673</v>
      </c>
    </row>
    <row r="114" spans="1:26" x14ac:dyDescent="0.35">
      <c r="A114" s="2">
        <v>45089</v>
      </c>
      <c r="B114" s="4">
        <v>676</v>
      </c>
      <c r="C114" s="4">
        <v>307</v>
      </c>
      <c r="D114" s="4">
        <v>975</v>
      </c>
      <c r="E114" s="4">
        <v>1958</v>
      </c>
      <c r="G114">
        <f t="shared" si="33"/>
        <v>92858</v>
      </c>
      <c r="H114">
        <f t="shared" si="34"/>
        <v>35553</v>
      </c>
      <c r="I114">
        <f t="shared" si="35"/>
        <v>116054</v>
      </c>
      <c r="K114">
        <f t="shared" si="27"/>
        <v>0.38287492730836331</v>
      </c>
      <c r="L114">
        <f t="shared" si="28"/>
        <v>3.2642533682108401</v>
      </c>
      <c r="M114">
        <f t="shared" si="29"/>
        <v>1.2498007710698056</v>
      </c>
      <c r="S114">
        <f t="shared" ca="1" si="30"/>
        <v>0.33845723849962955</v>
      </c>
      <c r="T114">
        <f t="shared" ca="1" si="23"/>
        <v>2.8855641933376148</v>
      </c>
      <c r="U114">
        <f t="shared" ca="1" si="24"/>
        <v>1.1048101807677555</v>
      </c>
      <c r="W114" s="6">
        <f t="shared" si="31"/>
        <v>45089</v>
      </c>
      <c r="X114">
        <f t="shared" ca="1" si="32"/>
        <v>1.106868437135363</v>
      </c>
      <c r="Y114">
        <f t="shared" ca="1" si="25"/>
        <v>1.0897849745345105</v>
      </c>
      <c r="Z114">
        <f t="shared" ca="1" si="26"/>
        <v>1.3580951695857335</v>
      </c>
    </row>
    <row r="115" spans="1:26" x14ac:dyDescent="0.35">
      <c r="A115" s="2">
        <v>45096</v>
      </c>
      <c r="B115" s="4">
        <v>715</v>
      </c>
      <c r="C115" s="4">
        <v>339</v>
      </c>
      <c r="D115" s="4">
        <v>1075</v>
      </c>
      <c r="E115" s="4">
        <v>2129</v>
      </c>
      <c r="G115">
        <f t="shared" si="33"/>
        <v>93573</v>
      </c>
      <c r="H115">
        <f t="shared" si="34"/>
        <v>35892</v>
      </c>
      <c r="I115">
        <f t="shared" si="35"/>
        <v>117129</v>
      </c>
      <c r="K115">
        <f t="shared" si="27"/>
        <v>0.38357218428392803</v>
      </c>
      <c r="L115">
        <f t="shared" si="28"/>
        <v>3.2633734536944168</v>
      </c>
      <c r="M115">
        <f t="shared" si="29"/>
        <v>1.2517392837677535</v>
      </c>
      <c r="S115">
        <f t="shared" ca="1" si="30"/>
        <v>0.33867181181038591</v>
      </c>
      <c r="T115">
        <f t="shared" ca="1" si="23"/>
        <v>2.8813679548736606</v>
      </c>
      <c r="U115">
        <f t="shared" ca="1" si="24"/>
        <v>1.1052126001766045</v>
      </c>
      <c r="W115" s="6">
        <f t="shared" si="31"/>
        <v>45096</v>
      </c>
      <c r="X115">
        <f t="shared" ca="1" si="32"/>
        <v>1.1075701636700968</v>
      </c>
      <c r="Y115">
        <f t="shared" ca="1" si="25"/>
        <v>1.088200189958191</v>
      </c>
      <c r="Z115">
        <f t="shared" ca="1" si="26"/>
        <v>1.3585898462865995</v>
      </c>
    </row>
    <row r="116" spans="1:26" x14ac:dyDescent="0.35">
      <c r="A116" s="2">
        <v>45103</v>
      </c>
      <c r="B116" s="4">
        <v>661</v>
      </c>
      <c r="C116" s="4">
        <v>300</v>
      </c>
      <c r="D116" s="4">
        <v>977</v>
      </c>
      <c r="E116" s="4">
        <v>1938</v>
      </c>
      <c r="G116">
        <f t="shared" si="33"/>
        <v>94234</v>
      </c>
      <c r="H116">
        <f t="shared" si="34"/>
        <v>36192</v>
      </c>
      <c r="I116">
        <f t="shared" si="35"/>
        <v>118106</v>
      </c>
      <c r="K116">
        <f t="shared" si="27"/>
        <v>0.38406519939724515</v>
      </c>
      <c r="L116">
        <f t="shared" si="28"/>
        <v>3.263317860300619</v>
      </c>
      <c r="M116">
        <f t="shared" si="29"/>
        <v>1.2533268247129485</v>
      </c>
      <c r="S116">
        <f t="shared" ca="1" si="30"/>
        <v>0.33870528140981554</v>
      </c>
      <c r="T116">
        <f t="shared" ca="1" si="23"/>
        <v>2.8779045743729692</v>
      </c>
      <c r="U116">
        <f t="shared" ca="1" si="24"/>
        <v>1.1053029942027983</v>
      </c>
      <c r="W116" s="6">
        <f t="shared" si="31"/>
        <v>45103</v>
      </c>
      <c r="X116">
        <f t="shared" ca="1" si="32"/>
        <v>1.1076796204610828</v>
      </c>
      <c r="Y116">
        <f t="shared" ca="1" si="25"/>
        <v>1.086892182311207</v>
      </c>
      <c r="Z116">
        <f t="shared" ca="1" si="26"/>
        <v>1.3587009637368821</v>
      </c>
    </row>
    <row r="117" spans="1:26" x14ac:dyDescent="0.35">
      <c r="A117" s="2">
        <v>45110</v>
      </c>
      <c r="B117" s="4">
        <v>644</v>
      </c>
      <c r="C117" s="4">
        <v>326</v>
      </c>
      <c r="D117" s="4">
        <v>991</v>
      </c>
      <c r="E117" s="4">
        <v>1961</v>
      </c>
      <c r="G117">
        <f t="shared" si="33"/>
        <v>94878</v>
      </c>
      <c r="H117">
        <f t="shared" si="34"/>
        <v>36518</v>
      </c>
      <c r="I117">
        <f t="shared" si="35"/>
        <v>119097</v>
      </c>
      <c r="K117">
        <f t="shared" si="27"/>
        <v>0.38489428529269165</v>
      </c>
      <c r="L117">
        <f t="shared" si="28"/>
        <v>3.2613231830877925</v>
      </c>
      <c r="M117">
        <f t="shared" si="29"/>
        <v>1.255264655663062</v>
      </c>
      <c r="S117">
        <f t="shared" ca="1" si="30"/>
        <v>0.33903422416502599</v>
      </c>
      <c r="T117">
        <f t="shared" ca="1" si="23"/>
        <v>2.8727373135424874</v>
      </c>
      <c r="U117">
        <f t="shared" ca="1" si="24"/>
        <v>1.1057001751295827</v>
      </c>
      <c r="W117" s="6">
        <f t="shared" si="31"/>
        <v>45110</v>
      </c>
      <c r="X117">
        <f t="shared" ca="1" si="32"/>
        <v>1.1087553733537698</v>
      </c>
      <c r="Y117">
        <f t="shared" ca="1" si="25"/>
        <v>1.0849406737550773</v>
      </c>
      <c r="Z117">
        <f t="shared" ca="1" si="26"/>
        <v>1.3591892009992712</v>
      </c>
    </row>
    <row r="118" spans="1:26" x14ac:dyDescent="0.35">
      <c r="A118" s="2">
        <v>45117</v>
      </c>
      <c r="B118" s="4">
        <v>660</v>
      </c>
      <c r="C118" s="4">
        <v>321</v>
      </c>
      <c r="D118" s="4">
        <v>1083</v>
      </c>
      <c r="E118" s="4">
        <v>2064</v>
      </c>
      <c r="G118">
        <f t="shared" si="33"/>
        <v>95538</v>
      </c>
      <c r="H118">
        <f t="shared" si="34"/>
        <v>36839</v>
      </c>
      <c r="I118">
        <f t="shared" si="35"/>
        <v>120180</v>
      </c>
      <c r="K118">
        <f t="shared" si="27"/>
        <v>0.38559526052460802</v>
      </c>
      <c r="L118">
        <f t="shared" si="28"/>
        <v>3.2623035370124054</v>
      </c>
      <c r="M118">
        <f t="shared" si="29"/>
        <v>1.2579287822646485</v>
      </c>
      <c r="S118">
        <f t="shared" ca="1" si="30"/>
        <v>0.33924919915328811</v>
      </c>
      <c r="T118">
        <f t="shared" ca="1" si="23"/>
        <v>2.8701957094095767</v>
      </c>
      <c r="U118">
        <f t="shared" ca="1" si="24"/>
        <v>1.1067338623263976</v>
      </c>
      <c r="W118" s="6">
        <f t="shared" si="31"/>
        <v>45117</v>
      </c>
      <c r="X118">
        <f t="shared" ca="1" si="32"/>
        <v>1.1094584135083716</v>
      </c>
      <c r="Y118">
        <f t="shared" ca="1" si="25"/>
        <v>1.0839807914548822</v>
      </c>
      <c r="Z118">
        <f t="shared" ca="1" si="26"/>
        <v>1.3604598677737947</v>
      </c>
    </row>
    <row r="119" spans="1:26" x14ac:dyDescent="0.35">
      <c r="A119" s="2">
        <v>45124</v>
      </c>
      <c r="B119" s="4">
        <v>654</v>
      </c>
      <c r="C119" s="4">
        <v>301</v>
      </c>
      <c r="D119" s="4">
        <v>1020</v>
      </c>
      <c r="E119" s="4">
        <v>1975</v>
      </c>
      <c r="G119">
        <f t="shared" si="33"/>
        <v>96192</v>
      </c>
      <c r="H119">
        <f t="shared" si="34"/>
        <v>37140</v>
      </c>
      <c r="I119">
        <f t="shared" si="35"/>
        <v>121200</v>
      </c>
      <c r="K119">
        <f t="shared" si="27"/>
        <v>0.38610279441117762</v>
      </c>
      <c r="L119">
        <f t="shared" si="28"/>
        <v>3.2633279483037159</v>
      </c>
      <c r="M119">
        <f t="shared" si="29"/>
        <v>1.2599800399201597</v>
      </c>
      <c r="S119">
        <f t="shared" ca="1" si="30"/>
        <v>0.33929319932762186</v>
      </c>
      <c r="T119">
        <f t="shared" ca="1" si="23"/>
        <v>2.8676948109732665</v>
      </c>
      <c r="U119">
        <f t="shared" ca="1" si="24"/>
        <v>1.1072249800352121</v>
      </c>
      <c r="W119" s="6">
        <f t="shared" si="31"/>
        <v>45124</v>
      </c>
      <c r="X119">
        <f t="shared" ca="1" si="32"/>
        <v>1.1096023088034297</v>
      </c>
      <c r="Y119">
        <f t="shared" ca="1" si="25"/>
        <v>1.0830362823897157</v>
      </c>
      <c r="Z119">
        <f t="shared" ca="1" si="26"/>
        <v>1.3610635774423419</v>
      </c>
    </row>
    <row r="120" spans="1:26" x14ac:dyDescent="0.35">
      <c r="A120" s="2">
        <v>45131</v>
      </c>
      <c r="B120" s="4">
        <v>581</v>
      </c>
      <c r="C120" s="4">
        <v>333</v>
      </c>
      <c r="D120" s="4">
        <v>963</v>
      </c>
      <c r="E120" s="4">
        <v>1877</v>
      </c>
      <c r="G120">
        <f t="shared" si="33"/>
        <v>96773</v>
      </c>
      <c r="H120">
        <f t="shared" si="34"/>
        <v>37473</v>
      </c>
      <c r="I120">
        <f t="shared" si="35"/>
        <v>122163</v>
      </c>
      <c r="K120">
        <f t="shared" si="27"/>
        <v>0.38722577578456802</v>
      </c>
      <c r="L120">
        <f t="shared" si="28"/>
        <v>3.2600272195981108</v>
      </c>
      <c r="M120">
        <f t="shared" si="29"/>
        <v>1.2623665691876866</v>
      </c>
      <c r="S120">
        <f t="shared" ca="1" si="30"/>
        <v>0.33987681102284856</v>
      </c>
      <c r="T120">
        <f t="shared" ca="1" si="23"/>
        <v>2.8613995362259317</v>
      </c>
      <c r="U120">
        <f t="shared" ca="1" si="24"/>
        <v>1.1080076552446896</v>
      </c>
      <c r="W120" s="6">
        <f t="shared" si="31"/>
        <v>45131</v>
      </c>
      <c r="X120">
        <f t="shared" ca="1" si="32"/>
        <v>1.1115109143568318</v>
      </c>
      <c r="Y120">
        <f t="shared" ca="1" si="25"/>
        <v>1.0806587591843571</v>
      </c>
      <c r="Z120">
        <f t="shared" ca="1" si="26"/>
        <v>1.3620256860831288</v>
      </c>
    </row>
    <row r="121" spans="1:26" x14ac:dyDescent="0.35">
      <c r="A121" s="2">
        <v>45138</v>
      </c>
      <c r="B121" s="4">
        <v>613</v>
      </c>
      <c r="C121" s="4">
        <v>291</v>
      </c>
      <c r="D121" s="4">
        <v>988</v>
      </c>
      <c r="E121" s="4">
        <v>1892</v>
      </c>
      <c r="G121">
        <f t="shared" si="33"/>
        <v>97386</v>
      </c>
      <c r="H121">
        <f t="shared" si="34"/>
        <v>37764</v>
      </c>
      <c r="I121">
        <f t="shared" si="35"/>
        <v>123151</v>
      </c>
      <c r="K121">
        <f t="shared" si="27"/>
        <v>0.38777647711169982</v>
      </c>
      <c r="L121">
        <f t="shared" si="28"/>
        <v>3.2610687427179323</v>
      </c>
      <c r="M121">
        <f t="shared" si="29"/>
        <v>1.2645657486702402</v>
      </c>
      <c r="S121">
        <f t="shared" ca="1" si="30"/>
        <v>0.33995685525359276</v>
      </c>
      <c r="T121">
        <f t="shared" ca="1" si="23"/>
        <v>2.8589219304832532</v>
      </c>
      <c r="U121">
        <f t="shared" ca="1" si="24"/>
        <v>1.1086226745401762</v>
      </c>
      <c r="W121" s="6">
        <f t="shared" si="31"/>
        <v>45138</v>
      </c>
      <c r="X121">
        <f t="shared" ca="1" si="32"/>
        <v>1.1117726857787646</v>
      </c>
      <c r="Y121">
        <f t="shared" ca="1" si="25"/>
        <v>1.0797230470219226</v>
      </c>
      <c r="Z121">
        <f t="shared" ca="1" si="26"/>
        <v>1.3627817025907083</v>
      </c>
    </row>
    <row r="122" spans="1:26" x14ac:dyDescent="0.35">
      <c r="A122" s="2">
        <v>45145</v>
      </c>
      <c r="B122" s="4">
        <v>650</v>
      </c>
      <c r="C122" s="4">
        <v>357</v>
      </c>
      <c r="D122" s="4">
        <v>993</v>
      </c>
      <c r="E122" s="4">
        <v>2000</v>
      </c>
      <c r="G122">
        <f t="shared" si="33"/>
        <v>98036</v>
      </c>
      <c r="H122">
        <f t="shared" si="34"/>
        <v>38121</v>
      </c>
      <c r="I122">
        <f t="shared" si="35"/>
        <v>124144</v>
      </c>
      <c r="K122">
        <f t="shared" si="27"/>
        <v>0.38884695418009713</v>
      </c>
      <c r="L122">
        <f t="shared" si="28"/>
        <v>3.256577739303796</v>
      </c>
      <c r="M122">
        <f t="shared" si="29"/>
        <v>1.2663103349789873</v>
      </c>
      <c r="S122">
        <f t="shared" ca="1" si="30"/>
        <v>0.34049137087225084</v>
      </c>
      <c r="T122">
        <f t="shared" ca="1" si="23"/>
        <v>2.8516016568668809</v>
      </c>
      <c r="U122">
        <f t="shared" ca="1" si="24"/>
        <v>1.1088366188076049</v>
      </c>
      <c r="W122" s="6">
        <f t="shared" si="31"/>
        <v>45145</v>
      </c>
      <c r="X122">
        <f t="shared" ca="1" si="32"/>
        <v>1.1135207307314188</v>
      </c>
      <c r="Y122">
        <f t="shared" ca="1" si="25"/>
        <v>1.0769584146443021</v>
      </c>
      <c r="Z122">
        <f t="shared" ca="1" si="26"/>
        <v>1.3630446949863373</v>
      </c>
    </row>
    <row r="123" spans="1:26" x14ac:dyDescent="0.35">
      <c r="A123" s="2">
        <v>45152</v>
      </c>
      <c r="B123" s="4">
        <v>745</v>
      </c>
      <c r="C123" s="4">
        <v>320</v>
      </c>
      <c r="D123" s="4">
        <v>1074</v>
      </c>
      <c r="E123" s="4">
        <v>2139</v>
      </c>
      <c r="G123">
        <f t="shared" si="33"/>
        <v>98781</v>
      </c>
      <c r="H123">
        <f t="shared" si="34"/>
        <v>38441</v>
      </c>
      <c r="I123">
        <f t="shared" si="35"/>
        <v>125218</v>
      </c>
      <c r="K123">
        <f t="shared" si="27"/>
        <v>0.38915378463469696</v>
      </c>
      <c r="L123">
        <f t="shared" si="28"/>
        <v>3.2574074555812804</v>
      </c>
      <c r="M123">
        <f t="shared" si="29"/>
        <v>1.2676324394367338</v>
      </c>
      <c r="S123">
        <f t="shared" ca="1" si="30"/>
        <v>0.34035625241272427</v>
      </c>
      <c r="T123">
        <f t="shared" ca="1" si="23"/>
        <v>2.8489482511486859</v>
      </c>
      <c r="U123">
        <f t="shared" ca="1" si="24"/>
        <v>1.108678994162912</v>
      </c>
      <c r="W123" s="6">
        <f t="shared" si="31"/>
        <v>45152</v>
      </c>
      <c r="X123">
        <f t="shared" ca="1" si="32"/>
        <v>1.1130788481503657</v>
      </c>
      <c r="Y123">
        <f t="shared" ca="1" si="25"/>
        <v>1.0759563084739698</v>
      </c>
      <c r="Z123">
        <f t="shared" ca="1" si="26"/>
        <v>1.3628509338567862</v>
      </c>
    </row>
    <row r="124" spans="1:26" x14ac:dyDescent="0.35">
      <c r="A124" s="2">
        <v>45159</v>
      </c>
      <c r="B124" s="4">
        <v>675</v>
      </c>
      <c r="C124" s="4">
        <v>374</v>
      </c>
      <c r="D124" s="4">
        <v>1155</v>
      </c>
      <c r="E124" s="4">
        <v>2204</v>
      </c>
      <c r="G124">
        <f t="shared" si="33"/>
        <v>99456</v>
      </c>
      <c r="H124">
        <f t="shared" si="34"/>
        <v>38815</v>
      </c>
      <c r="I124">
        <f t="shared" si="35"/>
        <v>126373</v>
      </c>
      <c r="K124">
        <f t="shared" si="27"/>
        <v>0.3902730855855856</v>
      </c>
      <c r="L124">
        <f t="shared" si="28"/>
        <v>3.2557774056421485</v>
      </c>
      <c r="M124">
        <f t="shared" si="29"/>
        <v>1.2706422940797941</v>
      </c>
      <c r="S124">
        <f t="shared" ca="1" si="30"/>
        <v>0.34093072564317234</v>
      </c>
      <c r="T124">
        <f t="shared" ca="1" si="23"/>
        <v>2.8441483526150164</v>
      </c>
      <c r="U124">
        <f t="shared" ca="1" si="24"/>
        <v>1.1099945534382227</v>
      </c>
      <c r="W124" s="6">
        <f t="shared" si="31"/>
        <v>45159</v>
      </c>
      <c r="X124">
        <f t="shared" ca="1" si="32"/>
        <v>1.114957567865686</v>
      </c>
      <c r="Y124">
        <f t="shared" ca="1" si="25"/>
        <v>1.0741435408656941</v>
      </c>
      <c r="Z124">
        <f t="shared" ca="1" si="26"/>
        <v>1.3644680937347498</v>
      </c>
    </row>
    <row r="125" spans="1:26" x14ac:dyDescent="0.35">
      <c r="A125" s="2">
        <v>45166</v>
      </c>
      <c r="B125" s="4">
        <v>590</v>
      </c>
      <c r="C125" s="4">
        <v>290</v>
      </c>
      <c r="D125" s="4">
        <v>1030</v>
      </c>
      <c r="E125" s="4">
        <v>1910</v>
      </c>
      <c r="G125">
        <f t="shared" si="33"/>
        <v>100046</v>
      </c>
      <c r="H125">
        <f t="shared" si="34"/>
        <v>39105</v>
      </c>
      <c r="I125">
        <f t="shared" si="35"/>
        <v>127403</v>
      </c>
      <c r="K125">
        <f t="shared" si="27"/>
        <v>0.39087019970813425</v>
      </c>
      <c r="L125">
        <f t="shared" si="28"/>
        <v>3.2579721263265569</v>
      </c>
      <c r="M125">
        <f t="shared" si="29"/>
        <v>1.2734442156607961</v>
      </c>
      <c r="S125">
        <f t="shared" ca="1" si="30"/>
        <v>0.34104773345941625</v>
      </c>
      <c r="T125">
        <f t="shared" ca="1" si="23"/>
        <v>2.8426930735249498</v>
      </c>
      <c r="U125">
        <f t="shared" ca="1" si="24"/>
        <v>1.1111240093576271</v>
      </c>
      <c r="W125" s="6">
        <f t="shared" si="31"/>
        <v>45166</v>
      </c>
      <c r="X125">
        <f t="shared" ca="1" si="32"/>
        <v>1.1153402225823428</v>
      </c>
      <c r="Y125">
        <f t="shared" ca="1" si="25"/>
        <v>1.0735939286651508</v>
      </c>
      <c r="Z125">
        <f t="shared" ca="1" si="26"/>
        <v>1.365856484840394</v>
      </c>
    </row>
    <row r="126" spans="1:26" x14ac:dyDescent="0.35">
      <c r="A126" s="2">
        <v>45173</v>
      </c>
      <c r="B126" s="4">
        <v>639</v>
      </c>
      <c r="C126" s="4">
        <v>307</v>
      </c>
      <c r="D126" s="4">
        <v>991</v>
      </c>
      <c r="E126" s="4">
        <v>1937</v>
      </c>
      <c r="G126">
        <f t="shared" si="33"/>
        <v>100685</v>
      </c>
      <c r="H126">
        <f t="shared" si="34"/>
        <v>39412</v>
      </c>
      <c r="I126">
        <f t="shared" si="35"/>
        <v>128394</v>
      </c>
      <c r="K126">
        <f t="shared" si="27"/>
        <v>0.39143864527983313</v>
      </c>
      <c r="L126">
        <f t="shared" si="28"/>
        <v>3.2577387597685985</v>
      </c>
      <c r="M126">
        <f t="shared" si="29"/>
        <v>1.2752048467994239</v>
      </c>
      <c r="S126">
        <f t="shared" ca="1" si="30"/>
        <v>0.34113900059003849</v>
      </c>
      <c r="T126">
        <f t="shared" ca="1" si="23"/>
        <v>2.8391211703085957</v>
      </c>
      <c r="U126">
        <f t="shared" ca="1" si="24"/>
        <v>1.1113417446908911</v>
      </c>
      <c r="W126" s="6">
        <f t="shared" si="31"/>
        <v>45173</v>
      </c>
      <c r="X126">
        <f t="shared" ca="1" si="32"/>
        <v>1.1156386966427041</v>
      </c>
      <c r="Y126">
        <f t="shared" ca="1" si="25"/>
        <v>1.07224493547184</v>
      </c>
      <c r="Z126">
        <f t="shared" ca="1" si="26"/>
        <v>1.3661241374285955</v>
      </c>
    </row>
    <row r="127" spans="1:26" x14ac:dyDescent="0.35">
      <c r="A127" s="2">
        <v>45180</v>
      </c>
      <c r="B127" s="4">
        <v>658</v>
      </c>
      <c r="C127" s="4">
        <v>295</v>
      </c>
      <c r="D127" s="4">
        <v>1030</v>
      </c>
      <c r="E127" s="4">
        <v>1983</v>
      </c>
      <c r="G127">
        <f t="shared" si="33"/>
        <v>101343</v>
      </c>
      <c r="H127">
        <f t="shared" si="34"/>
        <v>39707</v>
      </c>
      <c r="I127">
        <f t="shared" si="35"/>
        <v>129424</v>
      </c>
      <c r="K127">
        <f t="shared" si="27"/>
        <v>0.39180801831404238</v>
      </c>
      <c r="L127">
        <f t="shared" si="28"/>
        <v>3.2594756592036669</v>
      </c>
      <c r="M127">
        <f t="shared" si="29"/>
        <v>1.2770886987754457</v>
      </c>
      <c r="S127">
        <f t="shared" ca="1" si="30"/>
        <v>0.34105628628800361</v>
      </c>
      <c r="T127">
        <f t="shared" ca="1" si="23"/>
        <v>2.8372687939304053</v>
      </c>
      <c r="U127">
        <f t="shared" ca="1" si="24"/>
        <v>1.1116646635741452</v>
      </c>
      <c r="W127" s="6">
        <f t="shared" si="31"/>
        <v>45180</v>
      </c>
      <c r="X127">
        <f t="shared" ca="1" si="32"/>
        <v>1.1153681931940915</v>
      </c>
      <c r="Y127">
        <f t="shared" ca="1" si="25"/>
        <v>1.0715453523716632</v>
      </c>
      <c r="Z127">
        <f t="shared" ca="1" si="26"/>
        <v>1.3665210875863236</v>
      </c>
    </row>
    <row r="128" spans="1:26" x14ac:dyDescent="0.35">
      <c r="A128" s="2">
        <v>45187</v>
      </c>
      <c r="B128" s="4">
        <v>679</v>
      </c>
      <c r="C128" s="4">
        <v>341</v>
      </c>
      <c r="D128" s="4">
        <v>1031</v>
      </c>
      <c r="E128" s="4">
        <v>2051</v>
      </c>
      <c r="G128">
        <f t="shared" si="33"/>
        <v>102022</v>
      </c>
      <c r="H128">
        <f t="shared" si="34"/>
        <v>40048</v>
      </c>
      <c r="I128">
        <f t="shared" si="35"/>
        <v>130455</v>
      </c>
      <c r="K128">
        <f t="shared" si="27"/>
        <v>0.39254278488953365</v>
      </c>
      <c r="L128">
        <f t="shared" si="28"/>
        <v>3.2574660407510985</v>
      </c>
      <c r="M128">
        <f t="shared" si="29"/>
        <v>1.2786947913195192</v>
      </c>
      <c r="S128">
        <f t="shared" ca="1" si="30"/>
        <v>0.34129097543366643</v>
      </c>
      <c r="T128">
        <f t="shared" ca="1" si="23"/>
        <v>2.832159462064356</v>
      </c>
      <c r="U128">
        <f t="shared" ca="1" si="24"/>
        <v>1.1117437624899857</v>
      </c>
      <c r="W128" s="6">
        <f t="shared" si="31"/>
        <v>45187</v>
      </c>
      <c r="X128">
        <f t="shared" ca="1" si="32"/>
        <v>1.1161357052408836</v>
      </c>
      <c r="Y128">
        <f t="shared" ca="1" si="25"/>
        <v>1.0696157217259865</v>
      </c>
      <c r="Z128">
        <f t="shared" ca="1" si="26"/>
        <v>1.3666183204480338</v>
      </c>
    </row>
    <row r="129" spans="1:26" x14ac:dyDescent="0.35">
      <c r="A129" s="2">
        <v>45194</v>
      </c>
      <c r="B129" s="4">
        <v>651</v>
      </c>
      <c r="C129" s="4">
        <v>297</v>
      </c>
      <c r="D129" s="4">
        <v>1013</v>
      </c>
      <c r="E129" s="4">
        <v>1961</v>
      </c>
      <c r="G129">
        <f t="shared" si="33"/>
        <v>102673</v>
      </c>
      <c r="H129">
        <f t="shared" si="34"/>
        <v>40345</v>
      </c>
      <c r="I129">
        <f t="shared" si="35"/>
        <v>131468</v>
      </c>
      <c r="K129">
        <f t="shared" si="27"/>
        <v>0.39294653901220378</v>
      </c>
      <c r="L129">
        <f t="shared" si="28"/>
        <v>3.258594621390507</v>
      </c>
      <c r="M129">
        <f t="shared" si="29"/>
        <v>1.2804534785191823</v>
      </c>
      <c r="S129">
        <f t="shared" ca="1" si="30"/>
        <v>0.34123717623923894</v>
      </c>
      <c r="T129">
        <f t="shared" ca="1" si="23"/>
        <v>2.8297834863412157</v>
      </c>
      <c r="U129">
        <f t="shared" ca="1" si="24"/>
        <v>1.1119536271116686</v>
      </c>
      <c r="W129" s="6">
        <f t="shared" si="31"/>
        <v>45194</v>
      </c>
      <c r="X129">
        <f t="shared" ca="1" si="32"/>
        <v>1.1159597638708036</v>
      </c>
      <c r="Y129">
        <f t="shared" ca="1" si="25"/>
        <v>1.0687183919597956</v>
      </c>
      <c r="Z129">
        <f t="shared" ca="1" si="26"/>
        <v>1.3668762979123401</v>
      </c>
    </row>
    <row r="130" spans="1:26" x14ac:dyDescent="0.35">
      <c r="A130" s="2">
        <v>45201</v>
      </c>
      <c r="B130" s="4">
        <v>728</v>
      </c>
      <c r="C130" s="4">
        <v>328</v>
      </c>
      <c r="D130" s="4">
        <v>1025</v>
      </c>
      <c r="E130" s="4">
        <v>2081</v>
      </c>
      <c r="G130">
        <f t="shared" si="33"/>
        <v>103401</v>
      </c>
      <c r="H130">
        <f t="shared" si="34"/>
        <v>40673</v>
      </c>
      <c r="I130">
        <f t="shared" si="35"/>
        <v>132493</v>
      </c>
      <c r="K130">
        <f t="shared" si="27"/>
        <v>0.3933520952408584</v>
      </c>
      <c r="L130">
        <f t="shared" si="28"/>
        <v>3.2575172719002778</v>
      </c>
      <c r="M130">
        <f t="shared" si="29"/>
        <v>1.2813512441852593</v>
      </c>
      <c r="S130">
        <f t="shared" ca="1" si="30"/>
        <v>0.3411845884215618</v>
      </c>
      <c r="T130">
        <f t="shared" ca="1" si="23"/>
        <v>2.8254957915220476</v>
      </c>
      <c r="U130">
        <f t="shared" ca="1" si="24"/>
        <v>1.111414689689425</v>
      </c>
      <c r="W130" s="6">
        <f t="shared" si="31"/>
        <v>45201</v>
      </c>
      <c r="X130">
        <f t="shared" ca="1" si="32"/>
        <v>1.1157877841080936</v>
      </c>
      <c r="Y130">
        <f t="shared" ca="1" si="25"/>
        <v>1.0670990672536922</v>
      </c>
      <c r="Z130">
        <f t="shared" ca="1" si="26"/>
        <v>1.3662138055470461</v>
      </c>
    </row>
    <row r="131" spans="1:26" x14ac:dyDescent="0.35">
      <c r="A131" s="2">
        <v>45208</v>
      </c>
      <c r="B131" s="4">
        <v>726</v>
      </c>
      <c r="C131" s="4">
        <v>403</v>
      </c>
      <c r="D131" s="4">
        <v>1159</v>
      </c>
      <c r="E131" s="4">
        <v>2288</v>
      </c>
      <c r="G131">
        <f t="shared" si="33"/>
        <v>104127</v>
      </c>
      <c r="H131">
        <f t="shared" si="34"/>
        <v>41076</v>
      </c>
      <c r="I131">
        <f t="shared" si="35"/>
        <v>133652</v>
      </c>
      <c r="K131">
        <f t="shared" si="27"/>
        <v>0.39447981791466191</v>
      </c>
      <c r="L131">
        <f t="shared" si="28"/>
        <v>3.2537734930372966</v>
      </c>
      <c r="M131">
        <f t="shared" si="29"/>
        <v>1.2835479750689063</v>
      </c>
      <c r="S131">
        <f t="shared" ca="1" si="30"/>
        <v>0.34175729443807801</v>
      </c>
      <c r="T131">
        <f t="shared" ca="1" si="23"/>
        <v>2.818904225755146</v>
      </c>
      <c r="U131">
        <f t="shared" ca="1" si="24"/>
        <v>1.1120008256947611</v>
      </c>
      <c r="W131" s="6">
        <f t="shared" si="31"/>
        <v>45208</v>
      </c>
      <c r="X131">
        <f t="shared" ca="1" si="32"/>
        <v>1.1176607244424455</v>
      </c>
      <c r="Y131">
        <f t="shared" ca="1" si="25"/>
        <v>1.0646096444406385</v>
      </c>
      <c r="Z131">
        <f t="shared" ca="1" si="26"/>
        <v>1.3669343170805421</v>
      </c>
    </row>
    <row r="132" spans="1:26" x14ac:dyDescent="0.35">
      <c r="A132" s="2">
        <v>45215</v>
      </c>
      <c r="B132" s="4">
        <v>706</v>
      </c>
      <c r="C132" s="4">
        <v>399</v>
      </c>
      <c r="D132" s="4">
        <v>1099</v>
      </c>
      <c r="E132" s="4">
        <v>2204</v>
      </c>
      <c r="G132">
        <f t="shared" si="33"/>
        <v>104833</v>
      </c>
      <c r="H132">
        <f t="shared" si="34"/>
        <v>41475</v>
      </c>
      <c r="I132">
        <f t="shared" si="35"/>
        <v>134751</v>
      </c>
      <c r="K132">
        <f t="shared" si="27"/>
        <v>0.39562923888470236</v>
      </c>
      <c r="L132">
        <f t="shared" si="28"/>
        <v>3.2489692585895118</v>
      </c>
      <c r="M132">
        <f t="shared" si="29"/>
        <v>1.2853872349355642</v>
      </c>
      <c r="S132">
        <f t="shared" ca="1" si="30"/>
        <v>0.34234694011470218</v>
      </c>
      <c r="T132">
        <f t="shared" ca="1" si="23"/>
        <v>2.8114066779806448</v>
      </c>
      <c r="U132">
        <f t="shared" ca="1" si="24"/>
        <v>1.1122746842048519</v>
      </c>
      <c r="W132" s="6">
        <f t="shared" si="31"/>
        <v>45215</v>
      </c>
      <c r="X132">
        <f t="shared" ca="1" si="32"/>
        <v>1.1195890631343342</v>
      </c>
      <c r="Y132">
        <f t="shared" ca="1" si="25"/>
        <v>1.061778061303666</v>
      </c>
      <c r="Z132">
        <f t="shared" ca="1" si="26"/>
        <v>1.3672709594523982</v>
      </c>
    </row>
    <row r="133" spans="1:26" x14ac:dyDescent="0.35">
      <c r="A133" s="2">
        <v>45222</v>
      </c>
      <c r="B133" s="4">
        <v>709</v>
      </c>
      <c r="C133" s="4">
        <v>382</v>
      </c>
      <c r="D133" s="4">
        <v>1134</v>
      </c>
      <c r="E133" s="4">
        <v>2225</v>
      </c>
      <c r="G133">
        <f t="shared" si="33"/>
        <v>105542</v>
      </c>
      <c r="H133">
        <f t="shared" si="34"/>
        <v>41857</v>
      </c>
      <c r="I133">
        <f t="shared" si="35"/>
        <v>135885</v>
      </c>
      <c r="K133">
        <f t="shared" si="27"/>
        <v>0.39659093062477496</v>
      </c>
      <c r="L133">
        <f t="shared" si="28"/>
        <v>3.2464103973051102</v>
      </c>
      <c r="M133">
        <f t="shared" si="29"/>
        <v>1.2874969206571791</v>
      </c>
      <c r="S133">
        <f t="shared" ca="1" si="30"/>
        <v>0.34277245461488265</v>
      </c>
      <c r="T133">
        <f t="shared" ca="1" si="23"/>
        <v>2.8058636106945656</v>
      </c>
      <c r="U133">
        <f t="shared" ca="1" si="24"/>
        <v>1.112780060571549</v>
      </c>
      <c r="W133" s="6">
        <f t="shared" si="31"/>
        <v>45222</v>
      </c>
      <c r="X133">
        <f t="shared" ca="1" si="32"/>
        <v>1.1209806379515284</v>
      </c>
      <c r="Y133">
        <f t="shared" ca="1" si="25"/>
        <v>1.0596846227119514</v>
      </c>
      <c r="Z133">
        <f t="shared" ca="1" si="26"/>
        <v>1.367892196669779</v>
      </c>
    </row>
    <row r="134" spans="1:26" x14ac:dyDescent="0.35">
      <c r="A134" s="2">
        <v>45229</v>
      </c>
      <c r="B134" s="4">
        <v>713</v>
      </c>
      <c r="C134" s="4">
        <v>365</v>
      </c>
      <c r="D134" s="4">
        <v>1085</v>
      </c>
      <c r="E134" s="4">
        <v>2163</v>
      </c>
      <c r="G134">
        <f t="shared" si="33"/>
        <v>106255</v>
      </c>
      <c r="H134">
        <f t="shared" si="34"/>
        <v>42222</v>
      </c>
      <c r="I134">
        <f t="shared" si="35"/>
        <v>136970</v>
      </c>
      <c r="K134">
        <f t="shared" si="27"/>
        <v>0.3973648298903581</v>
      </c>
      <c r="L134">
        <f t="shared" si="28"/>
        <v>3.2440433897020511</v>
      </c>
      <c r="M134">
        <f t="shared" si="29"/>
        <v>1.2890687497058961</v>
      </c>
      <c r="S134">
        <f t="shared" ca="1" si="30"/>
        <v>0.34303436376348551</v>
      </c>
      <c r="T134">
        <f t="shared" ca="1" si="23"/>
        <v>2.8004953546458444</v>
      </c>
      <c r="U134">
        <f t="shared" ca="1" si="24"/>
        <v>1.1128183602075838</v>
      </c>
      <c r="W134" s="6">
        <f t="shared" si="31"/>
        <v>45229</v>
      </c>
      <c r="X134">
        <f t="shared" ca="1" si="32"/>
        <v>1.1218371685173116</v>
      </c>
      <c r="Y134">
        <f t="shared" ca="1" si="25"/>
        <v>1.0576572047134687</v>
      </c>
      <c r="Z134">
        <f t="shared" ca="1" si="26"/>
        <v>1.3679392767488743</v>
      </c>
    </row>
    <row r="135" spans="1:26" x14ac:dyDescent="0.35">
      <c r="A135" s="2">
        <v>45236</v>
      </c>
      <c r="B135" s="4">
        <v>710</v>
      </c>
      <c r="C135" s="4">
        <v>328</v>
      </c>
      <c r="D135" s="4">
        <v>1113</v>
      </c>
      <c r="E135" s="4">
        <v>2151</v>
      </c>
      <c r="G135">
        <f t="shared" si="33"/>
        <v>106965</v>
      </c>
      <c r="H135">
        <f t="shared" si="34"/>
        <v>42550</v>
      </c>
      <c r="I135">
        <f t="shared" si="35"/>
        <v>138083</v>
      </c>
      <c r="K135">
        <f t="shared" si="27"/>
        <v>0.39779367082690598</v>
      </c>
      <c r="L135">
        <f t="shared" si="28"/>
        <v>3.2451938895417158</v>
      </c>
      <c r="M135">
        <f t="shared" si="29"/>
        <v>1.290917589865844</v>
      </c>
      <c r="S135">
        <f t="shared" ca="1" si="30"/>
        <v>0.34299764430032958</v>
      </c>
      <c r="T135">
        <f t="shared" ca="1" si="23"/>
        <v>2.798168852452604</v>
      </c>
      <c r="U135">
        <f t="shared" ca="1" si="24"/>
        <v>1.1130938594106325</v>
      </c>
      <c r="W135" s="6">
        <f t="shared" si="31"/>
        <v>45236</v>
      </c>
      <c r="X135">
        <f t="shared" ca="1" si="32"/>
        <v>1.1217170835843493</v>
      </c>
      <c r="Y135">
        <f t="shared" ca="1" si="25"/>
        <v>1.0567785595115116</v>
      </c>
      <c r="Z135">
        <f t="shared" ca="1" si="26"/>
        <v>1.3682779359533226</v>
      </c>
    </row>
    <row r="136" spans="1:26" x14ac:dyDescent="0.35">
      <c r="A136" s="2">
        <v>45243</v>
      </c>
      <c r="B136" s="4">
        <v>749</v>
      </c>
      <c r="C136" s="4">
        <v>391</v>
      </c>
      <c r="D136" s="4">
        <v>1190</v>
      </c>
      <c r="E136" s="4">
        <v>2330</v>
      </c>
      <c r="G136">
        <f t="shared" si="33"/>
        <v>107714</v>
      </c>
      <c r="H136">
        <f t="shared" si="34"/>
        <v>42941</v>
      </c>
      <c r="I136">
        <f t="shared" si="35"/>
        <v>139273</v>
      </c>
      <c r="K136">
        <f t="shared" si="27"/>
        <v>0.39865755612083853</v>
      </c>
      <c r="L136">
        <f t="shared" si="28"/>
        <v>3.2433571644814978</v>
      </c>
      <c r="M136">
        <f t="shared" si="29"/>
        <v>1.2929888408192065</v>
      </c>
      <c r="S136">
        <f t="shared" ca="1" si="30"/>
        <v>0.34333520273111839</v>
      </c>
      <c r="T136">
        <f t="shared" ca="1" si="23"/>
        <v>2.7932712487183999</v>
      </c>
      <c r="U136">
        <f t="shared" ca="1" si="24"/>
        <v>1.1135586895966803</v>
      </c>
      <c r="W136" s="6">
        <f t="shared" si="31"/>
        <v>45243</v>
      </c>
      <c r="X136">
        <f t="shared" ca="1" si="32"/>
        <v>1.1228210126194775</v>
      </c>
      <c r="Y136">
        <f t="shared" ca="1" si="25"/>
        <v>1.0549288917851505</v>
      </c>
      <c r="Z136">
        <f t="shared" ca="1" si="26"/>
        <v>1.3688493315118884</v>
      </c>
    </row>
    <row r="137" spans="1:26" x14ac:dyDescent="0.35">
      <c r="A137" s="2">
        <v>45250</v>
      </c>
      <c r="B137" s="4">
        <v>748</v>
      </c>
      <c r="C137" s="4">
        <v>376</v>
      </c>
      <c r="D137" s="4">
        <v>1188</v>
      </c>
      <c r="E137" s="4">
        <v>2312</v>
      </c>
      <c r="G137">
        <f t="shared" si="33"/>
        <v>108462</v>
      </c>
      <c r="H137">
        <f t="shared" si="34"/>
        <v>43317</v>
      </c>
      <c r="I137">
        <f t="shared" si="35"/>
        <v>140461</v>
      </c>
      <c r="K137">
        <f t="shared" si="27"/>
        <v>0.39937489627703709</v>
      </c>
      <c r="L137">
        <f t="shared" si="28"/>
        <v>3.2426299143523329</v>
      </c>
      <c r="M137">
        <f t="shared" si="29"/>
        <v>1.2950249857092806</v>
      </c>
      <c r="S137">
        <f t="shared" ca="1" si="30"/>
        <v>0.34354542026008167</v>
      </c>
      <c r="T137">
        <f t="shared" ca="1" si="23"/>
        <v>2.7893357020150193</v>
      </c>
      <c r="U137">
        <f t="shared" ca="1" si="24"/>
        <v>1.1139906566740847</v>
      </c>
      <c r="W137" s="6">
        <f t="shared" si="31"/>
        <v>45250</v>
      </c>
      <c r="X137">
        <f t="shared" ca="1" si="32"/>
        <v>1.1235084942900528</v>
      </c>
      <c r="Y137">
        <f t="shared" ca="1" si="25"/>
        <v>1.0534425621190751</v>
      </c>
      <c r="Z137">
        <f t="shared" ca="1" si="26"/>
        <v>1.3693803298783547</v>
      </c>
    </row>
    <row r="138" spans="1:26" x14ac:dyDescent="0.35">
      <c r="A138" s="2">
        <v>45257</v>
      </c>
      <c r="B138" s="4">
        <v>790</v>
      </c>
      <c r="C138" s="4">
        <v>360</v>
      </c>
      <c r="D138" s="4">
        <v>1242</v>
      </c>
      <c r="E138" s="4">
        <v>2392</v>
      </c>
      <c r="G138">
        <f t="shared" si="33"/>
        <v>109252</v>
      </c>
      <c r="H138">
        <f t="shared" si="34"/>
        <v>43677</v>
      </c>
      <c r="I138">
        <f t="shared" si="35"/>
        <v>141703</v>
      </c>
      <c r="K138">
        <f t="shared" si="27"/>
        <v>0.3997821550177571</v>
      </c>
      <c r="L138">
        <f t="shared" si="28"/>
        <v>3.2443391258557135</v>
      </c>
      <c r="M138">
        <f t="shared" si="29"/>
        <v>1.2970288873430236</v>
      </c>
      <c r="S138">
        <f t="shared" ca="1" si="30"/>
        <v>0.34348823908956616</v>
      </c>
      <c r="T138">
        <f t="shared" ref="T138:T155" ca="1" si="39">L138*($O$6^(ROW()-10))</f>
        <v>2.7874989400166288</v>
      </c>
      <c r="U138">
        <f t="shared" ref="U138:U155" ca="1" si="40">M138*($O$6^(ROW()-10))</f>
        <v>1.1143923333495616</v>
      </c>
      <c r="W138" s="6">
        <f t="shared" si="31"/>
        <v>45257</v>
      </c>
      <c r="X138">
        <f t="shared" ca="1" si="32"/>
        <v>1.1233214927263615</v>
      </c>
      <c r="Y138">
        <f t="shared" ref="Y138:Y156" ca="1" si="41">T138/OFFSET(T$10, $H$1,0)</f>
        <v>1.0527488760689556</v>
      </c>
      <c r="Z138">
        <f t="shared" ref="Z138:Z156" ca="1" si="42">U138/OFFSET(U$10, $H$1,0)</f>
        <v>1.3698740935693459</v>
      </c>
    </row>
    <row r="139" spans="1:26" x14ac:dyDescent="0.35">
      <c r="A139" s="2">
        <v>45264</v>
      </c>
      <c r="B139" s="4">
        <v>834</v>
      </c>
      <c r="C139" s="4">
        <v>430</v>
      </c>
      <c r="D139" s="4">
        <v>1208</v>
      </c>
      <c r="E139" s="4">
        <v>2472</v>
      </c>
      <c r="G139">
        <f t="shared" si="33"/>
        <v>110086</v>
      </c>
      <c r="H139">
        <f t="shared" si="34"/>
        <v>44107</v>
      </c>
      <c r="I139">
        <f t="shared" si="35"/>
        <v>142911</v>
      </c>
      <c r="K139">
        <f t="shared" ref="K139:K156" si="43">H139/G139</f>
        <v>0.40065948440310301</v>
      </c>
      <c r="L139">
        <f t="shared" ref="L139:L156" si="44">I139/H139</f>
        <v>3.2400979436370645</v>
      </c>
      <c r="M139">
        <f t="shared" ref="M139:M156" si="45">I139/G139</f>
        <v>1.2981759715131806</v>
      </c>
      <c r="S139">
        <f t="shared" ref="S139:S155" ca="1" si="46">K139*($O$6^(ROW()-10))</f>
        <v>0.34383411175508471</v>
      </c>
      <c r="T139">
        <f t="shared" ca="1" si="39"/>
        <v>2.7805561625718962</v>
      </c>
      <c r="U139">
        <f t="shared" ca="1" si="40"/>
        <v>1.1140561984499266</v>
      </c>
      <c r="W139" s="6">
        <f t="shared" ref="W139:W156" si="47">A139</f>
        <v>45264</v>
      </c>
      <c r="X139">
        <f t="shared" ref="X139:X156" ca="1" si="48">S139/OFFSET(S$10, $H$1,0)</f>
        <v>1.1244526120914768</v>
      </c>
      <c r="Y139">
        <f t="shared" ca="1" si="41"/>
        <v>1.0501268118784324</v>
      </c>
      <c r="Z139">
        <f t="shared" ca="1" si="42"/>
        <v>1.3694608975366969</v>
      </c>
    </row>
    <row r="140" spans="1:26" x14ac:dyDescent="0.35">
      <c r="A140" s="2">
        <v>45271</v>
      </c>
      <c r="B140" s="4">
        <v>735</v>
      </c>
      <c r="C140" s="4">
        <v>384</v>
      </c>
      <c r="D140" s="4">
        <v>1311</v>
      </c>
      <c r="E140" s="4">
        <v>2430</v>
      </c>
      <c r="G140">
        <f t="shared" ref="G140:G156" si="49">B140+G139</f>
        <v>110821</v>
      </c>
      <c r="H140">
        <f t="shared" ref="H140:H156" si="50">C140+H139</f>
        <v>44491</v>
      </c>
      <c r="I140">
        <f t="shared" ref="I140:I156" si="51">D140+I139</f>
        <v>144222</v>
      </c>
      <c r="K140">
        <f t="shared" si="43"/>
        <v>0.40146723093998432</v>
      </c>
      <c r="L140">
        <f t="shared" si="44"/>
        <v>3.2415994246027284</v>
      </c>
      <c r="M140">
        <f t="shared" si="45"/>
        <v>1.3013959448119039</v>
      </c>
      <c r="S140">
        <f t="shared" ca="1" si="46"/>
        <v>0.34411903922159404</v>
      </c>
      <c r="T140">
        <f t="shared" ca="1" si="39"/>
        <v>2.7785482688680996</v>
      </c>
      <c r="U140">
        <f t="shared" ca="1" si="40"/>
        <v>1.1154960795355631</v>
      </c>
      <c r="W140" s="6">
        <f t="shared" si="47"/>
        <v>45271</v>
      </c>
      <c r="X140">
        <f t="shared" ca="1" si="48"/>
        <v>1.125384420260066</v>
      </c>
      <c r="Y140">
        <f t="shared" ca="1" si="41"/>
        <v>1.0493684948761934</v>
      </c>
      <c r="Z140">
        <f t="shared" ca="1" si="42"/>
        <v>1.3712308808163782</v>
      </c>
    </row>
    <row r="141" spans="1:26" x14ac:dyDescent="0.35">
      <c r="A141" s="2">
        <v>45278</v>
      </c>
      <c r="B141" s="4">
        <v>838</v>
      </c>
      <c r="C141" s="4">
        <v>370</v>
      </c>
      <c r="D141" s="4">
        <v>1266</v>
      </c>
      <c r="E141" s="4">
        <v>2474</v>
      </c>
      <c r="G141">
        <f t="shared" si="49"/>
        <v>111659</v>
      </c>
      <c r="H141">
        <f t="shared" si="50"/>
        <v>44861</v>
      </c>
      <c r="I141">
        <f t="shared" si="51"/>
        <v>145488</v>
      </c>
      <c r="K141">
        <f t="shared" si="43"/>
        <v>0.40176788257104218</v>
      </c>
      <c r="L141">
        <f t="shared" si="44"/>
        <v>3.2430841933973831</v>
      </c>
      <c r="M141">
        <f t="shared" si="45"/>
        <v>1.3029670693808828</v>
      </c>
      <c r="S141">
        <f t="shared" ca="1" si="46"/>
        <v>0.34396866551225203</v>
      </c>
      <c r="T141">
        <f t="shared" ca="1" si="39"/>
        <v>2.7765269214856305</v>
      </c>
      <c r="U141">
        <f t="shared" ca="1" si="40"/>
        <v>1.1155193421467759</v>
      </c>
      <c r="W141" s="6">
        <f t="shared" si="47"/>
        <v>45278</v>
      </c>
      <c r="X141">
        <f t="shared" ca="1" si="48"/>
        <v>1.1248926479068333</v>
      </c>
      <c r="Y141">
        <f t="shared" ca="1" si="41"/>
        <v>1.0486050968513581</v>
      </c>
      <c r="Z141">
        <f t="shared" ca="1" si="42"/>
        <v>1.3712594765339685</v>
      </c>
    </row>
    <row r="142" spans="1:26" x14ac:dyDescent="0.35">
      <c r="A142" s="2">
        <v>45285</v>
      </c>
      <c r="B142" s="4">
        <v>809</v>
      </c>
      <c r="C142" s="4">
        <v>372</v>
      </c>
      <c r="D142" s="4">
        <v>1305</v>
      </c>
      <c r="E142" s="4">
        <v>2486</v>
      </c>
      <c r="G142">
        <f t="shared" si="49"/>
        <v>112468</v>
      </c>
      <c r="H142">
        <f t="shared" si="50"/>
        <v>45233</v>
      </c>
      <c r="I142">
        <f t="shared" si="51"/>
        <v>146793</v>
      </c>
      <c r="K142">
        <f t="shared" si="43"/>
        <v>0.40218551054522172</v>
      </c>
      <c r="L142">
        <f t="shared" si="44"/>
        <v>3.2452634138792473</v>
      </c>
      <c r="M142">
        <f t="shared" si="45"/>
        <v>1.3051979229647543</v>
      </c>
      <c r="S142">
        <f t="shared" ca="1" si="46"/>
        <v>0.34391819417477637</v>
      </c>
      <c r="T142">
        <f t="shared" ca="1" si="39"/>
        <v>2.7751003048562732</v>
      </c>
      <c r="U142">
        <f t="shared" ca="1" si="40"/>
        <v>1.1161051329228207</v>
      </c>
      <c r="W142" s="6">
        <f t="shared" si="47"/>
        <v>45285</v>
      </c>
      <c r="X142">
        <f t="shared" ca="1" si="48"/>
        <v>1.1247275897426778</v>
      </c>
      <c r="Y142">
        <f t="shared" ca="1" si="41"/>
        <v>1.0480663095422127</v>
      </c>
      <c r="Z142">
        <f t="shared" ca="1" si="42"/>
        <v>1.3719795636920913</v>
      </c>
    </row>
    <row r="143" spans="1:26" x14ac:dyDescent="0.35">
      <c r="A143" s="2">
        <v>45292</v>
      </c>
      <c r="B143" s="4">
        <v>778</v>
      </c>
      <c r="C143" s="4">
        <v>359</v>
      </c>
      <c r="D143" s="4">
        <v>1179</v>
      </c>
      <c r="E143" s="4">
        <v>2316</v>
      </c>
      <c r="G143">
        <f t="shared" si="49"/>
        <v>113246</v>
      </c>
      <c r="H143">
        <f t="shared" si="50"/>
        <v>45592</v>
      </c>
      <c r="I143">
        <f t="shared" si="51"/>
        <v>147972</v>
      </c>
      <c r="K143">
        <f t="shared" si="43"/>
        <v>0.40259258605160447</v>
      </c>
      <c r="L143">
        <f t="shared" si="44"/>
        <v>3.2455693981400247</v>
      </c>
      <c r="M143">
        <f t="shared" si="45"/>
        <v>1.3066421772071419</v>
      </c>
      <c r="S143">
        <f t="shared" ca="1" si="46"/>
        <v>0.3438583464937649</v>
      </c>
      <c r="T143">
        <f t="shared" ca="1" si="39"/>
        <v>2.7720732207724788</v>
      </c>
      <c r="U143">
        <f t="shared" ca="1" si="40"/>
        <v>1.1160161266751925</v>
      </c>
      <c r="W143" s="6">
        <f t="shared" si="47"/>
        <v>45292</v>
      </c>
      <c r="X143">
        <f t="shared" ca="1" si="48"/>
        <v>1.1245318677972973</v>
      </c>
      <c r="Y143">
        <f t="shared" ca="1" si="41"/>
        <v>1.0469230770475801</v>
      </c>
      <c r="Z143">
        <f t="shared" ca="1" si="42"/>
        <v>1.3718701521777235</v>
      </c>
    </row>
    <row r="144" spans="1:26" x14ac:dyDescent="0.35">
      <c r="A144" s="2">
        <v>45299</v>
      </c>
      <c r="B144" s="4">
        <v>708</v>
      </c>
      <c r="C144" s="4">
        <v>341</v>
      </c>
      <c r="D144" s="4">
        <v>1175</v>
      </c>
      <c r="E144" s="4">
        <v>2224</v>
      </c>
      <c r="G144">
        <f t="shared" si="49"/>
        <v>113954</v>
      </c>
      <c r="H144">
        <f t="shared" si="50"/>
        <v>45933</v>
      </c>
      <c r="I144">
        <f t="shared" si="51"/>
        <v>149147</v>
      </c>
      <c r="K144">
        <f t="shared" si="43"/>
        <v>0.40308370044052866</v>
      </c>
      <c r="L144">
        <f t="shared" si="44"/>
        <v>3.2470554938715086</v>
      </c>
      <c r="M144">
        <f t="shared" si="45"/>
        <v>1.308835144005476</v>
      </c>
      <c r="S144">
        <f t="shared" ca="1" si="46"/>
        <v>0.34386985112236396</v>
      </c>
      <c r="T144">
        <f t="shared" ca="1" si="39"/>
        <v>2.7700561646212942</v>
      </c>
      <c r="U144">
        <f t="shared" ca="1" si="40"/>
        <v>1.1165644892636495</v>
      </c>
      <c r="W144" s="6">
        <f t="shared" si="47"/>
        <v>45299</v>
      </c>
      <c r="X144">
        <f t="shared" ca="1" si="48"/>
        <v>1.1245694917829259</v>
      </c>
      <c r="Y144">
        <f t="shared" ca="1" si="41"/>
        <v>1.0461612996830605</v>
      </c>
      <c r="Z144">
        <f t="shared" ca="1" si="42"/>
        <v>1.3725442304904771</v>
      </c>
    </row>
    <row r="145" spans="1:26" x14ac:dyDescent="0.35">
      <c r="A145" s="2">
        <v>45306</v>
      </c>
      <c r="B145" s="4">
        <v>755</v>
      </c>
      <c r="C145" s="4">
        <v>395</v>
      </c>
      <c r="D145" s="4">
        <v>1149</v>
      </c>
      <c r="E145" s="4">
        <v>2299</v>
      </c>
      <c r="G145">
        <f t="shared" si="49"/>
        <v>114709</v>
      </c>
      <c r="H145">
        <f t="shared" si="50"/>
        <v>46328</v>
      </c>
      <c r="I145">
        <f t="shared" si="51"/>
        <v>150296</v>
      </c>
      <c r="K145">
        <f t="shared" si="43"/>
        <v>0.40387415111281588</v>
      </c>
      <c r="L145">
        <f t="shared" si="44"/>
        <v>3.2441719910205493</v>
      </c>
      <c r="M145">
        <f t="shared" si="45"/>
        <v>1.3102372089373981</v>
      </c>
      <c r="S145">
        <f t="shared" ca="1" si="46"/>
        <v>0.34413590620035434</v>
      </c>
      <c r="T145">
        <f t="shared" ca="1" si="39"/>
        <v>2.7643167182734745</v>
      </c>
      <c r="U145">
        <f t="shared" ca="1" si="40"/>
        <v>1.1164360679996645</v>
      </c>
      <c r="W145" s="6">
        <f t="shared" si="47"/>
        <v>45306</v>
      </c>
      <c r="X145">
        <f t="shared" ca="1" si="48"/>
        <v>1.1254395809252726</v>
      </c>
      <c r="Y145">
        <f t="shared" ca="1" si="41"/>
        <v>1.0439936950231321</v>
      </c>
      <c r="Z145">
        <f t="shared" ca="1" si="42"/>
        <v>1.3723863678084292</v>
      </c>
    </row>
    <row r="146" spans="1:26" x14ac:dyDescent="0.35">
      <c r="A146" s="2">
        <v>45313</v>
      </c>
      <c r="B146" s="4">
        <v>756</v>
      </c>
      <c r="C146" s="4">
        <v>400</v>
      </c>
      <c r="D146" s="4">
        <v>1215</v>
      </c>
      <c r="E146" s="4">
        <v>2371</v>
      </c>
      <c r="G146">
        <f t="shared" si="49"/>
        <v>115465</v>
      </c>
      <c r="H146">
        <f t="shared" si="50"/>
        <v>46728</v>
      </c>
      <c r="I146">
        <f t="shared" si="51"/>
        <v>151511</v>
      </c>
      <c r="K146">
        <f t="shared" si="43"/>
        <v>0.40469406313601525</v>
      </c>
      <c r="L146">
        <f t="shared" si="44"/>
        <v>3.2424028419791133</v>
      </c>
      <c r="M146">
        <f t="shared" si="45"/>
        <v>1.3121811804442904</v>
      </c>
      <c r="S146">
        <f t="shared" ca="1" si="46"/>
        <v>0.34442592177534259</v>
      </c>
      <c r="T146">
        <f t="shared" ca="1" si="39"/>
        <v>2.7595353857224922</v>
      </c>
      <c r="U146">
        <f t="shared" ca="1" si="40"/>
        <v>1.1167675876156464</v>
      </c>
      <c r="W146" s="6">
        <f t="shared" si="47"/>
        <v>45313</v>
      </c>
      <c r="X146">
        <f t="shared" ca="1" si="48"/>
        <v>1.1263880289113615</v>
      </c>
      <c r="Y146">
        <f t="shared" ca="1" si="41"/>
        <v>1.0421879391905833</v>
      </c>
      <c r="Z146">
        <f t="shared" ca="1" si="42"/>
        <v>1.3727938904733408</v>
      </c>
    </row>
    <row r="147" spans="1:26" x14ac:dyDescent="0.35">
      <c r="A147" s="2">
        <v>45320</v>
      </c>
      <c r="B147" s="4">
        <v>748</v>
      </c>
      <c r="C147" s="4">
        <v>377</v>
      </c>
      <c r="D147" s="4">
        <v>1197</v>
      </c>
      <c r="E147" s="4">
        <v>2322</v>
      </c>
      <c r="G147">
        <f t="shared" si="49"/>
        <v>116213</v>
      </c>
      <c r="H147">
        <f t="shared" si="50"/>
        <v>47105</v>
      </c>
      <c r="I147">
        <f t="shared" si="51"/>
        <v>152708</v>
      </c>
      <c r="K147">
        <f t="shared" si="43"/>
        <v>0.40533331038696185</v>
      </c>
      <c r="L147">
        <f t="shared" si="44"/>
        <v>3.241863921027492</v>
      </c>
      <c r="M147">
        <f t="shared" si="45"/>
        <v>1.3140354349341297</v>
      </c>
      <c r="S147">
        <f t="shared" ca="1" si="46"/>
        <v>0.34456118932109653</v>
      </c>
      <c r="T147">
        <f t="shared" ca="1" si="39"/>
        <v>2.7558072816171801</v>
      </c>
      <c r="U147">
        <f t="shared" ca="1" si="40"/>
        <v>1.1170204882463861</v>
      </c>
      <c r="W147" s="6">
        <f t="shared" si="47"/>
        <v>45320</v>
      </c>
      <c r="X147">
        <f t="shared" ca="1" si="48"/>
        <v>1.1268303990542707</v>
      </c>
      <c r="Y147">
        <f t="shared" ca="1" si="41"/>
        <v>1.0407799539352736</v>
      </c>
      <c r="Z147">
        <f t="shared" ca="1" si="42"/>
        <v>1.3731047702343817</v>
      </c>
    </row>
    <row r="148" spans="1:26" x14ac:dyDescent="0.35">
      <c r="A148" s="2">
        <v>45327</v>
      </c>
      <c r="B148" s="4">
        <v>773</v>
      </c>
      <c r="C148" s="4">
        <v>416</v>
      </c>
      <c r="D148" s="4">
        <v>1324</v>
      </c>
      <c r="E148" s="4">
        <v>2513</v>
      </c>
      <c r="G148">
        <f t="shared" si="49"/>
        <v>116986</v>
      </c>
      <c r="H148">
        <f t="shared" si="50"/>
        <v>47521</v>
      </c>
      <c r="I148">
        <f t="shared" si="51"/>
        <v>154032</v>
      </c>
      <c r="K148">
        <f t="shared" si="43"/>
        <v>0.40621099960679058</v>
      </c>
      <c r="L148">
        <f t="shared" si="44"/>
        <v>3.2413459312724902</v>
      </c>
      <c r="M148">
        <f t="shared" si="45"/>
        <v>1.3166703708136016</v>
      </c>
      <c r="S148">
        <f t="shared" ca="1" si="46"/>
        <v>0.34489810454326664</v>
      </c>
      <c r="T148">
        <f t="shared" ca="1" si="39"/>
        <v>2.7521019099607438</v>
      </c>
      <c r="U148">
        <f t="shared" ca="1" si="40"/>
        <v>1.1179340678649112</v>
      </c>
      <c r="W148" s="6">
        <f t="shared" si="47"/>
        <v>45327</v>
      </c>
      <c r="X148">
        <f t="shared" ca="1" si="48"/>
        <v>1.1279322245819614</v>
      </c>
      <c r="Y148">
        <f t="shared" ca="1" si="41"/>
        <v>1.0393805539962342</v>
      </c>
      <c r="Z148">
        <f t="shared" ca="1" si="42"/>
        <v>1.3742277939795908</v>
      </c>
    </row>
    <row r="149" spans="1:26" x14ac:dyDescent="0.35">
      <c r="A149" s="2">
        <v>45334</v>
      </c>
      <c r="B149" s="4">
        <v>694</v>
      </c>
      <c r="C149" s="4">
        <v>350</v>
      </c>
      <c r="D149" s="4">
        <v>1183</v>
      </c>
      <c r="E149" s="4">
        <v>2227</v>
      </c>
      <c r="G149">
        <f t="shared" si="49"/>
        <v>117680</v>
      </c>
      <c r="H149">
        <f t="shared" si="50"/>
        <v>47871</v>
      </c>
      <c r="I149">
        <f t="shared" si="51"/>
        <v>155215</v>
      </c>
      <c r="K149">
        <f t="shared" si="43"/>
        <v>0.40678959891230454</v>
      </c>
      <c r="L149">
        <f t="shared" si="44"/>
        <v>3.2423596749597876</v>
      </c>
      <c r="M149">
        <f t="shared" si="45"/>
        <v>1.3189581917063222</v>
      </c>
      <c r="S149">
        <f t="shared" ca="1" si="46"/>
        <v>0.34498009267038637</v>
      </c>
      <c r="T149">
        <f t="shared" ca="1" si="39"/>
        <v>2.7497004449700486</v>
      </c>
      <c r="U149">
        <f t="shared" ca="1" si="40"/>
        <v>1.1185495411383515</v>
      </c>
      <c r="W149" s="6">
        <f t="shared" si="47"/>
        <v>45334</v>
      </c>
      <c r="X149">
        <f t="shared" ca="1" si="48"/>
        <v>1.1282003531955818</v>
      </c>
      <c r="Y149">
        <f t="shared" ca="1" si="41"/>
        <v>1.0384735977518462</v>
      </c>
      <c r="Z149">
        <f t="shared" ca="1" si="42"/>
        <v>1.3749843685425509</v>
      </c>
    </row>
    <row r="150" spans="1:26" x14ac:dyDescent="0.35">
      <c r="A150" s="2">
        <v>45341</v>
      </c>
      <c r="B150" s="4">
        <v>665</v>
      </c>
      <c r="C150" s="4">
        <v>399</v>
      </c>
      <c r="D150" s="4">
        <v>1123</v>
      </c>
      <c r="E150" s="4">
        <v>2187</v>
      </c>
      <c r="G150">
        <f t="shared" si="49"/>
        <v>118345</v>
      </c>
      <c r="H150">
        <f t="shared" si="50"/>
        <v>48270</v>
      </c>
      <c r="I150">
        <f t="shared" si="51"/>
        <v>156338</v>
      </c>
      <c r="K150">
        <f t="shared" si="43"/>
        <v>0.40787527990198147</v>
      </c>
      <c r="L150">
        <f t="shared" si="44"/>
        <v>3.2388232856846901</v>
      </c>
      <c r="M150">
        <f t="shared" si="45"/>
        <v>1.3210359542016985</v>
      </c>
      <c r="S150">
        <f t="shared" ca="1" si="46"/>
        <v>0.34549092594634034</v>
      </c>
      <c r="T150">
        <f t="shared" ca="1" si="39"/>
        <v>2.7434466148982617</v>
      </c>
      <c r="U150">
        <f t="shared" ca="1" si="40"/>
        <v>1.1189840559477722</v>
      </c>
      <c r="W150" s="6">
        <f t="shared" si="47"/>
        <v>45341</v>
      </c>
      <c r="X150">
        <f t="shared" ca="1" si="48"/>
        <v>1.1298709489621206</v>
      </c>
      <c r="Y150">
        <f t="shared" ca="1" si="41"/>
        <v>1.0361117268701443</v>
      </c>
      <c r="Z150">
        <f t="shared" ca="1" si="42"/>
        <v>1.3755184987253282</v>
      </c>
    </row>
    <row r="151" spans="1:26" x14ac:dyDescent="0.35">
      <c r="A151" s="2">
        <v>45348</v>
      </c>
      <c r="B151" s="4">
        <v>600</v>
      </c>
      <c r="C151" s="4">
        <v>342</v>
      </c>
      <c r="D151" s="4">
        <v>1097</v>
      </c>
      <c r="E151" s="4">
        <v>2039</v>
      </c>
      <c r="G151">
        <f t="shared" si="49"/>
        <v>118945</v>
      </c>
      <c r="H151">
        <f t="shared" si="50"/>
        <v>48612</v>
      </c>
      <c r="I151">
        <f t="shared" si="51"/>
        <v>157435</v>
      </c>
      <c r="K151">
        <f t="shared" si="43"/>
        <v>0.40869309344655091</v>
      </c>
      <c r="L151">
        <f t="shared" si="44"/>
        <v>3.238603636962067</v>
      </c>
      <c r="M151">
        <f t="shared" si="45"/>
        <v>1.3235949388372776</v>
      </c>
      <c r="S151">
        <f t="shared" ca="1" si="46"/>
        <v>0.34577343579798003</v>
      </c>
      <c r="T151">
        <f t="shared" ca="1" si="39"/>
        <v>2.7400098624046332</v>
      </c>
      <c r="U151">
        <f t="shared" ca="1" si="40"/>
        <v>1.1198231067402078</v>
      </c>
      <c r="W151" s="6">
        <f t="shared" si="47"/>
        <v>45348</v>
      </c>
      <c r="X151">
        <f t="shared" ca="1" si="48"/>
        <v>1.1307948507210133</v>
      </c>
      <c r="Y151">
        <f t="shared" ca="1" si="41"/>
        <v>1.034813775766718</v>
      </c>
      <c r="Z151">
        <f t="shared" ca="1" si="42"/>
        <v>1.3765499074216638</v>
      </c>
    </row>
    <row r="152" spans="1:26" x14ac:dyDescent="0.35">
      <c r="A152" s="2">
        <v>45355</v>
      </c>
      <c r="B152" s="4">
        <v>681</v>
      </c>
      <c r="C152" s="4">
        <v>295</v>
      </c>
      <c r="D152" s="4">
        <v>1044</v>
      </c>
      <c r="E152" s="4">
        <v>2020</v>
      </c>
      <c r="G152">
        <f t="shared" si="49"/>
        <v>119626</v>
      </c>
      <c r="H152">
        <f t="shared" si="50"/>
        <v>48907</v>
      </c>
      <c r="I152">
        <f t="shared" si="51"/>
        <v>158479</v>
      </c>
      <c r="K152">
        <f t="shared" si="43"/>
        <v>0.40883252804574255</v>
      </c>
      <c r="L152">
        <f t="shared" si="44"/>
        <v>3.2404154824462754</v>
      </c>
      <c r="M152">
        <f t="shared" si="45"/>
        <v>1.3247872536070753</v>
      </c>
      <c r="S152">
        <f t="shared" ca="1" si="46"/>
        <v>0.34548153083652061</v>
      </c>
      <c r="T152">
        <f t="shared" ca="1" si="39"/>
        <v>2.7382941048581273</v>
      </c>
      <c r="U152">
        <f t="shared" ca="1" si="40"/>
        <v>1.1195037014219018</v>
      </c>
      <c r="W152" s="6">
        <f t="shared" si="47"/>
        <v>45355</v>
      </c>
      <c r="X152">
        <f t="shared" ca="1" si="48"/>
        <v>1.1298402238088663</v>
      </c>
      <c r="Y152">
        <f t="shared" ca="1" si="41"/>
        <v>1.0341657892140557</v>
      </c>
      <c r="Z152">
        <f t="shared" ca="1" si="42"/>
        <v>1.3761572763367205</v>
      </c>
    </row>
    <row r="153" spans="1:26" x14ac:dyDescent="0.35">
      <c r="A153" s="2">
        <v>45362</v>
      </c>
      <c r="B153" s="4">
        <v>642</v>
      </c>
      <c r="C153" s="4">
        <v>302</v>
      </c>
      <c r="D153" s="4">
        <v>1056</v>
      </c>
      <c r="E153" s="4">
        <v>2000</v>
      </c>
      <c r="G153">
        <f t="shared" si="49"/>
        <v>120268</v>
      </c>
      <c r="H153">
        <f t="shared" si="50"/>
        <v>49209</v>
      </c>
      <c r="I153">
        <f t="shared" si="51"/>
        <v>159535</v>
      </c>
      <c r="K153">
        <f t="shared" si="43"/>
        <v>0.40916120663850736</v>
      </c>
      <c r="L153">
        <f t="shared" si="44"/>
        <v>3.2419882541811456</v>
      </c>
      <c r="M153">
        <f t="shared" si="45"/>
        <v>1.3264958259886255</v>
      </c>
      <c r="S153">
        <f t="shared" ca="1" si="46"/>
        <v>0.34534956217805357</v>
      </c>
      <c r="T153">
        <f t="shared" ca="1" si="39"/>
        <v>2.7363767776670747</v>
      </c>
      <c r="U153">
        <f t="shared" ca="1" si="40"/>
        <v>1.1196192241678509</v>
      </c>
      <c r="W153" s="6">
        <f t="shared" si="47"/>
        <v>45362</v>
      </c>
      <c r="X153">
        <f t="shared" ca="1" si="48"/>
        <v>1.1294086421313825</v>
      </c>
      <c r="Y153">
        <f t="shared" ca="1" si="41"/>
        <v>1.0334416762766621</v>
      </c>
      <c r="Z153">
        <f t="shared" ca="1" si="42"/>
        <v>1.3762992834307732</v>
      </c>
    </row>
    <row r="154" spans="1:26" x14ac:dyDescent="0.35">
      <c r="A154" s="2">
        <v>45369</v>
      </c>
      <c r="B154" s="4">
        <v>627</v>
      </c>
      <c r="C154" s="4">
        <v>330</v>
      </c>
      <c r="D154" s="4">
        <v>989</v>
      </c>
      <c r="E154" s="4">
        <v>1946</v>
      </c>
      <c r="G154">
        <f t="shared" si="49"/>
        <v>120895</v>
      </c>
      <c r="H154">
        <f t="shared" si="50"/>
        <v>49539</v>
      </c>
      <c r="I154">
        <f t="shared" si="51"/>
        <v>160524</v>
      </c>
      <c r="K154">
        <f t="shared" si="43"/>
        <v>0.409768807642996</v>
      </c>
      <c r="L154">
        <f t="shared" si="44"/>
        <v>3.2403560830860534</v>
      </c>
      <c r="M154">
        <f t="shared" si="45"/>
        <v>1.327796848504901</v>
      </c>
      <c r="S154">
        <f t="shared" ca="1" si="46"/>
        <v>0.34545256464227447</v>
      </c>
      <c r="T154">
        <f t="shared" ca="1" si="39"/>
        <v>2.7317582460583987</v>
      </c>
      <c r="U154">
        <f t="shared" ca="1" si="40"/>
        <v>1.1193893192562721</v>
      </c>
      <c r="W154" s="6">
        <f t="shared" si="47"/>
        <v>45369</v>
      </c>
      <c r="X154">
        <f t="shared" ca="1" si="48"/>
        <v>1.1297454946599284</v>
      </c>
      <c r="Y154">
        <f t="shared" ca="1" si="41"/>
        <v>1.0316974051344123</v>
      </c>
      <c r="Z154">
        <f t="shared" ca="1" si="42"/>
        <v>1.3760166713085149</v>
      </c>
    </row>
    <row r="155" spans="1:26" x14ac:dyDescent="0.35">
      <c r="A155" s="2">
        <v>45376</v>
      </c>
      <c r="B155" s="4">
        <v>621</v>
      </c>
      <c r="C155" s="4">
        <v>340</v>
      </c>
      <c r="D155" s="4">
        <v>1066</v>
      </c>
      <c r="E155" s="4">
        <v>2027</v>
      </c>
      <c r="G155">
        <f t="shared" si="49"/>
        <v>121516</v>
      </c>
      <c r="H155">
        <f t="shared" si="50"/>
        <v>49879</v>
      </c>
      <c r="I155">
        <f t="shared" si="51"/>
        <v>161590</v>
      </c>
      <c r="K155">
        <f t="shared" si="43"/>
        <v>0.41047269495375094</v>
      </c>
      <c r="L155">
        <f t="shared" si="44"/>
        <v>3.2396399286272781</v>
      </c>
      <c r="M155">
        <f t="shared" si="45"/>
        <v>1.3297837321834163</v>
      </c>
      <c r="S155">
        <f t="shared" ca="1" si="46"/>
        <v>0.34563591533657645</v>
      </c>
      <c r="T155">
        <f t="shared" ca="1" si="39"/>
        <v>2.7279181437834108</v>
      </c>
      <c r="U155">
        <f t="shared" ca="1" si="40"/>
        <v>1.1197359120920105</v>
      </c>
      <c r="W155" s="6">
        <f t="shared" si="47"/>
        <v>45376</v>
      </c>
      <c r="X155">
        <f t="shared" ca="1" si="48"/>
        <v>1.1303451127899744</v>
      </c>
      <c r="Y155">
        <f t="shared" ca="1" si="41"/>
        <v>1.0302471217653506</v>
      </c>
      <c r="Z155">
        <f t="shared" ca="1" si="42"/>
        <v>1.3764427228277925</v>
      </c>
    </row>
    <row r="156" spans="1:26" x14ac:dyDescent="0.35">
      <c r="A156" s="2">
        <v>45383</v>
      </c>
      <c r="B156" s="4">
        <v>606</v>
      </c>
      <c r="C156" s="4">
        <v>318</v>
      </c>
      <c r="D156" s="4">
        <v>1098</v>
      </c>
      <c r="E156" s="4">
        <v>2022</v>
      </c>
      <c r="G156">
        <f t="shared" si="49"/>
        <v>122122</v>
      </c>
      <c r="H156">
        <f t="shared" si="50"/>
        <v>50197</v>
      </c>
      <c r="I156">
        <f t="shared" si="51"/>
        <v>162688</v>
      </c>
      <c r="K156">
        <f t="shared" si="43"/>
        <v>0.41103977989223889</v>
      </c>
      <c r="L156">
        <f t="shared" si="44"/>
        <v>3.240990497440086</v>
      </c>
      <c r="M156">
        <f t="shared" si="45"/>
        <v>1.3321760207006108</v>
      </c>
      <c r="S156">
        <f t="shared" ref="S156" ca="1" si="52">K156*($O$6^(ROW()-10))</f>
        <v>0.34570328936104211</v>
      </c>
      <c r="T156">
        <f t="shared" ref="T156" ca="1" si="53">L156*($O$6^(ROW()-10))</f>
        <v>2.7258215154909227</v>
      </c>
      <c r="U156">
        <f t="shared" ref="U156" ca="1" si="54">M156*($O$6^(ROW()-10))</f>
        <v>1.1204210757529178</v>
      </c>
      <c r="W156" s="6">
        <f t="shared" si="47"/>
        <v>45383</v>
      </c>
      <c r="X156">
        <f t="shared" ca="1" si="48"/>
        <v>1.1305654483971974</v>
      </c>
      <c r="Y156">
        <f t="shared" ca="1" si="41"/>
        <v>1.0294552925571796</v>
      </c>
      <c r="Z156">
        <f t="shared" ca="1" si="42"/>
        <v>1.3772849647571774</v>
      </c>
    </row>
    <row r="157" spans="1:26" x14ac:dyDescent="0.35">
      <c r="A157" s="3" t="s">
        <v>3</v>
      </c>
      <c r="B157" s="4">
        <v>122122</v>
      </c>
      <c r="C157" s="4">
        <v>50197</v>
      </c>
      <c r="D157" s="4">
        <v>162688</v>
      </c>
      <c r="E157" s="4">
        <v>335007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CB56-72A5-4CAF-9DC8-B9DC350C56F5}">
  <dimension ref="O22:O24"/>
  <sheetViews>
    <sheetView workbookViewId="0">
      <selection activeCell="O24" sqref="O24"/>
    </sheetView>
  </sheetViews>
  <sheetFormatPr defaultRowHeight="14.5" x14ac:dyDescent="0.35"/>
  <sheetData>
    <row r="22" spans="15:15" x14ac:dyDescent="0.35">
      <c r="O22" t="s">
        <v>0</v>
      </c>
    </row>
    <row r="24" spans="15:15" x14ac:dyDescent="0.35">
      <c r="O24" t="s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f 5 4 3 9 8 - 3 9 7 b - 4 2 0 9 - 8 0 2 9 - f d 2 c a a f a 2 5 6 6 "   x m l n s = " h t t p : / / s c h e m a s . m i c r o s o f t . c o m / D a t a M a s h u p " > A A A A A J E E A A B Q S w M E F A A C A A g A F V 4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V 4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e H 1 v Z n X C w i w E A A N Y C A A A T A B w A R m 9 y b X V s Y X M v U 2 V j d G l v b j E u b S C i G A A o o B Q A A A A A A A A A A A A A A A A A A A A A A A A A A A B t U l 1 L w z A U f R / s P 1 z q S w t h u D F 8 U C t o 5 8 f w Y W I n I u s Y W X u 1 Z W k i y a 1 W x / 6 7 y T a 3 u R k K g X M O 5 5 x 7 G 4 M p F U p C v L r b Z 8 1 G s 2 F y r j G D I 6 9 z 3 G l P O l 0 P Q h B I z Q b Y E 6 t K p 2 i R 6 z p F 0 X p W e j Z V a u b f F A J b k Z K E k o z v R a f J k 0 F t E k O z p K f S q n R 4 c l v Q X T V N o m 9 M 8 y T j x J P 7 a P A 4 U R W 9 V 9 S q h a m 9 g I G s h G B A u s K A r V I 3 X S Z x j k i u 0 a r I f N Q n L M N N V X Z f y C z 0 V q r x Y t S z G e O N y Y N W p S I 7 2 x 3 y z L Z z P k M + t c 3 X z B r 3 9 / M Y j N a K S y H i l A u u T e g K j r c N o 5 z L N + s 9 / H r H r f F Q c 2 l e l S 4 j J a p S O t L Z H z R h 8 7 n X j w e f i L N e g Z l N J C s F w p o W D O a e H Q R 3 C b s 8 X B I v y P X g 9 a r Q l F u u L + m k 2 3 I p S z L G + t B J G T x U X o r i 4 x + 4 Z + v 9 R R f b i e 0 / J 3 R P 5 V F 9 7 u w y R m G f k 8 P 8 v a 0 w Q J 7 m M P o d Z g w X I R y 5 U X y 3 b w Y n D N r d A L j M d k X n O 6 I u A / u 1 g 6 D Z K O T / R c 5 + A F B L A Q I t A B Q A A g A I A B V e H 1 u K m g 3 p p A A A A P Y A A A A S A A A A A A A A A A A A A A A A A A A A A A B D b 2 5 m a W c v U G F j a 2 F n Z S 5 4 b W x Q S w E C L Q A U A A I A C A A V X h 9 b D 8 r p q 6 Q A A A D p A A A A E w A A A A A A A A A A A A A A A A D w A A A A W 0 N v b n R l b n R f V H l w Z X N d L n h t b F B L A Q I t A B Q A A g A I A B V e H 1 v Z n X C w i w E A A N Y C A A A T A A A A A A A A A A A A A A A A A O E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F f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M W R l N y 1 j M W Q z L T Q 3 O D c t O D B h Y i 0 x M T F h M z R i M m R i Z j g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M y M D I x L T I 0 I G V u c m 9 s b G 1 l b n Q h U G l 2 b 3 R U Y W J s Z T E 4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N j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z M V Q x O D o 0 O D o 0 M S 4 2 M z A x N z k 0 W i I g L z 4 8 R W 5 0 c n k g V H l w Z T 0 i R m l s b E N v b H V t b l R 5 c G V z I i B W Y W x 1 Z T 0 i c 0 J n a 0 R C Z 0 1 E Q X c 9 P S I g L z 4 8 R W 5 0 c n k g V H l w Z T 0 i R m l s b E N v b H V t b k 5 h b W V z I i B W Y W x 1 Z T 0 i c 1 s m c X V v d D t J U 0 9 3 Z W V r R G l l Z C Z x d W 9 0 O y w m c X V v d D t E Y X R l R G l l Z C Z x d W 9 0 O y w m c X V v d D t Z Z W F y T 2 Z C a X J 0 a C Z x d W 9 0 O y w m c X V v d D t T Z X g m c X V v d D s s J n F 1 b 3 Q 7 R G 9 z Z S Z x d W 9 0 O y w m c X V v d D t B b G l 2 Z S Z x d W 9 0 O y w m c X V v d D t E Z W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V 8 y N C 9 D a G F u Z 2 V k I F R 5 c G U u e 0 l T T 3 d l Z W t E a W V k L D B 9 J n F 1 b 3 Q 7 L C Z x d W 9 0 O 1 N l Y 3 R p b 2 4 x L z I w M j F f M j Q v Q 2 h h b m d l Z C B U e X B l L n t E Y X R l R G l l Z C w x f S Z x d W 9 0 O y w m c X V v d D t T Z W N 0 a W 9 u M S 8 y M D I x X z I 0 L 0 N o Y W 5 n Z W Q g V H l w Z S 5 7 W W V h c k 9 m Q m l y d G g s M n 0 m c X V v d D s s J n F 1 b 3 Q 7 U 2 V j d G l v b j E v M j A y M V 8 y N C 9 D a G F u Z 2 V k I F R 5 c G U u e 1 N l e C w z f S Z x d W 9 0 O y w m c X V v d D t T Z W N 0 a W 9 u M S 8 y M D I x X z I 0 L 0 N o Y W 5 n Z W Q g V H l w Z S 5 7 R G 9 z Z S w 0 f S Z x d W 9 0 O y w m c X V v d D t T Z W N 0 a W 9 u M S 8 y M D I x X z I 0 L 0 N o Y W 5 n Z W Q g V H l w Z S 5 7 Q W x p d m U s N X 0 m c X V v d D s s J n F 1 b 3 Q 7 U 2 V j d G l v b j E v M j A y M V 8 y N C 9 D a G F u Z 2 V k I F R 5 c G U u e 0 R l Y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F f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8 y M D I x X z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X z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V 8 y N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N z M C 5 7 9 Q 0 u l 6 C e B p d 7 s G g A A A A A C A A A A A A A Q Z g A A A A E A A C A A A A C U p j k x b 4 G k e D 0 T G x b R k Z N 0 3 A J W O a i + n L 8 q T r F 0 t b v f f w A A A A A O g A A A A A I A A C A A A A D 1 G w v I q b v m u w l c U w / H V K r i H W N P L b 1 C A y 7 w h y C M t D S Q j F A A A A D Y / I D R t 9 X u 7 R / q 1 O j y K C m Q P v c s I x + v 9 + q x V y 6 o u i v 0 M P 0 V s 2 f D 2 M c P / i N T R A A h a z i O w E X O K f 7 + U F L q V f h v t J C H / N i G k c l 3 w l E c Q c a O D I p R k E A A A A B A 9 G l s I E R 5 o M i S 3 M m 0 d j Q a D H B z F 0 M J G N a w d J H + P f h l Y w A 4 P N B K f W l I X a V M q Q 2 5 7 f T 2 8 s D u Z j K s 1 k N e g c y R p 7 u t < / D a t a M a s h u p > 
</file>

<file path=customXml/itemProps1.xml><?xml version="1.0" encoding="utf-8"?>
<ds:datastoreItem xmlns:ds="http://schemas.openxmlformats.org/officeDocument/2006/customXml" ds:itemID="{5149A34A-03C0-4898-91C2-464ADED476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2021-24 enrollment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2025-08-31T22:08:15Z</dcterms:modified>
</cp:coreProperties>
</file>