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tk\Documents\GitHub\KCOR\example\"/>
    </mc:Choice>
  </mc:AlternateContent>
  <xr:revisionPtr revIDLastSave="0" documentId="13_ncr:1_{8CDEEAB5-7060-4692-B02C-1D537D106C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ams" sheetId="1" r:id="rId1"/>
    <sheet name="Model" sheetId="2" r:id="rId2"/>
    <sheet name="abou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F102" i="2"/>
  <c r="E102" i="2"/>
  <c r="D102" i="2"/>
  <c r="C102" i="2"/>
  <c r="B102" i="2"/>
  <c r="E101" i="2"/>
  <c r="D101" i="2"/>
  <c r="C101" i="2"/>
  <c r="B101" i="2"/>
  <c r="F101" i="2" s="1"/>
  <c r="F100" i="2"/>
  <c r="B100" i="2"/>
  <c r="E100" i="2" s="1"/>
  <c r="D99" i="2"/>
  <c r="B99" i="2"/>
  <c r="F99" i="2" s="1"/>
  <c r="F98" i="2"/>
  <c r="E98" i="2"/>
  <c r="G98" i="2" s="1"/>
  <c r="D98" i="2"/>
  <c r="C98" i="2"/>
  <c r="B98" i="2"/>
  <c r="C97" i="2"/>
  <c r="B97" i="2"/>
  <c r="F97" i="2" s="1"/>
  <c r="F96" i="2"/>
  <c r="E96" i="2"/>
  <c r="D96" i="2"/>
  <c r="C96" i="2"/>
  <c r="B96" i="2"/>
  <c r="F95" i="2"/>
  <c r="E95" i="2"/>
  <c r="G95" i="2" s="1"/>
  <c r="D95" i="2"/>
  <c r="C95" i="2"/>
  <c r="B95" i="2"/>
  <c r="D94" i="2"/>
  <c r="C94" i="2"/>
  <c r="B94" i="2"/>
  <c r="F94" i="2" s="1"/>
  <c r="B93" i="2"/>
  <c r="F93" i="2" s="1"/>
  <c r="F92" i="2"/>
  <c r="E92" i="2"/>
  <c r="D92" i="2"/>
  <c r="C92" i="2"/>
  <c r="B92" i="2"/>
  <c r="E91" i="2"/>
  <c r="D91" i="2"/>
  <c r="B91" i="2"/>
  <c r="C91" i="2" s="1"/>
  <c r="B90" i="2"/>
  <c r="F90" i="2" s="1"/>
  <c r="F89" i="2"/>
  <c r="E89" i="2"/>
  <c r="D89" i="2"/>
  <c r="C89" i="2"/>
  <c r="B89" i="2"/>
  <c r="F88" i="2"/>
  <c r="E88" i="2"/>
  <c r="D88" i="2"/>
  <c r="C88" i="2"/>
  <c r="B88" i="2"/>
  <c r="B87" i="2"/>
  <c r="D87" i="2" s="1"/>
  <c r="F86" i="2"/>
  <c r="E86" i="2"/>
  <c r="G86" i="2" s="1"/>
  <c r="D86" i="2"/>
  <c r="B86" i="2"/>
  <c r="C86" i="2" s="1"/>
  <c r="B85" i="2"/>
  <c r="F85" i="2" s="1"/>
  <c r="C84" i="2"/>
  <c r="B84" i="2"/>
  <c r="D84" i="2" s="1"/>
  <c r="F83" i="2"/>
  <c r="E83" i="2"/>
  <c r="B83" i="2"/>
  <c r="D83" i="2" s="1"/>
  <c r="F82" i="2"/>
  <c r="E82" i="2"/>
  <c r="G82" i="2" s="1"/>
  <c r="D82" i="2"/>
  <c r="C82" i="2"/>
  <c r="B82" i="2"/>
  <c r="B81" i="2"/>
  <c r="F81" i="2" s="1"/>
  <c r="F80" i="2"/>
  <c r="B80" i="2"/>
  <c r="E80" i="2" s="1"/>
  <c r="D79" i="2"/>
  <c r="B79" i="2"/>
  <c r="F79" i="2" s="1"/>
  <c r="F78" i="2"/>
  <c r="E78" i="2"/>
  <c r="D78" i="2"/>
  <c r="C78" i="2"/>
  <c r="B78" i="2"/>
  <c r="C77" i="2"/>
  <c r="B77" i="2"/>
  <c r="F77" i="2" s="1"/>
  <c r="F76" i="2"/>
  <c r="E76" i="2"/>
  <c r="D76" i="2"/>
  <c r="C76" i="2"/>
  <c r="B76" i="2"/>
  <c r="F75" i="2"/>
  <c r="E75" i="2"/>
  <c r="D75" i="2"/>
  <c r="C75" i="2"/>
  <c r="B75" i="2"/>
  <c r="D74" i="2"/>
  <c r="C74" i="2"/>
  <c r="B74" i="2"/>
  <c r="F74" i="2" s="1"/>
  <c r="B73" i="2"/>
  <c r="F73" i="2" s="1"/>
  <c r="F72" i="2"/>
  <c r="E72" i="2"/>
  <c r="G72" i="2" s="1"/>
  <c r="D72" i="2"/>
  <c r="C72" i="2"/>
  <c r="B72" i="2"/>
  <c r="E71" i="2"/>
  <c r="D71" i="2"/>
  <c r="B71" i="2"/>
  <c r="C71" i="2" s="1"/>
  <c r="B70" i="2"/>
  <c r="F70" i="2" s="1"/>
  <c r="F69" i="2"/>
  <c r="E69" i="2"/>
  <c r="D69" i="2"/>
  <c r="C69" i="2"/>
  <c r="B69" i="2"/>
  <c r="F68" i="2"/>
  <c r="E68" i="2"/>
  <c r="D68" i="2"/>
  <c r="C68" i="2"/>
  <c r="B68" i="2"/>
  <c r="C67" i="2"/>
  <c r="B67" i="2"/>
  <c r="F67" i="2" s="1"/>
  <c r="F66" i="2"/>
  <c r="E66" i="2"/>
  <c r="D66" i="2"/>
  <c r="B66" i="2"/>
  <c r="C66" i="2" s="1"/>
  <c r="B65" i="2"/>
  <c r="F65" i="2" s="1"/>
  <c r="C64" i="2"/>
  <c r="B64" i="2"/>
  <c r="E64" i="2" s="1"/>
  <c r="F63" i="2"/>
  <c r="E63" i="2"/>
  <c r="G63" i="2" s="1"/>
  <c r="C63" i="2"/>
  <c r="B63" i="2"/>
  <c r="D63" i="2" s="1"/>
  <c r="F62" i="2"/>
  <c r="E62" i="2"/>
  <c r="G62" i="2" s="1"/>
  <c r="C62" i="2"/>
  <c r="B62" i="2"/>
  <c r="D62" i="2" s="1"/>
  <c r="B61" i="2"/>
  <c r="F61" i="2" s="1"/>
  <c r="F60" i="2"/>
  <c r="B60" i="2"/>
  <c r="E60" i="2" s="1"/>
  <c r="G60" i="2" s="1"/>
  <c r="D59" i="2"/>
  <c r="B59" i="2"/>
  <c r="F59" i="2" s="1"/>
  <c r="F58" i="2"/>
  <c r="E58" i="2"/>
  <c r="G58" i="2" s="1"/>
  <c r="D58" i="2"/>
  <c r="C58" i="2"/>
  <c r="B58" i="2"/>
  <c r="C57" i="2"/>
  <c r="B57" i="2"/>
  <c r="F57" i="2" s="1"/>
  <c r="F56" i="2"/>
  <c r="E56" i="2"/>
  <c r="G56" i="2" s="1"/>
  <c r="D56" i="2"/>
  <c r="C56" i="2"/>
  <c r="B56" i="2"/>
  <c r="F55" i="2"/>
  <c r="E55" i="2"/>
  <c r="D55" i="2"/>
  <c r="C55" i="2"/>
  <c r="B55" i="2"/>
  <c r="D54" i="2"/>
  <c r="C54" i="2"/>
  <c r="B54" i="2"/>
  <c r="F54" i="2" s="1"/>
  <c r="B53" i="2"/>
  <c r="F53" i="2" s="1"/>
  <c r="F52" i="2"/>
  <c r="E52" i="2"/>
  <c r="D52" i="2"/>
  <c r="C52" i="2"/>
  <c r="B52" i="2"/>
  <c r="E51" i="2"/>
  <c r="D51" i="2"/>
  <c r="B51" i="2"/>
  <c r="C51" i="2" s="1"/>
  <c r="B50" i="2"/>
  <c r="F50" i="2" s="1"/>
  <c r="F49" i="2"/>
  <c r="E49" i="2"/>
  <c r="D49" i="2"/>
  <c r="C49" i="2"/>
  <c r="B49" i="2"/>
  <c r="F48" i="2"/>
  <c r="E48" i="2"/>
  <c r="G48" i="2" s="1"/>
  <c r="D48" i="2"/>
  <c r="C48" i="2"/>
  <c r="B48" i="2"/>
  <c r="B47" i="2"/>
  <c r="D47" i="2" s="1"/>
  <c r="F46" i="2"/>
  <c r="E46" i="2"/>
  <c r="D46" i="2"/>
  <c r="B46" i="2"/>
  <c r="C46" i="2" s="1"/>
  <c r="B45" i="2"/>
  <c r="F45" i="2" s="1"/>
  <c r="C44" i="2"/>
  <c r="B44" i="2"/>
  <c r="D44" i="2" s="1"/>
  <c r="F43" i="2"/>
  <c r="E43" i="2"/>
  <c r="C43" i="2"/>
  <c r="B43" i="2"/>
  <c r="D43" i="2" s="1"/>
  <c r="F42" i="2"/>
  <c r="E42" i="2"/>
  <c r="C42" i="2"/>
  <c r="B42" i="2"/>
  <c r="D42" i="2" s="1"/>
  <c r="D41" i="2"/>
  <c r="B41" i="2"/>
  <c r="F41" i="2" s="1"/>
  <c r="B40" i="2"/>
  <c r="F40" i="2" s="1"/>
  <c r="D39" i="2"/>
  <c r="B39" i="2"/>
  <c r="F39" i="2" s="1"/>
  <c r="F38" i="2"/>
  <c r="E38" i="2"/>
  <c r="D38" i="2"/>
  <c r="C38" i="2"/>
  <c r="B38" i="2"/>
  <c r="C37" i="2"/>
  <c r="B37" i="2"/>
  <c r="F37" i="2" s="1"/>
  <c r="F36" i="2"/>
  <c r="E36" i="2"/>
  <c r="G36" i="2" s="1"/>
  <c r="D36" i="2"/>
  <c r="C36" i="2"/>
  <c r="B36" i="2"/>
  <c r="F35" i="2"/>
  <c r="E35" i="2"/>
  <c r="D35" i="2"/>
  <c r="C35" i="2"/>
  <c r="B35" i="2"/>
  <c r="D34" i="2"/>
  <c r="C34" i="2"/>
  <c r="B34" i="2"/>
  <c r="F34" i="2" s="1"/>
  <c r="B33" i="2"/>
  <c r="F33" i="2" s="1"/>
  <c r="F32" i="2"/>
  <c r="E32" i="2"/>
  <c r="D32" i="2"/>
  <c r="C32" i="2"/>
  <c r="B32" i="2"/>
  <c r="E31" i="2"/>
  <c r="D31" i="2"/>
  <c r="B31" i="2"/>
  <c r="C31" i="2" s="1"/>
  <c r="B30" i="2"/>
  <c r="F30" i="2" s="1"/>
  <c r="F29" i="2"/>
  <c r="E29" i="2"/>
  <c r="D29" i="2"/>
  <c r="C29" i="2"/>
  <c r="B29" i="2"/>
  <c r="F28" i="2"/>
  <c r="E28" i="2"/>
  <c r="G28" i="2" s="1"/>
  <c r="D28" i="2"/>
  <c r="C28" i="2"/>
  <c r="B28" i="2"/>
  <c r="B27" i="2"/>
  <c r="F27" i="2" s="1"/>
  <c r="F26" i="2"/>
  <c r="E26" i="2"/>
  <c r="D26" i="2"/>
  <c r="B26" i="2"/>
  <c r="C26" i="2" s="1"/>
  <c r="B25" i="2"/>
  <c r="F25" i="2" s="1"/>
  <c r="B24" i="2"/>
  <c r="D24" i="2" s="1"/>
  <c r="F23" i="2"/>
  <c r="E23" i="2"/>
  <c r="G23" i="2" s="1"/>
  <c r="D23" i="2"/>
  <c r="C23" i="2"/>
  <c r="B23" i="2"/>
  <c r="F22" i="2"/>
  <c r="E22" i="2"/>
  <c r="C22" i="2"/>
  <c r="B22" i="2"/>
  <c r="D22" i="2" s="1"/>
  <c r="B21" i="2"/>
  <c r="E21" i="2" s="1"/>
  <c r="B20" i="2"/>
  <c r="F20" i="2" s="1"/>
  <c r="D19" i="2"/>
  <c r="B19" i="2"/>
  <c r="F19" i="2" s="1"/>
  <c r="F18" i="2"/>
  <c r="E18" i="2"/>
  <c r="D18" i="2"/>
  <c r="C18" i="2"/>
  <c r="B18" i="2"/>
  <c r="C17" i="2"/>
  <c r="B17" i="2"/>
  <c r="F17" i="2" s="1"/>
  <c r="F16" i="2"/>
  <c r="E16" i="2"/>
  <c r="G16" i="2" s="1"/>
  <c r="D16" i="2"/>
  <c r="C16" i="2"/>
  <c r="B16" i="2"/>
  <c r="F15" i="2"/>
  <c r="E15" i="2"/>
  <c r="D15" i="2"/>
  <c r="C15" i="2"/>
  <c r="B15" i="2"/>
  <c r="D14" i="2"/>
  <c r="C14" i="2"/>
  <c r="B14" i="2"/>
  <c r="F14" i="2" s="1"/>
  <c r="B13" i="2"/>
  <c r="F13" i="2" s="1"/>
  <c r="F12" i="2"/>
  <c r="E12" i="2"/>
  <c r="D12" i="2"/>
  <c r="C12" i="2"/>
  <c r="B12" i="2"/>
  <c r="E11" i="2"/>
  <c r="D11" i="2"/>
  <c r="B11" i="2"/>
  <c r="C11" i="2" s="1"/>
  <c r="B10" i="2"/>
  <c r="F10" i="2" s="1"/>
  <c r="F9" i="2"/>
  <c r="E9" i="2"/>
  <c r="D9" i="2"/>
  <c r="C9" i="2"/>
  <c r="B9" i="2"/>
  <c r="F8" i="2"/>
  <c r="E8" i="2"/>
  <c r="G8" i="2" s="1"/>
  <c r="D8" i="2"/>
  <c r="C8" i="2"/>
  <c r="B8" i="2"/>
  <c r="B7" i="2"/>
  <c r="C7" i="2" s="1"/>
  <c r="F6" i="2"/>
  <c r="E6" i="2"/>
  <c r="D6" i="2"/>
  <c r="B6" i="2"/>
  <c r="C6" i="2" s="1"/>
  <c r="B5" i="2"/>
  <c r="F5" i="2" s="1"/>
  <c r="B4" i="2"/>
  <c r="E4" i="2" s="1"/>
  <c r="F3" i="2"/>
  <c r="E3" i="2"/>
  <c r="D3" i="2"/>
  <c r="C3" i="2"/>
  <c r="B3" i="2"/>
  <c r="F2" i="2"/>
  <c r="E2" i="2"/>
  <c r="C2" i="2"/>
  <c r="B2" i="2"/>
  <c r="D2" i="2" s="1"/>
  <c r="G29" i="2" l="1"/>
  <c r="H28" i="2" s="1"/>
  <c r="G66" i="2"/>
  <c r="G42" i="2"/>
  <c r="G3" i="2"/>
  <c r="G46" i="2"/>
  <c r="G2" i="2"/>
  <c r="G55" i="2"/>
  <c r="H55" i="2" s="1"/>
  <c r="G88" i="2"/>
  <c r="G52" i="2"/>
  <c r="G78" i="2"/>
  <c r="G15" i="2"/>
  <c r="H15" i="2" s="1"/>
  <c r="G22" i="2"/>
  <c r="H22" i="2" s="1"/>
  <c r="G35" i="2"/>
  <c r="G68" i="2"/>
  <c r="G100" i="2"/>
  <c r="G101" i="2"/>
  <c r="G80" i="2"/>
  <c r="H35" i="2"/>
  <c r="G43" i="2"/>
  <c r="H42" i="2" s="1"/>
  <c r="G75" i="2"/>
  <c r="G6" i="2"/>
  <c r="G12" i="2"/>
  <c r="G26" i="2"/>
  <c r="G32" i="2"/>
  <c r="G76" i="2"/>
  <c r="G83" i="2"/>
  <c r="H82" i="2" s="1"/>
  <c r="G18" i="2"/>
  <c r="G38" i="2"/>
  <c r="G96" i="2"/>
  <c r="H95" i="2" s="1"/>
  <c r="G102" i="2"/>
  <c r="H62" i="2"/>
  <c r="G92" i="2"/>
  <c r="G49" i="2"/>
  <c r="H48" i="2" s="1"/>
  <c r="G69" i="2"/>
  <c r="H68" i="2" s="1"/>
  <c r="G89" i="2"/>
  <c r="H88" i="2" s="1"/>
  <c r="G9" i="2"/>
  <c r="H8" i="2" s="1"/>
  <c r="H2" i="2"/>
  <c r="G51" i="2"/>
  <c r="H50" i="2" s="1"/>
  <c r="E81" i="2"/>
  <c r="G81" i="2" s="1"/>
  <c r="F11" i="2"/>
  <c r="G11" i="2" s="1"/>
  <c r="E14" i="2"/>
  <c r="G14" i="2" s="1"/>
  <c r="D17" i="2"/>
  <c r="C20" i="2"/>
  <c r="F31" i="2"/>
  <c r="G31" i="2" s="1"/>
  <c r="E34" i="2"/>
  <c r="G34" i="2" s="1"/>
  <c r="D37" i="2"/>
  <c r="C40" i="2"/>
  <c r="F51" i="2"/>
  <c r="E54" i="2"/>
  <c r="G54" i="2" s="1"/>
  <c r="D57" i="2"/>
  <c r="C60" i="2"/>
  <c r="F71" i="2"/>
  <c r="G71" i="2" s="1"/>
  <c r="E74" i="2"/>
  <c r="G74" i="2" s="1"/>
  <c r="D77" i="2"/>
  <c r="C80" i="2"/>
  <c r="F91" i="2"/>
  <c r="G91" i="2" s="1"/>
  <c r="E94" i="2"/>
  <c r="G94" i="2" s="1"/>
  <c r="H94" i="2" s="1"/>
  <c r="D97" i="2"/>
  <c r="C100" i="2"/>
  <c r="E41" i="2"/>
  <c r="G41" i="2" s="1"/>
  <c r="E17" i="2"/>
  <c r="G17" i="2" s="1"/>
  <c r="H16" i="2" s="1"/>
  <c r="D20" i="2"/>
  <c r="E37" i="2"/>
  <c r="G37" i="2" s="1"/>
  <c r="H36" i="2" s="1"/>
  <c r="D40" i="2"/>
  <c r="E57" i="2"/>
  <c r="G57" i="2" s="1"/>
  <c r="H56" i="2" s="1"/>
  <c r="D60" i="2"/>
  <c r="E77" i="2"/>
  <c r="G77" i="2" s="1"/>
  <c r="D80" i="2"/>
  <c r="C83" i="2"/>
  <c r="E97" i="2"/>
  <c r="G97" i="2" s="1"/>
  <c r="D100" i="2"/>
  <c r="D64" i="2"/>
  <c r="E20" i="2"/>
  <c r="G20" i="2" s="1"/>
  <c r="E40" i="2"/>
  <c r="G40" i="2" s="1"/>
  <c r="D4" i="2"/>
  <c r="C47" i="2"/>
  <c r="C10" i="2"/>
  <c r="C21" i="2"/>
  <c r="C41" i="2"/>
  <c r="C61" i="2"/>
  <c r="C81" i="2"/>
  <c r="C4" i="2"/>
  <c r="C24" i="2"/>
  <c r="D61" i="2"/>
  <c r="D81" i="2"/>
  <c r="C27" i="2"/>
  <c r="E61" i="2"/>
  <c r="G61" i="2" s="1"/>
  <c r="H60" i="2" s="1"/>
  <c r="E24" i="2"/>
  <c r="C30" i="2"/>
  <c r="C50" i="2"/>
  <c r="D67" i="2"/>
  <c r="F4" i="2"/>
  <c r="G4" i="2" s="1"/>
  <c r="H3" i="2" s="1"/>
  <c r="E7" i="2"/>
  <c r="D10" i="2"/>
  <c r="C13" i="2"/>
  <c r="F24" i="2"/>
  <c r="E27" i="2"/>
  <c r="G27" i="2" s="1"/>
  <c r="H26" i="2" s="1"/>
  <c r="D30" i="2"/>
  <c r="C33" i="2"/>
  <c r="F44" i="2"/>
  <c r="E47" i="2"/>
  <c r="D50" i="2"/>
  <c r="C53" i="2"/>
  <c r="F64" i="2"/>
  <c r="G64" i="2" s="1"/>
  <c r="H63" i="2" s="1"/>
  <c r="E67" i="2"/>
  <c r="G67" i="2" s="1"/>
  <c r="H66" i="2" s="1"/>
  <c r="D70" i="2"/>
  <c r="C73" i="2"/>
  <c r="F84" i="2"/>
  <c r="E87" i="2"/>
  <c r="D90" i="2"/>
  <c r="C93" i="2"/>
  <c r="D21" i="2"/>
  <c r="D7" i="2"/>
  <c r="D27" i="2"/>
  <c r="F7" i="2"/>
  <c r="E10" i="2"/>
  <c r="G10" i="2" s="1"/>
  <c r="D13" i="2"/>
  <c r="E30" i="2"/>
  <c r="G30" i="2" s="1"/>
  <c r="D33" i="2"/>
  <c r="F47" i="2"/>
  <c r="E50" i="2"/>
  <c r="G50" i="2" s="1"/>
  <c r="D53" i="2"/>
  <c r="E70" i="2"/>
  <c r="G70" i="2" s="1"/>
  <c r="D73" i="2"/>
  <c r="F87" i="2"/>
  <c r="E90" i="2"/>
  <c r="G90" i="2" s="1"/>
  <c r="D93" i="2"/>
  <c r="F21" i="2"/>
  <c r="G21" i="2" s="1"/>
  <c r="E44" i="2"/>
  <c r="C70" i="2"/>
  <c r="C90" i="2"/>
  <c r="E13" i="2"/>
  <c r="G13" i="2" s="1"/>
  <c r="C19" i="2"/>
  <c r="E33" i="2"/>
  <c r="G33" i="2" s="1"/>
  <c r="C39" i="2"/>
  <c r="E53" i="2"/>
  <c r="G53" i="2" s="1"/>
  <c r="C59" i="2"/>
  <c r="E73" i="2"/>
  <c r="G73" i="2" s="1"/>
  <c r="H72" i="2" s="1"/>
  <c r="C79" i="2"/>
  <c r="E93" i="2"/>
  <c r="G93" i="2" s="1"/>
  <c r="C99" i="2"/>
  <c r="C87" i="2"/>
  <c r="C5" i="2"/>
  <c r="E19" i="2"/>
  <c r="G19" i="2" s="1"/>
  <c r="C25" i="2"/>
  <c r="E39" i="2"/>
  <c r="G39" i="2" s="1"/>
  <c r="C45" i="2"/>
  <c r="E59" i="2"/>
  <c r="G59" i="2" s="1"/>
  <c r="H58" i="2" s="1"/>
  <c r="C65" i="2"/>
  <c r="E79" i="2"/>
  <c r="G79" i="2" s="1"/>
  <c r="H78" i="2" s="1"/>
  <c r="C85" i="2"/>
  <c r="E99" i="2"/>
  <c r="G99" i="2" s="1"/>
  <c r="H98" i="2" s="1"/>
  <c r="E84" i="2"/>
  <c r="G84" i="2" s="1"/>
  <c r="D5" i="2"/>
  <c r="D25" i="2"/>
  <c r="D45" i="2"/>
  <c r="D65" i="2"/>
  <c r="D85" i="2"/>
  <c r="E5" i="2"/>
  <c r="G5" i="2" s="1"/>
  <c r="H5" i="2" s="1"/>
  <c r="E25" i="2"/>
  <c r="G25" i="2" s="1"/>
  <c r="E45" i="2"/>
  <c r="G45" i="2" s="1"/>
  <c r="E65" i="2"/>
  <c r="G65" i="2" s="1"/>
  <c r="E85" i="2"/>
  <c r="G85" i="2" s="1"/>
  <c r="H85" i="2" s="1"/>
  <c r="G87" i="2" l="1"/>
  <c r="H86" i="2" s="1"/>
  <c r="I85" i="2" s="1"/>
  <c r="H29" i="2"/>
  <c r="I28" i="2" s="1"/>
  <c r="I55" i="2"/>
  <c r="I2" i="2"/>
  <c r="I62" i="2"/>
  <c r="I35" i="2"/>
  <c r="I94" i="2"/>
  <c r="I15" i="2"/>
  <c r="H100" i="2"/>
  <c r="H45" i="2"/>
  <c r="H101" i="2"/>
  <c r="H75" i="2"/>
  <c r="H80" i="2"/>
  <c r="I79" i="2" s="1"/>
  <c r="H25" i="2"/>
  <c r="H32" i="2"/>
  <c r="H51" i="2"/>
  <c r="I50" i="2" s="1"/>
  <c r="H83" i="2"/>
  <c r="I82" i="2" s="1"/>
  <c r="H89" i="2"/>
  <c r="I88" i="2" s="1"/>
  <c r="H52" i="2"/>
  <c r="H12" i="2"/>
  <c r="H91" i="2"/>
  <c r="H49" i="2"/>
  <c r="I48" i="2" s="1"/>
  <c r="H69" i="2"/>
  <c r="I68" i="2" s="1"/>
  <c r="H92" i="2"/>
  <c r="H40" i="2"/>
  <c r="G7" i="2"/>
  <c r="H6" i="2" s="1"/>
  <c r="I5" i="2" s="1"/>
  <c r="H96" i="2"/>
  <c r="I95" i="2" s="1"/>
  <c r="G44" i="2"/>
  <c r="H43" i="2" s="1"/>
  <c r="I42" i="2" s="1"/>
  <c r="H41" i="2"/>
  <c r="I40" i="2" s="1"/>
  <c r="H27" i="2"/>
  <c r="I26" i="2" s="1"/>
  <c r="H53" i="2"/>
  <c r="H76" i="2"/>
  <c r="G24" i="2"/>
  <c r="H23" i="2" s="1"/>
  <c r="I22" i="2" s="1"/>
  <c r="H38" i="2"/>
  <c r="H33" i="2"/>
  <c r="I32" i="2" s="1"/>
  <c r="H18" i="2"/>
  <c r="G47" i="2"/>
  <c r="H46" i="2" s="1"/>
  <c r="H87" i="2"/>
  <c r="I86" i="2" s="1"/>
  <c r="H9" i="2"/>
  <c r="I8" i="2" s="1"/>
  <c r="H57" i="2"/>
  <c r="I56" i="2" s="1"/>
  <c r="H19" i="2"/>
  <c r="H73" i="2"/>
  <c r="I72" i="2" s="1"/>
  <c r="H34" i="2"/>
  <c r="I34" i="2" s="1"/>
  <c r="H10" i="2"/>
  <c r="H11" i="2"/>
  <c r="I10" i="2" s="1"/>
  <c r="H20" i="2"/>
  <c r="H21" i="2"/>
  <c r="H30" i="2"/>
  <c r="H31" i="2"/>
  <c r="H70" i="2"/>
  <c r="I69" i="2" s="1"/>
  <c r="H71" i="2"/>
  <c r="I71" i="2" s="1"/>
  <c r="H99" i="2"/>
  <c r="I98" i="2" s="1"/>
  <c r="H74" i="2"/>
  <c r="H67" i="2"/>
  <c r="I66" i="2" s="1"/>
  <c r="H61" i="2"/>
  <c r="I60" i="2" s="1"/>
  <c r="H17" i="2"/>
  <c r="I16" i="2" s="1"/>
  <c r="H13" i="2"/>
  <c r="H64" i="2"/>
  <c r="I63" i="2" s="1"/>
  <c r="H81" i="2"/>
  <c r="H84" i="2"/>
  <c r="H90" i="2"/>
  <c r="H97" i="2"/>
  <c r="I97" i="2" s="1"/>
  <c r="H79" i="2"/>
  <c r="I78" i="2" s="1"/>
  <c r="H54" i="2"/>
  <c r="I54" i="2" s="1"/>
  <c r="H14" i="2"/>
  <c r="H4" i="2"/>
  <c r="I3" i="2" s="1"/>
  <c r="H93" i="2"/>
  <c r="I92" i="2" s="1"/>
  <c r="H65" i="2"/>
  <c r="I65" i="2" s="1"/>
  <c r="H39" i="2"/>
  <c r="H59" i="2"/>
  <c r="I58" i="2" s="1"/>
  <c r="H37" i="2"/>
  <c r="I36" i="2" s="1"/>
  <c r="H77" i="2"/>
  <c r="I76" i="2" s="1"/>
  <c r="I83" i="2" l="1"/>
  <c r="I75" i="2"/>
  <c r="I29" i="2"/>
  <c r="I31" i="2"/>
  <c r="I73" i="2"/>
  <c r="I100" i="2"/>
  <c r="I37" i="2"/>
  <c r="I19" i="2"/>
  <c r="I91" i="2"/>
  <c r="I27" i="2"/>
  <c r="I11" i="2"/>
  <c r="I80" i="2"/>
  <c r="I51" i="2"/>
  <c r="I45" i="2"/>
  <c r="I77" i="2"/>
  <c r="I12" i="2"/>
  <c r="I87" i="2"/>
  <c r="I17" i="2"/>
  <c r="I57" i="2"/>
  <c r="I74" i="2"/>
  <c r="I70" i="2"/>
  <c r="I52" i="2"/>
  <c r="I38" i="2"/>
  <c r="I30" i="2"/>
  <c r="I99" i="2"/>
  <c r="I61" i="2"/>
  <c r="I64" i="2"/>
  <c r="I59" i="2"/>
  <c r="I93" i="2"/>
  <c r="I20" i="2"/>
  <c r="I25" i="2"/>
  <c r="I13" i="2"/>
  <c r="I39" i="2"/>
  <c r="I84" i="2"/>
  <c r="I67" i="2"/>
  <c r="I53" i="2"/>
  <c r="I9" i="2"/>
  <c r="I81" i="2"/>
  <c r="I14" i="2"/>
  <c r="I33" i="2"/>
  <c r="I41" i="2"/>
  <c r="I96" i="2"/>
  <c r="I21" i="2"/>
  <c r="I4" i="2"/>
  <c r="I89" i="2"/>
  <c r="I18" i="2"/>
  <c r="I90" i="2"/>
  <c r="I49" i="2"/>
  <c r="H7" i="2"/>
  <c r="H44" i="2"/>
  <c r="I43" i="2" s="1"/>
  <c r="H24" i="2"/>
  <c r="I23" i="2" s="1"/>
  <c r="H47" i="2"/>
  <c r="I46" i="2" l="1"/>
  <c r="I47" i="2"/>
  <c r="I6" i="2"/>
  <c r="I7" i="2"/>
  <c r="I44" i="2"/>
  <c r="I24" i="2"/>
</calcChain>
</file>

<file path=xl/sharedStrings.xml><?xml version="1.0" encoding="utf-8"?>
<sst xmlns="http://schemas.openxmlformats.org/spreadsheetml/2006/main" count="52" uniqueCount="51">
  <si>
    <t>Parameter</t>
  </si>
  <si>
    <t>Meaning</t>
  </si>
  <si>
    <t>Value (edit me)</t>
  </si>
  <si>
    <t>w1</t>
  </si>
  <si>
    <t>Initial fraction in Group 1</t>
  </si>
  <si>
    <t>w2</t>
  </si>
  <si>
    <t>Initial fraction in Group 2</t>
  </si>
  <si>
    <t>h0_1</t>
  </si>
  <si>
    <t>Baseline hazard at t=0, Group 1 (per week)</t>
  </si>
  <si>
    <t>g1</t>
  </si>
  <si>
    <t>h0_2</t>
  </si>
  <si>
    <t>Baseline hazard at t=0, Group 2 (per week)</t>
  </si>
  <si>
    <t>g2</t>
  </si>
  <si>
    <t>Hazard growth rate per week, Group 2</t>
  </si>
  <si>
    <t>dt</t>
  </si>
  <si>
    <t>Time step (weeks)</t>
  </si>
  <si>
    <t>t_max</t>
  </si>
  <si>
    <t>Number of steps</t>
  </si>
  <si>
    <t>t_index</t>
  </si>
  <si>
    <t>t (weeks)</t>
  </si>
  <si>
    <t>h1(t)</t>
  </si>
  <si>
    <t>h2(t)</t>
  </si>
  <si>
    <t>S1(t)</t>
  </si>
  <si>
    <t>S2(t)</t>
  </si>
  <si>
    <t>S_total(t) = w1*S1 + w2*S2</t>
  </si>
  <si>
    <t>h_total(t) approx</t>
  </si>
  <si>
    <t>the purpose of this is to show how a heterogenous cohort, consisting of two cohorts with STANDARD weekly mortality</t>
  </si>
  <si>
    <t>can give an effective log-slope that is NEGATIVE</t>
  </si>
  <si>
    <t>details see:</t>
  </si>
  <si>
    <t>https://chatgpt.com/share/6900457d-13f0-8009-9d6c-a020fbd8e529</t>
  </si>
  <si>
    <t>Note:</t>
  </si>
  <si>
    <t>.00157 is the constant for people</t>
  </si>
  <si>
    <t xml:space="preserve">What we are trying to show is what the computed </t>
  </si>
  <si>
    <t>log-slope is with a heterogenous cohort of two</t>
  </si>
  <si>
    <t>homogeneous cohorts with different h0 since that</t>
  </si>
  <si>
    <t xml:space="preserve">is what we are dealing with when we get a heterogeneous </t>
  </si>
  <si>
    <t>cohort</t>
  </si>
  <si>
    <t>Group does at a low rate (2% per year)</t>
  </si>
  <si>
    <t>Fixed for humans</t>
  </si>
  <si>
    <t>two years</t>
  </si>
  <si>
    <t>adjust this value. The other will self adjust</t>
  </si>
  <si>
    <t>Hazard growth rate per week, Group 1 (=log-slope)</t>
  </si>
  <si>
    <t>est log-slope</t>
  </si>
  <si>
    <t>Note this is a VERY pathological case since no cohort selected in nature</t>
  </si>
  <si>
    <t>would be as pathological as this demo.</t>
  </si>
  <si>
    <t>this group dies at a pathologically high rate (20% are dead in a year) .004*50 weeks is 20% a year</t>
  </si>
  <si>
    <t>It starts getting pathlogical when the baseline hazards start getting large,</t>
  </si>
  <si>
    <t>e.g., 20% are dead in a year and there is heterogenity.</t>
  </si>
  <si>
    <t>So things CAN start getting a little strange after 90 years old potentially.</t>
  </si>
  <si>
    <t xml:space="preserve">But as I said, real word cohorts tend to be well behaved as we showed empiracally </t>
  </si>
  <si>
    <t>for the 80 year old cohort.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</si>
</sst>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the estimated log slope over time (should be constant for KCOR). Nominal is +.00157 but can be negative for heterogeneous cohort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Model!$I$2:$I$100</c:f>
              <c:numCache>
                <c:formatCode>General</c:formatCode>
                <c:ptCount val="99"/>
                <c:pt idx="0">
                  <c:v>1.5032241028007931E-3</c:v>
                </c:pt>
                <c:pt idx="1">
                  <c:v>1.5031147212889451E-3</c:v>
                </c:pt>
                <c:pt idx="2">
                  <c:v>1.5030051574278502E-3</c:v>
                </c:pt>
                <c:pt idx="3">
                  <c:v>1.5028954125391181E-3</c:v>
                </c:pt>
                <c:pt idx="4">
                  <c:v>1.5027854866476176E-3</c:v>
                </c:pt>
                <c:pt idx="5">
                  <c:v>1.5026753777487301E-3</c:v>
                </c:pt>
                <c:pt idx="6">
                  <c:v>1.502565087343477E-3</c:v>
                </c:pt>
                <c:pt idx="7">
                  <c:v>1.5024546137958339E-3</c:v>
                </c:pt>
                <c:pt idx="8">
                  <c:v>1.5023439582355635E-3</c:v>
                </c:pt>
                <c:pt idx="9">
                  <c:v>1.5022331186651527E-3</c:v>
                </c:pt>
                <c:pt idx="10">
                  <c:v>1.5021220963822302E-3</c:v>
                </c:pt>
                <c:pt idx="11">
                  <c:v>1.5020108899514995E-3</c:v>
                </c:pt>
                <c:pt idx="12">
                  <c:v>1.5018994993871715E-3</c:v>
                </c:pt>
                <c:pt idx="13">
                  <c:v>1.5017879248873101E-3</c:v>
                </c:pt>
                <c:pt idx="14">
                  <c:v>1.5016761659252253E-3</c:v>
                </c:pt>
                <c:pt idx="15">
                  <c:v>1.5015642214182279E-3</c:v>
                </c:pt>
                <c:pt idx="16">
                  <c:v>1.5014520924756525E-3</c:v>
                </c:pt>
                <c:pt idx="17">
                  <c:v>1.5013397770982095E-3</c:v>
                </c:pt>
                <c:pt idx="18">
                  <c:v>1.5012272773136104E-3</c:v>
                </c:pt>
                <c:pt idx="19">
                  <c:v>1.5011145902024126E-3</c:v>
                </c:pt>
                <c:pt idx="20">
                  <c:v>1.5010017172425449E-3</c:v>
                </c:pt>
                <c:pt idx="21">
                  <c:v>1.5008886580600844E-3</c:v>
                </c:pt>
                <c:pt idx="22">
                  <c:v>1.500775410852917E-3</c:v>
                </c:pt>
                <c:pt idx="23">
                  <c:v>1.5006619770741025E-3</c:v>
                </c:pt>
                <c:pt idx="24">
                  <c:v>1.5005483559882293E-3</c:v>
                </c:pt>
                <c:pt idx="25">
                  <c:v>1.5004345468669911E-3</c:v>
                </c:pt>
                <c:pt idx="26">
                  <c:v>1.5003205489989568E-3</c:v>
                </c:pt>
                <c:pt idx="27">
                  <c:v>1.5002063632634233E-3</c:v>
                </c:pt>
                <c:pt idx="28">
                  <c:v>1.5000919890999498E-3</c:v>
                </c:pt>
                <c:pt idx="29">
                  <c:v>1.4999774250652465E-3</c:v>
                </c:pt>
                <c:pt idx="30">
                  <c:v>1.4998626722340092E-3</c:v>
                </c:pt>
                <c:pt idx="31">
                  <c:v>1.4997477296452288E-3</c:v>
                </c:pt>
                <c:pt idx="32">
                  <c:v>1.4996325971541324E-3</c:v>
                </c:pt>
                <c:pt idx="33">
                  <c:v>1.4995172745040364E-3</c:v>
                </c:pt>
                <c:pt idx="34">
                  <c:v>1.4994017611407173E-3</c:v>
                </c:pt>
                <c:pt idx="35">
                  <c:v>1.4992860567062394E-3</c:v>
                </c:pt>
                <c:pt idx="36">
                  <c:v>1.499170162004404E-3</c:v>
                </c:pt>
                <c:pt idx="37">
                  <c:v>1.4990540748929249E-3</c:v>
                </c:pt>
                <c:pt idx="38">
                  <c:v>1.4989377965699546E-3</c:v>
                </c:pt>
                <c:pt idx="39">
                  <c:v>1.4988213258924077E-3</c:v>
                </c:pt>
                <c:pt idx="40">
                  <c:v>1.4987046635575041E-3</c:v>
                </c:pt>
                <c:pt idx="41">
                  <c:v>1.4985878077098391E-3</c:v>
                </c:pt>
                <c:pt idx="42">
                  <c:v>1.4984707590004476E-3</c:v>
                </c:pt>
                <c:pt idx="43">
                  <c:v>1.4983535180910224E-3</c:v>
                </c:pt>
                <c:pt idx="44">
                  <c:v>1.4982360818889262E-3</c:v>
                </c:pt>
                <c:pt idx="45">
                  <c:v>1.4981184536768666E-3</c:v>
                </c:pt>
                <c:pt idx="46">
                  <c:v>1.4980006298745963E-3</c:v>
                </c:pt>
                <c:pt idx="47">
                  <c:v>1.4978826121243571E-3</c:v>
                </c:pt>
                <c:pt idx="48">
                  <c:v>1.4977644000300216E-3</c:v>
                </c:pt>
                <c:pt idx="49">
                  <c:v>1.4976459920585938E-3</c:v>
                </c:pt>
                <c:pt idx="50">
                  <c:v>1.4975273895299068E-3</c:v>
                </c:pt>
                <c:pt idx="51">
                  <c:v>1.497408590091176E-3</c:v>
                </c:pt>
                <c:pt idx="52">
                  <c:v>1.4972895960418953E-3</c:v>
                </c:pt>
                <c:pt idx="53">
                  <c:v>1.4971704046935486E-3</c:v>
                </c:pt>
                <c:pt idx="54">
                  <c:v>1.4970510176324225E-3</c:v>
                </c:pt>
                <c:pt idx="55">
                  <c:v>1.4969314323316496E-3</c:v>
                </c:pt>
                <c:pt idx="56">
                  <c:v>1.4968116514522123E-3</c:v>
                </c:pt>
                <c:pt idx="57">
                  <c:v>1.4966916716883105E-3</c:v>
                </c:pt>
                <c:pt idx="58">
                  <c:v>1.4965714946839626E-3</c:v>
                </c:pt>
                <c:pt idx="59">
                  <c:v>1.4964511194248686E-3</c:v>
                </c:pt>
                <c:pt idx="60">
                  <c:v>1.4963305457325049E-3</c:v>
                </c:pt>
                <c:pt idx="61">
                  <c:v>1.4962097731299195E-3</c:v>
                </c:pt>
                <c:pt idx="62">
                  <c:v>1.4960888019803775E-3</c:v>
                </c:pt>
                <c:pt idx="63">
                  <c:v>1.4959676303520908E-3</c:v>
                </c:pt>
                <c:pt idx="64">
                  <c:v>1.4958462605418887E-3</c:v>
                </c:pt>
                <c:pt idx="65">
                  <c:v>1.4957246890467957E-3</c:v>
                </c:pt>
                <c:pt idx="66">
                  <c:v>1.4956029188217812E-3</c:v>
                </c:pt>
                <c:pt idx="67">
                  <c:v>1.4954809467102592E-3</c:v>
                </c:pt>
                <c:pt idx="68">
                  <c:v>1.4953587744344077E-3</c:v>
                </c:pt>
                <c:pt idx="69">
                  <c:v>1.4952364005722529E-3</c:v>
                </c:pt>
                <c:pt idx="70">
                  <c:v>1.4951138251033669E-3</c:v>
                </c:pt>
                <c:pt idx="71">
                  <c:v>1.4949910479389317E-3</c:v>
                </c:pt>
                <c:pt idx="72">
                  <c:v>1.4948680687396632E-3</c:v>
                </c:pt>
                <c:pt idx="73">
                  <c:v>1.4947448865276769E-3</c:v>
                </c:pt>
                <c:pt idx="74">
                  <c:v>1.494621501980653E-3</c:v>
                </c:pt>
                <c:pt idx="75">
                  <c:v>1.4944979140931736E-3</c:v>
                </c:pt>
                <c:pt idx="76">
                  <c:v>1.4943741225215135E-3</c:v>
                </c:pt>
                <c:pt idx="77">
                  <c:v>1.494250127625385E-3</c:v>
                </c:pt>
                <c:pt idx="78">
                  <c:v>1.4941259286596065E-3</c:v>
                </c:pt>
                <c:pt idx="79">
                  <c:v>1.4940015253390726E-3</c:v>
                </c:pt>
                <c:pt idx="80">
                  <c:v>1.4938769164807297E-3</c:v>
                </c:pt>
                <c:pt idx="81">
                  <c:v>1.4937521037712287E-3</c:v>
                </c:pt>
                <c:pt idx="82">
                  <c:v>1.4936270847556443E-3</c:v>
                </c:pt>
                <c:pt idx="83">
                  <c:v>1.4935018610575668E-3</c:v>
                </c:pt>
                <c:pt idx="84">
                  <c:v>1.493376430491189E-3</c:v>
                </c:pt>
                <c:pt idx="85">
                  <c:v>1.4932507943967721E-3</c:v>
                </c:pt>
                <c:pt idx="86">
                  <c:v>1.4931249511169753E-3</c:v>
                </c:pt>
                <c:pt idx="87">
                  <c:v>1.492998901142073E-3</c:v>
                </c:pt>
                <c:pt idx="88">
                  <c:v>1.4928726439409346E-3</c:v>
                </c:pt>
                <c:pt idx="89">
                  <c:v>1.4927461791858221E-3</c:v>
                </c:pt>
                <c:pt idx="90">
                  <c:v>1.4926195068349912E-3</c:v>
                </c:pt>
                <c:pt idx="91">
                  <c:v>1.4924926259745064E-3</c:v>
                </c:pt>
                <c:pt idx="92">
                  <c:v>1.4923655364302846E-3</c:v>
                </c:pt>
                <c:pt idx="93">
                  <c:v>1.4922382388027344E-3</c:v>
                </c:pt>
                <c:pt idx="94">
                  <c:v>1.4921107309833204E-3</c:v>
                </c:pt>
                <c:pt idx="95">
                  <c:v>1.4919830144517476E-3</c:v>
                </c:pt>
                <c:pt idx="96">
                  <c:v>1.4918550882319082E-3</c:v>
                </c:pt>
                <c:pt idx="97">
                  <c:v>1.4917269516105947E-3</c:v>
                </c:pt>
                <c:pt idx="98">
                  <c:v>1.4915986044554685E-3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D-4062-9539-470995270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241600"/>
        <c:axId val="966243520"/>
      </c:lineChart>
      <c:catAx>
        <c:axId val="966241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243520"/>
        <c:crosses val="autoZero"/>
        <c:auto val="1"/>
        <c:lblAlgn val="ctr"/>
        <c:lblOffset val="100"/>
        <c:noMultiLvlLbl val="0"/>
      </c:catAx>
      <c:valAx>
        <c:axId val="96624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24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10</xdr:row>
      <xdr:rowOff>95250</xdr:rowOff>
    </xdr:from>
    <xdr:to>
      <xdr:col>19</xdr:col>
      <xdr:colOff>180975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6A5AA7-D302-4817-A7D3-5A2D5D7090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2" workbookViewId="0">
      <selection activeCell="A28" sqref="A28"/>
    </sheetView>
  </sheetViews>
  <sheetFormatPr defaultRowHeight="15" x14ac:dyDescent="0.25"/>
  <cols>
    <col min="2" max="2" width="42.5703125" customWidth="1"/>
    <col min="3" max="3" width="13.28515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>
        <v>0.5</v>
      </c>
      <c r="E2" t="s">
        <v>40</v>
      </c>
    </row>
    <row r="3" spans="1:5" x14ac:dyDescent="0.25">
      <c r="A3" t="s">
        <v>5</v>
      </c>
      <c r="B3" t="s">
        <v>6</v>
      </c>
      <c r="C3">
        <f>1-C2</f>
        <v>0.5</v>
      </c>
    </row>
    <row r="4" spans="1:5" x14ac:dyDescent="0.25">
      <c r="A4" t="s">
        <v>7</v>
      </c>
      <c r="B4" t="s">
        <v>8</v>
      </c>
      <c r="C4">
        <v>4.0000000000000002E-4</v>
      </c>
      <c r="E4" t="s">
        <v>37</v>
      </c>
    </row>
    <row r="5" spans="1:5" x14ac:dyDescent="0.25">
      <c r="A5" t="s">
        <v>9</v>
      </c>
      <c r="B5" t="s">
        <v>41</v>
      </c>
      <c r="C5">
        <v>1.57E-3</v>
      </c>
      <c r="E5" t="s">
        <v>38</v>
      </c>
    </row>
    <row r="6" spans="1:5" x14ac:dyDescent="0.25">
      <c r="A6" t="s">
        <v>10</v>
      </c>
      <c r="B6" t="s">
        <v>11</v>
      </c>
      <c r="C6">
        <v>8.0000000000000004E-4</v>
      </c>
      <c r="E6" t="s">
        <v>45</v>
      </c>
    </row>
    <row r="7" spans="1:5" x14ac:dyDescent="0.25">
      <c r="A7" t="s">
        <v>12</v>
      </c>
      <c r="B7" t="s">
        <v>13</v>
      </c>
      <c r="C7">
        <v>1.57E-3</v>
      </c>
      <c r="E7" t="s">
        <v>38</v>
      </c>
    </row>
    <row r="8" spans="1:5" x14ac:dyDescent="0.25">
      <c r="A8" t="s">
        <v>14</v>
      </c>
      <c r="B8" t="s">
        <v>15</v>
      </c>
      <c r="C8">
        <v>1</v>
      </c>
    </row>
    <row r="9" spans="1:5" x14ac:dyDescent="0.25">
      <c r="A9" t="s">
        <v>16</v>
      </c>
      <c r="B9" t="s">
        <v>17</v>
      </c>
      <c r="C9">
        <v>100</v>
      </c>
      <c r="E9" t="s">
        <v>39</v>
      </c>
    </row>
    <row r="11" spans="1:5" x14ac:dyDescent="0.25">
      <c r="A11" t="s">
        <v>30</v>
      </c>
    </row>
    <row r="12" spans="1:5" x14ac:dyDescent="0.25">
      <c r="A12" t="s">
        <v>31</v>
      </c>
    </row>
    <row r="13" spans="1:5" x14ac:dyDescent="0.25">
      <c r="A13" t="s">
        <v>32</v>
      </c>
    </row>
    <row r="14" spans="1:5" x14ac:dyDescent="0.25">
      <c r="A14" t="s">
        <v>33</v>
      </c>
    </row>
    <row r="15" spans="1:5" x14ac:dyDescent="0.25">
      <c r="A15" t="s">
        <v>34</v>
      </c>
    </row>
    <row r="16" spans="1:5" x14ac:dyDescent="0.25">
      <c r="A16" t="s">
        <v>35</v>
      </c>
    </row>
    <row r="17" spans="1:2" x14ac:dyDescent="0.25">
      <c r="A17" t="s">
        <v>36</v>
      </c>
    </row>
    <row r="19" spans="1:2" x14ac:dyDescent="0.25">
      <c r="A19" s="2" t="s">
        <v>43</v>
      </c>
      <c r="B19" s="2"/>
    </row>
    <row r="20" spans="1:2" x14ac:dyDescent="0.25">
      <c r="A20" s="2" t="s">
        <v>44</v>
      </c>
      <c r="B20" s="2"/>
    </row>
    <row r="22" spans="1:2" x14ac:dyDescent="0.25">
      <c r="A22" t="s">
        <v>46</v>
      </c>
    </row>
    <row r="23" spans="1:2" x14ac:dyDescent="0.25">
      <c r="A23" t="s">
        <v>47</v>
      </c>
    </row>
    <row r="25" spans="1:2" x14ac:dyDescent="0.25">
      <c r="A25" t="s">
        <v>48</v>
      </c>
    </row>
    <row r="27" spans="1:2" x14ac:dyDescent="0.25">
      <c r="A27" t="s">
        <v>49</v>
      </c>
    </row>
    <row r="28" spans="1:2" x14ac:dyDescent="0.25">
      <c r="A28" t="s">
        <v>50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2"/>
  <sheetViews>
    <sheetView workbookViewId="0">
      <pane ySplit="1" topLeftCell="A2" activePane="bottomLeft" state="frozen"/>
      <selection pane="bottomLeft" activeCell="K2" sqref="K2:M18"/>
    </sheetView>
  </sheetViews>
  <sheetFormatPr defaultRowHeight="15" x14ac:dyDescent="0.25"/>
  <cols>
    <col min="8" max="8" width="18.5703125" customWidth="1"/>
    <col min="9" max="9" width="12" bestFit="1" customWidth="1"/>
    <col min="11" max="11" width="12.28515625" customWidth="1"/>
  </cols>
  <sheetData>
    <row r="1" spans="1:1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42</v>
      </c>
    </row>
    <row r="2" spans="1:11" x14ac:dyDescent="0.25">
      <c r="A2">
        <v>0</v>
      </c>
      <c r="B2">
        <f>A2*Params!$C$8</f>
        <v>0</v>
      </c>
      <c r="C2">
        <f>Params!$C$4*EXP(Params!$C$5*B2)</f>
        <v>4.0000000000000002E-4</v>
      </c>
      <c r="D2">
        <f>Params!$C$6*EXP(Params!$C$7*B2)</f>
        <v>8.0000000000000004E-4</v>
      </c>
      <c r="E2">
        <f>EXP(-IF(ABS(Params!$C$5)&lt;0.000000000001,Params!$C$4*B2,(Params!$C$4/Params!$C$5)*(EXP(Params!$C$5*B2)-1)))</f>
        <v>1</v>
      </c>
      <c r="F2">
        <f>EXP(-IF(ABS(Params!$C$7)&lt;0.000000000001,Params!$C$6*B2,(Params!$C$6/Params!$C$7)*(EXP(Params!$C$7*B2)-1)))</f>
        <v>1</v>
      </c>
      <c r="G2">
        <f>Params!$C$2*E2+Params!$C$3*F2</f>
        <v>1</v>
      </c>
      <c r="H2">
        <f>-(LN(G3)-LN(G2))/Params!$C$8</f>
        <v>6.0045121515818966E-4</v>
      </c>
      <c r="I2">
        <f>LN(H3)-LN(H2)</f>
        <v>1.5032241028007931E-3</v>
      </c>
    </row>
    <row r="3" spans="1:11" x14ac:dyDescent="0.25">
      <c r="A3">
        <v>1</v>
      </c>
      <c r="B3">
        <f>A3*Params!$C$8</f>
        <v>1</v>
      </c>
      <c r="C3">
        <f>Params!$C$4*EXP(Params!$C$5*B3)</f>
        <v>4.0062849323809413E-4</v>
      </c>
      <c r="D3">
        <f>Params!$C$6*EXP(Params!$C$7*B3)</f>
        <v>8.0125698647618825E-4</v>
      </c>
      <c r="E3">
        <f>EXP(-IF(ABS(Params!$C$5)&lt;0.000000000001,Params!$C$4*B3,(Params!$C$4/Params!$C$5)*(EXP(Params!$C$5*B3)-1)))</f>
        <v>0.99959976595063316</v>
      </c>
      <c r="F3">
        <f>EXP(-IF(ABS(Params!$C$7)&lt;0.000000000001,Params!$C$6*B3,(Params!$C$6/Params!$C$7)*(EXP(Params!$C$7*B3)-1)))</f>
        <v>0.99919969208856063</v>
      </c>
      <c r="G3">
        <f>Params!$C$2*E3+Params!$C$3*F3</f>
        <v>0.99939972901959684</v>
      </c>
      <c r="H3">
        <f>-(LN(G4)-LN(G3))/Params!$C$8</f>
        <v>6.0135450665204867E-4</v>
      </c>
      <c r="I3" s="1">
        <f t="shared" ref="I3:I66" si="0">LN(H4)-LN(H3)</f>
        <v>1.5031147212889451E-3</v>
      </c>
    </row>
    <row r="4" spans="1:11" x14ac:dyDescent="0.25">
      <c r="A4">
        <v>2</v>
      </c>
      <c r="B4">
        <f>A4*Params!$C$8</f>
        <v>2</v>
      </c>
      <c r="C4">
        <f>Params!$C$4*EXP(Params!$C$5*B4)</f>
        <v>4.0125797398556415E-4</v>
      </c>
      <c r="D4">
        <f>Params!$C$6*EXP(Params!$C$7*B4)</f>
        <v>8.0251594797112831E-4</v>
      </c>
      <c r="E4">
        <f>EXP(-IF(ABS(Params!$C$5)&lt;0.000000000001,Params!$C$4*B4,(Params!$C$4/Params!$C$5)*(EXP(Params!$C$5*B4)-1)))</f>
        <v>0.99919906360527788</v>
      </c>
      <c r="F4">
        <f>EXP(-IF(ABS(Params!$C$7)&lt;0.000000000001,Params!$C$6*B4,(Params!$C$6/Params!$C$7)*(EXP(Params!$C$7*B4)-1)))</f>
        <v>0.99839876870966415</v>
      </c>
      <c r="G4">
        <f>Params!$C$2*E4+Params!$C$3*F4</f>
        <v>0.99879891615747107</v>
      </c>
      <c r="H4">
        <f>-(LN(G5)-LN(G4))/Params!$C$8</f>
        <v>6.022590911405265E-4</v>
      </c>
      <c r="I4" s="1">
        <f t="shared" si="0"/>
        <v>1.5030051574278502E-3</v>
      </c>
      <c r="K4" s="1"/>
    </row>
    <row r="5" spans="1:11" x14ac:dyDescent="0.25">
      <c r="A5">
        <v>3</v>
      </c>
      <c r="B5">
        <f>A5*Params!$C$8</f>
        <v>3</v>
      </c>
      <c r="C5">
        <f>Params!$C$4*EXP(Params!$C$5*B5)</f>
        <v>4.0188844379401742E-4</v>
      </c>
      <c r="D5">
        <f>Params!$C$6*EXP(Params!$C$7*B5)</f>
        <v>8.0377688758803483E-4</v>
      </c>
      <c r="E5">
        <f>EXP(-IF(ABS(Params!$C$5)&lt;0.000000000001,Params!$C$4*B5,(Params!$C$4/Params!$C$5)*(EXP(Params!$C$5*B5)-1)))</f>
        <v>0.99879789266853136</v>
      </c>
      <c r="F5">
        <f>EXP(-IF(ABS(Params!$C$7)&lt;0.000000000001,Params!$C$6*B5,(Params!$C$6/Params!$C$7)*(EXP(Params!$C$7*B5)-1)))</f>
        <v>0.99759723039909909</v>
      </c>
      <c r="G5">
        <f>Params!$C$2*E5+Params!$C$3*F5</f>
        <v>0.99819756153381523</v>
      </c>
      <c r="H5">
        <f>-(LN(G6)-LN(G5))/Params!$C$8</f>
        <v>6.0316497026057978E-4</v>
      </c>
      <c r="I5" s="1">
        <f t="shared" si="0"/>
        <v>1.5028954125391181E-3</v>
      </c>
      <c r="K5" s="1"/>
    </row>
    <row r="6" spans="1:11" x14ac:dyDescent="0.25">
      <c r="A6">
        <v>4</v>
      </c>
      <c r="B6">
        <f>A6*Params!$C$8</f>
        <v>4</v>
      </c>
      <c r="C6">
        <f>Params!$C$4*EXP(Params!$C$5*B6)</f>
        <v>4.0251990421749922E-4</v>
      </c>
      <c r="D6">
        <f>Params!$C$6*EXP(Params!$C$7*B6)</f>
        <v>8.0503980843499843E-4</v>
      </c>
      <c r="E6">
        <f>EXP(-IF(ABS(Params!$C$5)&lt;0.000000000001,Params!$C$4*B6,(Params!$C$4/Params!$C$5)*(EXP(Params!$C$5*B6)-1)))</f>
        <v>0.99839625284563305</v>
      </c>
      <c r="F6">
        <f>EXP(-IF(ABS(Params!$C$7)&lt;0.000000000001,Params!$C$6*B6,(Params!$C$6/Params!$C$7)*(EXP(Params!$C$7*B6)-1)))</f>
        <v>0.99679507769620124</v>
      </c>
      <c r="G6">
        <f>Params!$C$2*E6+Params!$C$3*F6</f>
        <v>0.99759566527091714</v>
      </c>
      <c r="H6">
        <f>-(LN(G7)-LN(G6))/Params!$C$8</f>
        <v>6.0407214565150278E-4</v>
      </c>
      <c r="I6" s="1">
        <f t="shared" si="0"/>
        <v>1.5027854866476176E-3</v>
      </c>
      <c r="K6" s="1"/>
    </row>
    <row r="7" spans="1:11" x14ac:dyDescent="0.25">
      <c r="A7">
        <v>5</v>
      </c>
      <c r="B7">
        <f>A7*Params!$C$8</f>
        <v>5</v>
      </c>
      <c r="C7">
        <f>Params!$C$4*EXP(Params!$C$5*B7)</f>
        <v>4.031523568124967E-4</v>
      </c>
      <c r="D7">
        <f>Params!$C$6*EXP(Params!$C$7*B7)</f>
        <v>8.0630471362499339E-4</v>
      </c>
      <c r="E7">
        <f>EXP(-IF(ABS(Params!$C$5)&lt;0.000000000001,Params!$C$4*B7,(Params!$C$4/Params!$C$5)*(EXP(Params!$C$5*B7)-1)))</f>
        <v>0.99799414384246776</v>
      </c>
      <c r="F7">
        <f>EXP(-IF(ABS(Params!$C$7)&lt;0.000000000001,Params!$C$6*B7,(Params!$C$6/Params!$C$7)*(EXP(Params!$C$7*B7)-1)))</f>
        <v>0.99599231114386033</v>
      </c>
      <c r="G7">
        <f>Params!$C$2*E7+Params!$C$3*F7</f>
        <v>0.9969932274931641</v>
      </c>
      <c r="H7">
        <f>-(LN(G8)-LN(G7))/Params!$C$8</f>
        <v>6.0498061895415114E-4</v>
      </c>
      <c r="I7" s="1">
        <f t="shared" si="0"/>
        <v>1.5026753777487301E-3</v>
      </c>
      <c r="K7" s="1"/>
    </row>
    <row r="8" spans="1:11" x14ac:dyDescent="0.25">
      <c r="A8">
        <v>6</v>
      </c>
      <c r="B8">
        <f>A8*Params!$C$8</f>
        <v>6</v>
      </c>
      <c r="C8">
        <f>Params!$C$4*EXP(Params!$C$5*B8)</f>
        <v>4.0378580313794264E-4</v>
      </c>
      <c r="D8">
        <f>Params!$C$6*EXP(Params!$C$7*B8)</f>
        <v>8.0757160627588527E-4</v>
      </c>
      <c r="E8">
        <f>EXP(-IF(ABS(Params!$C$5)&lt;0.000000000001,Params!$C$4*B8,(Params!$C$4/Params!$C$5)*(EXP(Params!$C$5*B8)-1)))</f>
        <v>0.99759156536556903</v>
      </c>
      <c r="F8">
        <f>EXP(-IF(ABS(Params!$C$7)&lt;0.000000000001,Params!$C$6*B8,(Params!$C$6/Params!$C$7)*(EXP(Params!$C$7*B8)-1)))</f>
        <v>0.99518893128852648</v>
      </c>
      <c r="G8">
        <f>Params!$C$2*E8+Params!$C$3*F8</f>
        <v>0.9963902483270477</v>
      </c>
      <c r="H8">
        <f>-(LN(G9)-LN(G8))/Params!$C$8</f>
        <v>6.0589039180971183E-4</v>
      </c>
      <c r="I8" s="1">
        <f t="shared" si="0"/>
        <v>1.502565087343477E-3</v>
      </c>
      <c r="K8" s="1"/>
    </row>
    <row r="9" spans="1:11" x14ac:dyDescent="0.25">
      <c r="A9">
        <v>7</v>
      </c>
      <c r="B9">
        <f>A9*Params!$C$8</f>
        <v>7</v>
      </c>
      <c r="C9">
        <f>Params!$C$4*EXP(Params!$C$5*B9)</f>
        <v>4.0442024475521925E-4</v>
      </c>
      <c r="D9">
        <f>Params!$C$6*EXP(Params!$C$7*B9)</f>
        <v>8.0884048951043849E-4</v>
      </c>
      <c r="E9">
        <f>EXP(-IF(ABS(Params!$C$5)&lt;0.000000000001,Params!$C$4*B9,(Params!$C$4/Params!$C$5)*(EXP(Params!$C$5*B9)-1)))</f>
        <v>0.99718851712212242</v>
      </c>
      <c r="F9">
        <f>EXP(-IF(ABS(Params!$C$7)&lt;0.000000000001,Params!$C$6*B9,(Params!$C$6/Params!$C$7)*(EXP(Params!$C$7*B9)-1)))</f>
        <v>0.99438493868021749</v>
      </c>
      <c r="G9">
        <f>Params!$C$2*E9+Params!$C$3*F9</f>
        <v>0.99578672790116995</v>
      </c>
      <c r="H9">
        <f>-(LN(G10)-LN(G9))/Params!$C$8</f>
        <v>6.068014658618219E-4</v>
      </c>
      <c r="I9" s="1">
        <f t="shared" si="0"/>
        <v>1.5024546137958339E-3</v>
      </c>
      <c r="K9" s="1"/>
    </row>
    <row r="10" spans="1:11" x14ac:dyDescent="0.25">
      <c r="A10">
        <v>8</v>
      </c>
      <c r="B10">
        <f>A10*Params!$C$8</f>
        <v>8</v>
      </c>
      <c r="C10">
        <f>Params!$C$4*EXP(Params!$C$5*B10)</f>
        <v>4.0505568322816185E-4</v>
      </c>
      <c r="D10">
        <f>Params!$C$6*EXP(Params!$C$7*B10)</f>
        <v>8.101113664563237E-4</v>
      </c>
      <c r="E10">
        <f>EXP(-IF(ABS(Params!$C$5)&lt;0.000000000001,Params!$C$4*B10,(Params!$C$4/Params!$C$5)*(EXP(Params!$C$5*B10)-1)))</f>
        <v>0.99678499881996907</v>
      </c>
      <c r="F10">
        <f>EXP(-IF(ABS(Params!$C$7)&lt;0.000000000001,Params!$C$6*B10,(Params!$C$6/Params!$C$7)*(EXP(Params!$C$7*B10)-1)))</f>
        <v>0.99358033387252565</v>
      </c>
      <c r="G10">
        <f>Params!$C$2*E10+Params!$C$3*F10</f>
        <v>0.9951826663462473</v>
      </c>
      <c r="H10">
        <f>-(LN(G11)-LN(G10))/Params!$C$8</f>
        <v>6.0771384275466918E-4</v>
      </c>
      <c r="I10" s="1">
        <f t="shared" si="0"/>
        <v>1.5023439582355635E-3</v>
      </c>
      <c r="K10" s="1"/>
    </row>
    <row r="11" spans="1:11" x14ac:dyDescent="0.25">
      <c r="A11">
        <v>9</v>
      </c>
      <c r="B11">
        <f>A11*Params!$C$8</f>
        <v>9</v>
      </c>
      <c r="C11">
        <f>Params!$C$4*EXP(Params!$C$5*B11)</f>
        <v>4.0569212012306306E-4</v>
      </c>
      <c r="D11">
        <f>Params!$C$6*EXP(Params!$C$7*B11)</f>
        <v>8.1138424024612612E-4</v>
      </c>
      <c r="E11">
        <f>EXP(-IF(ABS(Params!$C$5)&lt;0.000000000001,Params!$C$4*B11,(Params!$C$4/Params!$C$5)*(EXP(Params!$C$5*B11)-1)))</f>
        <v>0.99638101016760872</v>
      </c>
      <c r="F11">
        <f>EXP(-IF(ABS(Params!$C$7)&lt;0.000000000001,Params!$C$6*B11,(Params!$C$6/Params!$C$7)*(EXP(Params!$C$7*B11)-1)))</f>
        <v>0.99277511742262425</v>
      </c>
      <c r="G11">
        <f>Params!$C$2*E11+Params!$C$3*F11</f>
        <v>0.99457806379511648</v>
      </c>
      <c r="H11">
        <f>-(LN(G12)-LN(G11))/Params!$C$8</f>
        <v>6.0862752413466756E-4</v>
      </c>
      <c r="I11" s="1">
        <f t="shared" si="0"/>
        <v>1.5022331186651527E-3</v>
      </c>
      <c r="K11" s="1"/>
    </row>
    <row r="12" spans="1:11" x14ac:dyDescent="0.25">
      <c r="A12">
        <v>10</v>
      </c>
      <c r="B12">
        <f>A12*Params!$C$8</f>
        <v>10</v>
      </c>
      <c r="C12">
        <f>Params!$C$4*EXP(Params!$C$5*B12)</f>
        <v>4.0632955700867663E-4</v>
      </c>
      <c r="D12">
        <f>Params!$C$6*EXP(Params!$C$7*B12)</f>
        <v>8.1265911401735326E-4</v>
      </c>
      <c r="E12">
        <f>EXP(-IF(ABS(Params!$C$5)&lt;0.000000000001,Params!$C$4*B12,(Params!$C$4/Params!$C$5)*(EXP(Params!$C$5*B12)-1)))</f>
        <v>0.99597655087420323</v>
      </c>
      <c r="F12">
        <f>EXP(-IF(ABS(Params!$C$7)&lt;0.000000000001,Params!$C$6*B12,(Params!$C$6/Params!$C$7)*(EXP(Params!$C$7*B12)-1)))</f>
        <v>0.99196928989127431</v>
      </c>
      <c r="G12">
        <f>Params!$C$2*E12+Params!$C$3*F12</f>
        <v>0.99397292038273877</v>
      </c>
      <c r="H12">
        <f>-(LN(G13)-LN(G12))/Params!$C$8</f>
        <v>6.0954251164855536E-4</v>
      </c>
      <c r="I12" s="1">
        <f t="shared" si="0"/>
        <v>1.5021220963822302E-3</v>
      </c>
      <c r="K12" s="1"/>
    </row>
    <row r="13" spans="1:11" x14ac:dyDescent="0.25">
      <c r="A13">
        <v>11</v>
      </c>
      <c r="B13">
        <f>A13*Params!$C$8</f>
        <v>11</v>
      </c>
      <c r="C13">
        <f>Params!$C$4*EXP(Params!$C$5*B13)</f>
        <v>4.0696799545622108E-4</v>
      </c>
      <c r="D13">
        <f>Params!$C$6*EXP(Params!$C$7*B13)</f>
        <v>8.1393599091244217E-4</v>
      </c>
      <c r="E13">
        <f>EXP(-IF(ABS(Params!$C$5)&lt;0.000000000001,Params!$C$4*B13,(Params!$C$4/Params!$C$5)*(EXP(Params!$C$5*B13)-1)))</f>
        <v>0.99557162064958027</v>
      </c>
      <c r="F13">
        <f>EXP(-IF(ABS(Params!$C$7)&lt;0.000000000001,Params!$C$6*B13,(Params!$C$6/Params!$C$7)*(EXP(Params!$C$7*B13)-1)))</f>
        <v>0.9911628518428317</v>
      </c>
      <c r="G13">
        <f>Params!$C$2*E13+Params!$C$3*F13</f>
        <v>0.99336723624620604</v>
      </c>
      <c r="H13">
        <f>-(LN(G14)-LN(G13))/Params!$C$8</f>
        <v>6.1045880694540148E-4</v>
      </c>
      <c r="I13" s="1">
        <f t="shared" si="0"/>
        <v>1.5020108899514995E-3</v>
      </c>
      <c r="K13" s="1"/>
    </row>
    <row r="14" spans="1:11" x14ac:dyDescent="0.25">
      <c r="A14">
        <v>12</v>
      </c>
      <c r="B14">
        <f>A14*Params!$C$8</f>
        <v>12</v>
      </c>
      <c r="C14">
        <f>Params!$C$4*EXP(Params!$C$5*B14)</f>
        <v>4.076074370393834E-4</v>
      </c>
      <c r="D14">
        <f>Params!$C$6*EXP(Params!$C$7*B14)</f>
        <v>8.1521487407876681E-4</v>
      </c>
      <c r="E14">
        <f>EXP(-IF(ABS(Params!$C$5)&lt;0.000000000001,Params!$C$4*B14,(Params!$C$4/Params!$C$5)*(EXP(Params!$C$5*B14)-1)))</f>
        <v>0.99516621920423609</v>
      </c>
      <c r="F14">
        <f>EXP(-IF(ABS(Params!$C$7)&lt;0.000000000001,Params!$C$6*B14,(Params!$C$6/Params!$C$7)*(EXP(Params!$C$7*B14)-1)))</f>
        <v>0.99035580384525379</v>
      </c>
      <c r="G14">
        <f>Params!$C$2*E14+Params!$C$3*F14</f>
        <v>0.99276101152474494</v>
      </c>
      <c r="H14">
        <f>-(LN(G15)-LN(G14))/Params!$C$8</f>
        <v>6.1137641167493574E-4</v>
      </c>
      <c r="I14" s="1">
        <f t="shared" si="0"/>
        <v>1.5018994993871715E-3</v>
      </c>
      <c r="K14" s="1"/>
    </row>
    <row r="15" spans="1:11" x14ac:dyDescent="0.25">
      <c r="A15">
        <v>13</v>
      </c>
      <c r="B15">
        <f>A15*Params!$C$8</f>
        <v>13</v>
      </c>
      <c r="C15">
        <f>Params!$C$4*EXP(Params!$C$5*B15)</f>
        <v>4.082478833343238E-4</v>
      </c>
      <c r="D15">
        <f>Params!$C$6*EXP(Params!$C$7*B15)</f>
        <v>8.164957666686476E-4</v>
      </c>
      <c r="E15">
        <f>EXP(-IF(ABS(Params!$C$5)&lt;0.000000000001,Params!$C$4*B15,(Params!$C$4/Params!$C$5)*(EXP(Params!$C$5*B15)-1)))</f>
        <v>0.99476034624933951</v>
      </c>
      <c r="F15">
        <f>EXP(-IF(ABS(Params!$C$7)&lt;0.000000000001,Params!$C$6*B15,(Params!$C$6/Params!$C$7)*(EXP(Params!$C$7*B15)-1)))</f>
        <v>0.9895481464701058</v>
      </c>
      <c r="G15">
        <f>Params!$C$2*E15+Params!$C$3*F15</f>
        <v>0.9921542463597226</v>
      </c>
      <c r="H15">
        <f>-(LN(G16)-LN(G15))/Params!$C$8</f>
        <v>6.1229532748843449E-4</v>
      </c>
      <c r="I15" s="1">
        <f t="shared" si="0"/>
        <v>1.5017879248873101E-3</v>
      </c>
      <c r="K15" s="1"/>
    </row>
    <row r="16" spans="1:11" x14ac:dyDescent="0.25">
      <c r="A16">
        <v>14</v>
      </c>
      <c r="B16">
        <f>A16*Params!$C$8</f>
        <v>14</v>
      </c>
      <c r="C16">
        <f>Params!$C$4*EXP(Params!$C$5*B16)</f>
        <v>4.0888933591967853E-4</v>
      </c>
      <c r="D16">
        <f>Params!$C$6*EXP(Params!$C$7*B16)</f>
        <v>8.1777867183935706E-4</v>
      </c>
      <c r="E16">
        <f>EXP(-IF(ABS(Params!$C$5)&lt;0.000000000001,Params!$C$4*B16,(Params!$C$4/Params!$C$5)*(EXP(Params!$C$5*B16)-1)))</f>
        <v>0.99435400149673481</v>
      </c>
      <c r="F16">
        <f>EXP(-IF(ABS(Params!$C$7)&lt;0.000000000001,Params!$C$6*B16,(Params!$C$6/Params!$C$7)*(EXP(Params!$C$7*B16)-1)))</f>
        <v>0.98873988029256843</v>
      </c>
      <c r="G16">
        <f>Params!$C$2*E16+Params!$C$3*F16</f>
        <v>0.99154694089465156</v>
      </c>
      <c r="H16">
        <f>-(LN(G17)-LN(G16))/Params!$C$8</f>
        <v>6.1321555603882985E-4</v>
      </c>
      <c r="I16" s="1">
        <f t="shared" si="0"/>
        <v>1.5016761659252253E-3</v>
      </c>
      <c r="K16" s="1"/>
    </row>
    <row r="17" spans="1:9" x14ac:dyDescent="0.25">
      <c r="A17">
        <v>15</v>
      </c>
      <c r="B17">
        <f>A17*Params!$C$8</f>
        <v>15</v>
      </c>
      <c r="C17">
        <f>Params!$C$4*EXP(Params!$C$5*B17)</f>
        <v>4.0953179637656434E-4</v>
      </c>
      <c r="D17">
        <f>Params!$C$6*EXP(Params!$C$7*B17)</f>
        <v>8.1906359275312867E-4</v>
      </c>
      <c r="E17">
        <f>EXP(-IF(ABS(Params!$C$5)&lt;0.000000000001,Params!$C$4*B17,(Params!$C$4/Params!$C$5)*(EXP(Params!$C$5*B17)-1)))</f>
        <v>0.99394718465894538</v>
      </c>
      <c r="F17">
        <f>EXP(-IF(ABS(Params!$C$7)&lt;0.000000000001,Params!$C$6*B17,(Params!$C$6/Params!$C$7)*(EXP(Params!$C$7*B17)-1)))</f>
        <v>0.98793100589144367</v>
      </c>
      <c r="G17">
        <f>Params!$C$2*E17+Params!$C$3*F17</f>
        <v>0.99093909527519453</v>
      </c>
      <c r="H17">
        <f>-(LN(G18)-LN(G17))/Params!$C$8</f>
        <v>6.141370989802674E-4</v>
      </c>
      <c r="I17" s="1">
        <f t="shared" si="0"/>
        <v>1.5015642214182279E-3</v>
      </c>
    </row>
    <row r="18" spans="1:9" x14ac:dyDescent="0.25">
      <c r="A18">
        <v>16</v>
      </c>
      <c r="B18">
        <f>A18*Params!$C$8</f>
        <v>16</v>
      </c>
      <c r="C18">
        <f>Params!$C$4*EXP(Params!$C$5*B18)</f>
        <v>4.1017526628858242E-4</v>
      </c>
      <c r="D18">
        <f>Params!$C$6*EXP(Params!$C$7*B18)</f>
        <v>8.2035053257716484E-4</v>
      </c>
      <c r="E18">
        <f>EXP(-IF(ABS(Params!$C$5)&lt;0.000000000001,Params!$C$4*B18,(Params!$C$4/Params!$C$5)*(EXP(Params!$C$5*B18)-1)))</f>
        <v>0.9935398954491772</v>
      </c>
      <c r="F18">
        <f>EXP(-IF(ABS(Params!$C$7)&lt;0.000000000001,Params!$C$6*B18,(Params!$C$6/Params!$C$7)*(EXP(Params!$C$7*B18)-1)))</f>
        <v>0.98712152384916196</v>
      </c>
      <c r="G18">
        <f>Params!$C$2*E18+Params!$C$3*F18</f>
        <v>0.99033070964916958</v>
      </c>
      <c r="H18">
        <f>-(LN(G19)-LN(G18))/Params!$C$8</f>
        <v>6.1505995796776354E-4</v>
      </c>
      <c r="I18" s="1">
        <f t="shared" si="0"/>
        <v>1.5014520924756525E-3</v>
      </c>
    </row>
    <row r="19" spans="1:9" x14ac:dyDescent="0.25">
      <c r="A19">
        <v>17</v>
      </c>
      <c r="B19">
        <f>A19*Params!$C$8</f>
        <v>17</v>
      </c>
      <c r="C19">
        <f>Params!$C$4*EXP(Params!$C$5*B19)</f>
        <v>4.1081974724182201E-4</v>
      </c>
      <c r="D19">
        <f>Params!$C$6*EXP(Params!$C$7*B19)</f>
        <v>8.2163949448364401E-4</v>
      </c>
      <c r="E19">
        <f>EXP(-IF(ABS(Params!$C$5)&lt;0.000000000001,Params!$C$4*B19,(Params!$C$4/Params!$C$5)*(EXP(Params!$C$5*B19)-1)))</f>
        <v>0.99313213358132224</v>
      </c>
      <c r="F19">
        <f>EXP(-IF(ABS(Params!$C$7)&lt;0.000000000001,Params!$C$6*B19,(Params!$C$6/Params!$C$7)*(EXP(Params!$C$7*B19)-1)))</f>
        <v>0.98631143475178928</v>
      </c>
      <c r="G19">
        <f>Params!$C$2*E19+Params!$C$3*F19</f>
        <v>0.98972178416655576</v>
      </c>
      <c r="H19">
        <f>-(LN(G20)-LN(G19))/Params!$C$8</f>
        <v>6.1598413465854644E-4</v>
      </c>
      <c r="I19" s="1">
        <f t="shared" si="0"/>
        <v>1.5013397770982095E-3</v>
      </c>
    </row>
    <row r="20" spans="1:9" x14ac:dyDescent="0.25">
      <c r="A20">
        <v>18</v>
      </c>
      <c r="B20">
        <f>A20*Params!$C$8</f>
        <v>18</v>
      </c>
      <c r="C20">
        <f>Params!$C$4*EXP(Params!$C$5*B20)</f>
        <v>4.1146524082486463E-4</v>
      </c>
      <c r="D20">
        <f>Params!$C$6*EXP(Params!$C$7*B20)</f>
        <v>8.2293048164972925E-4</v>
      </c>
      <c r="E20">
        <f>EXP(-IF(ABS(Params!$C$5)&lt;0.000000000001,Params!$C$4*B20,(Params!$C$4/Params!$C$5)*(EXP(Params!$C$5*B20)-1)))</f>
        <v>0.99272389876996159</v>
      </c>
      <c r="F20">
        <f>EXP(-IF(ABS(Params!$C$7)&lt;0.000000000001,Params!$C$6*B20,(Params!$C$6/Params!$C$7)*(EXP(Params!$C$7*B20)-1)))</f>
        <v>0.98550073918903303</v>
      </c>
      <c r="G20">
        <f>Params!$C$2*E20+Params!$C$3*F20</f>
        <v>0.98911231897949725</v>
      </c>
      <c r="H20">
        <f>-(LN(G21)-LN(G20))/Params!$C$8</f>
        <v>6.1690963071014786E-4</v>
      </c>
      <c r="I20" s="1">
        <f t="shared" si="0"/>
        <v>1.5012272773136104E-3</v>
      </c>
    </row>
    <row r="21" spans="1:9" x14ac:dyDescent="0.25">
      <c r="A21">
        <v>19</v>
      </c>
      <c r="B21">
        <f>A21*Params!$C$8</f>
        <v>19</v>
      </c>
      <c r="C21">
        <f>Params!$C$4*EXP(Params!$C$5*B21)</f>
        <v>4.1211174862878765E-4</v>
      </c>
      <c r="D21">
        <f>Params!$C$6*EXP(Params!$C$7*B21)</f>
        <v>8.242234972575753E-4</v>
      </c>
      <c r="E21">
        <f>EXP(-IF(ABS(Params!$C$5)&lt;0.000000000001,Params!$C$4*B21,(Params!$C$4/Params!$C$5)*(EXP(Params!$C$5*B21)-1)))</f>
        <v>0.99231519073036945</v>
      </c>
      <c r="F21">
        <f>EXP(-IF(ABS(Params!$C$7)&lt;0.000000000001,Params!$C$6*B21,(Params!$C$6/Params!$C$7)*(EXP(Params!$C$7*B21)-1)))</f>
        <v>0.98468943775424944</v>
      </c>
      <c r="G21">
        <f>Params!$C$2*E21+Params!$C$3*F21</f>
        <v>0.9885023142423095</v>
      </c>
      <c r="H21">
        <f>-(LN(G22)-LN(G21))/Params!$C$8</f>
        <v>6.178364477828803E-4</v>
      </c>
      <c r="I21" s="1">
        <f t="shared" si="0"/>
        <v>1.5011145902024126E-3</v>
      </c>
    </row>
    <row r="22" spans="1:9" x14ac:dyDescent="0.25">
      <c r="A22">
        <v>20</v>
      </c>
      <c r="B22">
        <f>A22*Params!$C$8</f>
        <v>20</v>
      </c>
      <c r="C22">
        <f>Params!$C$4*EXP(Params!$C$5*B22)</f>
        <v>4.127592722471685E-4</v>
      </c>
      <c r="D22">
        <f>Params!$C$6*EXP(Params!$C$7*B22)</f>
        <v>8.2551854449433701E-4</v>
      </c>
      <c r="E22">
        <f>EXP(-IF(ABS(Params!$C$5)&lt;0.000000000001,Params!$C$4*B22,(Params!$C$4/Params!$C$5)*(EXP(Params!$C$5*B22)-1)))</f>
        <v>0.99190600917851579</v>
      </c>
      <c r="F22">
        <f>EXP(-IF(ABS(Params!$C$7)&lt;0.000000000001,Params!$C$6*B22,(Params!$C$6/Params!$C$7)*(EXP(Params!$C$7*B22)-1)))</f>
        <v>0.98387753104444997</v>
      </c>
      <c r="G22">
        <f>Params!$C$2*E22+Params!$C$3*F22</f>
        <v>0.98789177011148288</v>
      </c>
      <c r="H22">
        <f>-(LN(G23)-LN(G22))/Params!$C$8</f>
        <v>6.1876458753678393E-4</v>
      </c>
      <c r="I22" s="1">
        <f t="shared" si="0"/>
        <v>1.5010017172425449E-3</v>
      </c>
    </row>
    <row r="23" spans="1:9" x14ac:dyDescent="0.25">
      <c r="A23">
        <v>21</v>
      </c>
      <c r="B23">
        <f>A23*Params!$C$8</f>
        <v>21</v>
      </c>
      <c r="C23">
        <f>Params!$C$4*EXP(Params!$C$5*B23)</f>
        <v>4.1340781327608859E-4</v>
      </c>
      <c r="D23">
        <f>Params!$C$6*EXP(Params!$C$7*B23)</f>
        <v>8.2681562655217717E-4</v>
      </c>
      <c r="E23">
        <f>EXP(-IF(ABS(Params!$C$5)&lt;0.000000000001,Params!$C$4*B23,(Params!$C$4/Params!$C$5)*(EXP(Params!$C$5*B23)-1)))</f>
        <v>0.99149635383107082</v>
      </c>
      <c r="F23">
        <f>EXP(-IF(ABS(Params!$C$7)&lt;0.000000000001,Params!$C$6*B23,(Params!$C$6/Params!$C$7)*(EXP(Params!$C$7*B23)-1)))</f>
        <v>0.9830650196603079</v>
      </c>
      <c r="G23">
        <f>Params!$C$2*E23+Params!$C$3*F23</f>
        <v>0.98728068674568936</v>
      </c>
      <c r="H23">
        <f>-(LN(G24)-LN(G23))/Params!$C$8</f>
        <v>6.1969405163434139E-4</v>
      </c>
      <c r="I23" s="1">
        <f t="shared" si="0"/>
        <v>1.5008886580600844E-3</v>
      </c>
    </row>
    <row r="24" spans="1:9" x14ac:dyDescent="0.25">
      <c r="A24">
        <v>22</v>
      </c>
      <c r="B24">
        <f>A24*Params!$C$8</f>
        <v>22</v>
      </c>
      <c r="C24">
        <f>Params!$C$4*EXP(Params!$C$5*B24)</f>
        <v>4.1405737331413683E-4</v>
      </c>
      <c r="D24">
        <f>Params!$C$6*EXP(Params!$C$7*B24)</f>
        <v>8.2811474662827366E-4</v>
      </c>
      <c r="E24">
        <f>EXP(-IF(ABS(Params!$C$5)&lt;0.000000000001,Params!$C$4*B24,(Params!$C$4/Params!$C$5)*(EXP(Params!$C$5*B24)-1)))</f>
        <v>0.99108622440540739</v>
      </c>
      <c r="F24">
        <f>EXP(-IF(ABS(Params!$C$7)&lt;0.000000000001,Params!$C$6*B24,(Params!$C$6/Params!$C$7)*(EXP(Params!$C$7*B24)-1)))</f>
        <v>0.98225190420616548</v>
      </c>
      <c r="G24">
        <f>Params!$C$2*E24+Params!$C$3*F24</f>
        <v>0.98666906430578649</v>
      </c>
      <c r="H24">
        <f>-(LN(G25)-LN(G24))/Params!$C$8</f>
        <v>6.2062484173933292E-4</v>
      </c>
      <c r="I24" s="1">
        <f t="shared" si="0"/>
        <v>1.500775410852917E-3</v>
      </c>
    </row>
    <row r="25" spans="1:9" x14ac:dyDescent="0.25">
      <c r="A25">
        <v>23</v>
      </c>
      <c r="B25">
        <f>A25*Params!$C$8</f>
        <v>23</v>
      </c>
      <c r="C25">
        <f>Params!$C$4*EXP(Params!$C$5*B25)</f>
        <v>4.1470795396241427E-4</v>
      </c>
      <c r="D25">
        <f>Params!$C$6*EXP(Params!$C$7*B25)</f>
        <v>8.2941590792482854E-4</v>
      </c>
      <c r="E25">
        <f>EXP(-IF(ABS(Params!$C$5)&lt;0.000000000001,Params!$C$4*B25,(Params!$C$4/Params!$C$5)*(EXP(Params!$C$5*B25)-1)))</f>
        <v>0.99067562061960524</v>
      </c>
      <c r="F25">
        <f>EXP(-IF(ABS(Params!$C$7)&lt;0.000000000001,Params!$C$6*B25,(Params!$C$6/Params!$C$7)*(EXP(Params!$C$7*B25)-1)))</f>
        <v>0.9814381852900399</v>
      </c>
      <c r="G25">
        <f>Params!$C$2*E25+Params!$C$3*F25</f>
        <v>0.98605690295482251</v>
      </c>
      <c r="H25">
        <f>-(LN(G26)-LN(G25))/Params!$C$8</f>
        <v>6.215569595159464E-4</v>
      </c>
      <c r="I25" s="1">
        <f t="shared" si="0"/>
        <v>1.5006619770741025E-3</v>
      </c>
    </row>
    <row r="26" spans="1:9" x14ac:dyDescent="0.25">
      <c r="A26">
        <v>24</v>
      </c>
      <c r="B26">
        <f>A26*Params!$C$8</f>
        <v>24</v>
      </c>
      <c r="C26">
        <f>Params!$C$4*EXP(Params!$C$5*B26)</f>
        <v>4.153595568245374E-4</v>
      </c>
      <c r="D26">
        <f>Params!$C$6*EXP(Params!$C$7*B26)</f>
        <v>8.307191136490748E-4</v>
      </c>
      <c r="E26">
        <f>EXP(-IF(ABS(Params!$C$5)&lt;0.000000000001,Params!$C$4*B26,(Params!$C$4/Params!$C$5)*(EXP(Params!$C$5*B26)-1)))</f>
        <v>0.99026454219245408</v>
      </c>
      <c r="F26">
        <f>EXP(-IF(ABS(Params!$C$7)&lt;0.000000000001,Params!$C$6*B26,(Params!$C$6/Params!$C$7)*(EXP(Params!$C$7*B26)-1)))</f>
        <v>0.98062386352363073</v>
      </c>
      <c r="G26">
        <f>Params!$C$2*E26+Params!$C$3*F26</f>
        <v>0.98544420285804235</v>
      </c>
      <c r="H26">
        <f>-(LN(G27)-LN(G26))/Params!$C$8</f>
        <v>6.2249040663079833E-4</v>
      </c>
      <c r="I26" s="1">
        <f t="shared" si="0"/>
        <v>1.5005483559882293E-3</v>
      </c>
    </row>
    <row r="27" spans="1:9" x14ac:dyDescent="0.25">
      <c r="A27">
        <v>25</v>
      </c>
      <c r="B27">
        <f>A27*Params!$C$8</f>
        <v>25</v>
      </c>
      <c r="C27">
        <f>Params!$C$4*EXP(Params!$C$5*B27)</f>
        <v>4.1601218350664234E-4</v>
      </c>
      <c r="D27">
        <f>Params!$C$6*EXP(Params!$C$7*B27)</f>
        <v>8.3202436701328467E-4</v>
      </c>
      <c r="E27">
        <f>EXP(-IF(ABS(Params!$C$5)&lt;0.000000000001,Params!$C$4*B27,(Params!$C$4/Params!$C$5)*(EXP(Params!$C$5*B27)-1)))</f>
        <v>0.9898529888434574</v>
      </c>
      <c r="F27">
        <f>EXP(-IF(ABS(Params!$C$7)&lt;0.000000000001,Params!$C$6*B27,(Params!$C$6/Params!$C$7)*(EXP(Params!$C$7*B27)-1)))</f>
        <v>0.97980893952232584</v>
      </c>
      <c r="G27">
        <f>Params!$C$2*E27+Params!$C$3*F27</f>
        <v>0.98483096418289162</v>
      </c>
      <c r="H27">
        <f>-(LN(G28)-LN(G27))/Params!$C$8</f>
        <v>6.2342518475157378E-4</v>
      </c>
      <c r="I27" s="1">
        <f t="shared" si="0"/>
        <v>1.5004345468669911E-3</v>
      </c>
    </row>
    <row r="28" spans="1:9" x14ac:dyDescent="0.25">
      <c r="A28">
        <v>26</v>
      </c>
      <c r="B28">
        <f>A28*Params!$C$8</f>
        <v>26</v>
      </c>
      <c r="C28">
        <f>Params!$C$4*EXP(Params!$C$5*B28)</f>
        <v>4.1666583561738912E-4</v>
      </c>
      <c r="D28">
        <f>Params!$C$6*EXP(Params!$C$7*B28)</f>
        <v>8.3333167123477824E-4</v>
      </c>
      <c r="E28">
        <f>EXP(-IF(ABS(Params!$C$5)&lt;0.000000000001,Params!$C$4*B28,(Params!$C$4/Params!$C$5)*(EXP(Params!$C$5*B28)-1)))</f>
        <v>0.98944096029283546</v>
      </c>
      <c r="F28">
        <f>EXP(-IF(ABS(Params!$C$7)&lt;0.000000000001,Params!$C$6*B28,(Params!$C$6/Params!$C$7)*(EXP(Params!$C$7*B28)-1)))</f>
        <v>0.97899341390520833</v>
      </c>
      <c r="G28">
        <f>Params!$C$2*E28+Params!$C$3*F28</f>
        <v>0.98421718709902195</v>
      </c>
      <c r="H28">
        <f>-(LN(G29)-LN(G28))/Params!$C$8</f>
        <v>6.2436129554702818E-4</v>
      </c>
      <c r="I28" s="1">
        <f t="shared" si="0"/>
        <v>1.5003205489989568E-3</v>
      </c>
    </row>
    <row r="29" spans="1:9" x14ac:dyDescent="0.25">
      <c r="A29">
        <v>27</v>
      </c>
      <c r="B29">
        <f>A29*Params!$C$8</f>
        <v>27</v>
      </c>
      <c r="C29">
        <f>Params!$C$4*EXP(Params!$C$5*B29)</f>
        <v>4.1732051476796512E-4</v>
      </c>
      <c r="D29">
        <f>Params!$C$6*EXP(Params!$C$7*B29)</f>
        <v>8.3464102953593024E-4</v>
      </c>
      <c r="E29">
        <f>EXP(-IF(ABS(Params!$C$5)&lt;0.000000000001,Params!$C$4*B29,(Params!$C$4/Params!$C$5)*(EXP(Params!$C$5*B29)-1)))</f>
        <v>0.98902845626152913</v>
      </c>
      <c r="F29">
        <f>EXP(-IF(ABS(Params!$C$7)&lt;0.000000000001,Params!$C$6*B29,(Params!$C$6/Params!$C$7)*(EXP(Params!$C$7*B29)-1)))</f>
        <v>0.97817728729506348</v>
      </c>
      <c r="G29">
        <f>Params!$C$2*E29+Params!$C$3*F29</f>
        <v>0.98360287177829631</v>
      </c>
      <c r="H29">
        <f>-(LN(G30)-LN(G29))/Params!$C$8</f>
        <v>6.252987406869942E-4</v>
      </c>
      <c r="I29" s="1">
        <f t="shared" si="0"/>
        <v>1.5002063632634233E-3</v>
      </c>
    </row>
    <row r="30" spans="1:9" x14ac:dyDescent="0.25">
      <c r="A30">
        <v>28</v>
      </c>
      <c r="B30">
        <f>A30*Params!$C$8</f>
        <v>28</v>
      </c>
      <c r="C30">
        <f>Params!$C$4*EXP(Params!$C$5*B30)</f>
        <v>4.179762225720892E-4</v>
      </c>
      <c r="D30">
        <f>Params!$C$6*EXP(Params!$C$7*B30)</f>
        <v>8.359524451441784E-4</v>
      </c>
      <c r="E30">
        <f>EXP(-IF(ABS(Params!$C$5)&lt;0.000000000001,Params!$C$4*B30,(Params!$C$4/Params!$C$5)*(EXP(Params!$C$5*B30)-1)))</f>
        <v>0.98861547647120362</v>
      </c>
      <c r="F30">
        <f>EXP(-IF(ABS(Params!$C$7)&lt;0.000000000001,Params!$C$6*B30,(Params!$C$6/Params!$C$7)*(EXP(Params!$C$7*B30)-1)))</f>
        <v>0.97736056031838503</v>
      </c>
      <c r="G30">
        <f>Params!$C$2*E30+Params!$C$3*F30</f>
        <v>0.98298801839479433</v>
      </c>
      <c r="H30">
        <f>-(LN(G31)-LN(G30))/Params!$C$8</f>
        <v>6.2623752184337578E-4</v>
      </c>
      <c r="I30" s="1">
        <f t="shared" si="0"/>
        <v>1.5000919890999498E-3</v>
      </c>
    </row>
    <row r="31" spans="1:9" x14ac:dyDescent="0.25">
      <c r="A31">
        <v>29</v>
      </c>
      <c r="B31">
        <f>A31*Params!$C$8</f>
        <v>29</v>
      </c>
      <c r="C31">
        <f>Params!$C$4*EXP(Params!$C$5*B31)</f>
        <v>4.1863296064601591E-4</v>
      </c>
      <c r="D31">
        <f>Params!$C$6*EXP(Params!$C$7*B31)</f>
        <v>8.3726592129203183E-4</v>
      </c>
      <c r="E31">
        <f>EXP(-IF(ABS(Params!$C$5)&lt;0.000000000001,Params!$C$4*B31,(Params!$C$4/Params!$C$5)*(EXP(Params!$C$5*B31)-1)))</f>
        <v>0.98820202064425156</v>
      </c>
      <c r="F31">
        <f>EXP(-IF(ABS(Params!$C$7)&lt;0.000000000001,Params!$C$6*B31,(Params!$C$6/Params!$C$7)*(EXP(Params!$C$7*B31)-1)))</f>
        <v>0.97654323360538176</v>
      </c>
      <c r="G31">
        <f>Params!$C$2*E31+Params!$C$3*F31</f>
        <v>0.98237262712481666</v>
      </c>
      <c r="H31">
        <f>-(LN(G32)-LN(G31))/Params!$C$8</f>
        <v>6.2717764068924778E-4</v>
      </c>
      <c r="I31" s="1">
        <f t="shared" si="0"/>
        <v>1.4999774250652465E-3</v>
      </c>
    </row>
    <row r="32" spans="1:9" x14ac:dyDescent="0.25">
      <c r="A32">
        <v>30</v>
      </c>
      <c r="B32">
        <f>A32*Params!$C$8</f>
        <v>30</v>
      </c>
      <c r="C32">
        <f>Params!$C$4*EXP(Params!$C$5*B32)</f>
        <v>4.1929073060853939E-4</v>
      </c>
      <c r="D32">
        <f>Params!$C$6*EXP(Params!$C$7*B32)</f>
        <v>8.3858146121707877E-4</v>
      </c>
      <c r="E32">
        <f>EXP(-IF(ABS(Params!$C$5)&lt;0.000000000001,Params!$C$4*B32,(Params!$C$4/Params!$C$5)*(EXP(Params!$C$5*B32)-1)))</f>
        <v>0.9877880885037964</v>
      </c>
      <c r="F32">
        <f>EXP(-IF(ABS(Params!$C$7)&lt;0.000000000001,Params!$C$6*B32,(Params!$C$6/Params!$C$7)*(EXP(Params!$C$7*B32)-1)))</f>
        <v>0.9757253077899839</v>
      </c>
      <c r="G32">
        <f>Params!$C$2*E32+Params!$C$3*F32</f>
        <v>0.98175669814689015</v>
      </c>
      <c r="H32">
        <f>-(LN(G33)-LN(G32))/Params!$C$8</f>
        <v>6.2811909889829917E-4</v>
      </c>
      <c r="I32" s="1">
        <f t="shared" si="0"/>
        <v>1.4998626722340092E-3</v>
      </c>
    </row>
    <row r="33" spans="1:9" x14ac:dyDescent="0.25">
      <c r="A33">
        <v>31</v>
      </c>
      <c r="B33">
        <f>A33*Params!$C$8</f>
        <v>31</v>
      </c>
      <c r="C33">
        <f>Params!$C$4*EXP(Params!$C$5*B33)</f>
        <v>4.1994953408099696E-4</v>
      </c>
      <c r="D33">
        <f>Params!$C$6*EXP(Params!$C$7*B33)</f>
        <v>8.3989906816199392E-4</v>
      </c>
      <c r="E33">
        <f>EXP(-IF(ABS(Params!$C$5)&lt;0.000000000001,Params!$C$4*B33,(Params!$C$4/Params!$C$5)*(EXP(Params!$C$5*B33)-1)))</f>
        <v>0.98737367977369672</v>
      </c>
      <c r="F33">
        <f>EXP(-IF(ABS(Params!$C$7)&lt;0.000000000001,Params!$C$6*B33,(Params!$C$6/Params!$C$7)*(EXP(Params!$C$7*B33)-1)))</f>
        <v>0.97490678350985061</v>
      </c>
      <c r="G33">
        <f>Params!$C$2*E33+Params!$C$3*F33</f>
        <v>0.98114023164177366</v>
      </c>
      <c r="H33">
        <f>-(LN(G34)-LN(G33))/Params!$C$8</f>
        <v>6.2906189814641161E-4</v>
      </c>
      <c r="I33" s="1">
        <f t="shared" si="0"/>
        <v>1.4997477296452288E-3</v>
      </c>
    </row>
    <row r="34" spans="1:9" x14ac:dyDescent="0.25">
      <c r="A34">
        <v>32</v>
      </c>
      <c r="B34">
        <f>A34*Params!$C$8</f>
        <v>32</v>
      </c>
      <c r="C34">
        <f>Params!$C$4*EXP(Params!$C$5*B34)</f>
        <v>4.2060937268727363E-4</v>
      </c>
      <c r="D34">
        <f>Params!$C$6*EXP(Params!$C$7*B34)</f>
        <v>8.4121874537454726E-4</v>
      </c>
      <c r="E34">
        <f>EXP(-IF(ABS(Params!$C$5)&lt;0.000000000001,Params!$C$4*B34,(Params!$C$4/Params!$C$5)*(EXP(Params!$C$5*B34)-1)))</f>
        <v>0.98695879417854904</v>
      </c>
      <c r="F34">
        <f>EXP(-IF(ABS(Params!$C$7)&lt;0.000000000001,Params!$C$6*B34,(Params!$C$6/Params!$C$7)*(EXP(Params!$C$7*B34)-1)))</f>
        <v>0.97408766140637559</v>
      </c>
      <c r="G34">
        <f>Params!$C$2*E34+Params!$C$3*F34</f>
        <v>0.98052322779246226</v>
      </c>
      <c r="H34">
        <f>-(LN(G35)-LN(G34))/Params!$C$8</f>
        <v>6.3000604011037922E-4</v>
      </c>
      <c r="I34" s="1">
        <f t="shared" si="0"/>
        <v>1.4996325971541324E-3</v>
      </c>
    </row>
    <row r="35" spans="1:9" x14ac:dyDescent="0.25">
      <c r="A35">
        <v>33</v>
      </c>
      <c r="B35">
        <f>A35*Params!$C$8</f>
        <v>33</v>
      </c>
      <c r="C35">
        <f>Params!$C$4*EXP(Params!$C$5*B35)</f>
        <v>4.2127024805380613E-4</v>
      </c>
      <c r="D35">
        <f>Params!$C$6*EXP(Params!$C$7*B35)</f>
        <v>8.4254049610761226E-4</v>
      </c>
      <c r="E35">
        <f>EXP(-IF(ABS(Params!$C$5)&lt;0.000000000001,Params!$C$4*B35,(Params!$C$4/Params!$C$5)*(EXP(Params!$C$5*B35)-1)))</f>
        <v>0.9865434314436915</v>
      </c>
      <c r="F35">
        <f>EXP(-IF(ABS(Params!$C$7)&lt;0.000000000001,Params!$C$6*B35,(Params!$C$6/Params!$C$7)*(EXP(Params!$C$7*B35)-1)))</f>
        <v>0.9732679421246937</v>
      </c>
      <c r="G35">
        <f>Params!$C$2*E35+Params!$C$3*F35</f>
        <v>0.97990568678419265</v>
      </c>
      <c r="H35">
        <f>-(LN(G36)-LN(G35))/Params!$C$8</f>
        <v>6.3095152646842206E-4</v>
      </c>
      <c r="I35" s="1">
        <f t="shared" si="0"/>
        <v>1.4995172745040364E-3</v>
      </c>
    </row>
    <row r="36" spans="1:9" x14ac:dyDescent="0.25">
      <c r="A36">
        <v>34</v>
      </c>
      <c r="B36">
        <f>A36*Params!$C$8</f>
        <v>34</v>
      </c>
      <c r="C36">
        <f>Params!$C$4*EXP(Params!$C$5*B36)</f>
        <v>4.2193216180958626E-4</v>
      </c>
      <c r="D36">
        <f>Params!$C$6*EXP(Params!$C$7*B36)</f>
        <v>8.4386432361917253E-4</v>
      </c>
      <c r="E36">
        <f>EXP(-IF(ABS(Params!$C$5)&lt;0.000000000001,Params!$C$4*B36,(Params!$C$4/Params!$C$5)*(EXP(Params!$C$5*B36)-1)))</f>
        <v>0.98612759129520788</v>
      </c>
      <c r="F36">
        <f>EXP(-IF(ABS(Params!$C$7)&lt;0.000000000001,Params!$C$6*B36,(Params!$C$6/Params!$C$7)*(EXP(Params!$C$7*B36)-1)))</f>
        <v>0.97244762631368853</v>
      </c>
      <c r="G36">
        <f>Params!$C$2*E36+Params!$C$3*F36</f>
        <v>0.97928760880444821</v>
      </c>
      <c r="H36">
        <f>-(LN(G37)-LN(G36))/Params!$C$8</f>
        <v>6.3189835890011328E-4</v>
      </c>
      <c r="I36" s="1">
        <f t="shared" si="0"/>
        <v>1.4994017611407173E-3</v>
      </c>
    </row>
    <row r="37" spans="1:9" x14ac:dyDescent="0.25">
      <c r="A37">
        <v>35</v>
      </c>
      <c r="B37">
        <f>A37*Params!$C$8</f>
        <v>35</v>
      </c>
      <c r="C37">
        <f>Params!$C$4*EXP(Params!$C$5*B37)</f>
        <v>4.2259511558616575E-4</v>
      </c>
      <c r="D37">
        <f>Params!$C$6*EXP(Params!$C$7*B37)</f>
        <v>8.451902311723315E-4</v>
      </c>
      <c r="E37">
        <f>EXP(-IF(ABS(Params!$C$5)&lt;0.000000000001,Params!$C$4*B37,(Params!$C$4/Params!$C$5)*(EXP(Params!$C$5*B37)-1)))</f>
        <v>0.98571127345993037</v>
      </c>
      <c r="F37">
        <f>EXP(-IF(ABS(Params!$C$7)&lt;0.000000000001,Params!$C$6*B37,(Params!$C$6/Params!$C$7)*(EXP(Params!$C$7*B37)-1)))</f>
        <v>0.97162671462599748</v>
      </c>
      <c r="G37">
        <f>Params!$C$2*E37+Params!$C$3*F37</f>
        <v>0.97866899404296392</v>
      </c>
      <c r="H37">
        <f>-(LN(G38)-LN(G37))/Params!$C$8</f>
        <v>6.3284653908618829E-4</v>
      </c>
      <c r="I37" s="1">
        <f t="shared" si="0"/>
        <v>1.4992860567062394E-3</v>
      </c>
    </row>
    <row r="38" spans="1:9" x14ac:dyDescent="0.25">
      <c r="A38">
        <v>36</v>
      </c>
      <c r="B38">
        <f>A38*Params!$C$8</f>
        <v>36</v>
      </c>
      <c r="C38">
        <f>Params!$C$4*EXP(Params!$C$5*B38)</f>
        <v>4.2325911101765952E-4</v>
      </c>
      <c r="D38">
        <f>Params!$C$6*EXP(Params!$C$7*B38)</f>
        <v>8.4651822203531905E-4</v>
      </c>
      <c r="E38">
        <f>EXP(-IF(ABS(Params!$C$5)&lt;0.000000000001,Params!$C$4*B38,(Params!$C$4/Params!$C$5)*(EXP(Params!$C$5*B38)-1)))</f>
        <v>0.98529447766544376</v>
      </c>
      <c r="F38">
        <f>EXP(-IF(ABS(Params!$C$7)&lt;0.000000000001,Params!$C$6*B38,(Params!$C$6/Params!$C$7)*(EXP(Params!$C$7*B38)-1)))</f>
        <v>0.9708052077180197</v>
      </c>
      <c r="G38">
        <f>Params!$C$2*E38+Params!$C$3*F38</f>
        <v>0.97804984269173167</v>
      </c>
      <c r="H38">
        <f>-(LN(G39)-LN(G38))/Params!$C$8</f>
        <v>6.3379606870866967E-4</v>
      </c>
      <c r="I38" s="1">
        <f t="shared" si="0"/>
        <v>1.499170162004404E-3</v>
      </c>
    </row>
    <row r="39" spans="1:9" x14ac:dyDescent="0.25">
      <c r="A39">
        <v>37</v>
      </c>
      <c r="B39">
        <f>A39*Params!$C$8</f>
        <v>37</v>
      </c>
      <c r="C39">
        <f>Params!$C$4*EXP(Params!$C$5*B39)</f>
        <v>4.2392414974075035E-4</v>
      </c>
      <c r="D39">
        <f>Params!$C$6*EXP(Params!$C$7*B39)</f>
        <v>8.4784829948150069E-4</v>
      </c>
      <c r="E39">
        <f>EXP(-IF(ABS(Params!$C$5)&lt;0.000000000001,Params!$C$4*B39,(Params!$C$4/Params!$C$5)*(EXP(Params!$C$5*B39)-1)))</f>
        <v>0.98487720364008913</v>
      </c>
      <c r="F39">
        <f>EXP(-IF(ABS(Params!$C$7)&lt;0.000000000001,Params!$C$6*B39,(Params!$C$6/Params!$C$7)*(EXP(Params!$C$7*B39)-1)))</f>
        <v>0.96998310624992146</v>
      </c>
      <c r="G39">
        <f>Params!$C$2*E39+Params!$C$3*F39</f>
        <v>0.97743015494500529</v>
      </c>
      <c r="H39">
        <f>-(LN(G40)-LN(G39))/Params!$C$8</f>
        <v>6.3474694945159921E-4</v>
      </c>
      <c r="I39" s="1">
        <f t="shared" si="0"/>
        <v>1.4990540748929249E-3</v>
      </c>
    </row>
    <row r="40" spans="1:9" x14ac:dyDescent="0.25">
      <c r="A40">
        <v>38</v>
      </c>
      <c r="B40">
        <f>A40*Params!$C$8</f>
        <v>38</v>
      </c>
      <c r="C40">
        <f>Params!$C$4*EXP(Params!$C$5*B40)</f>
        <v>4.2459023339469265E-4</v>
      </c>
      <c r="D40">
        <f>Params!$C$6*EXP(Params!$C$7*B40)</f>
        <v>8.491804667893853E-4</v>
      </c>
      <c r="E40">
        <f>EXP(-IF(ABS(Params!$C$5)&lt;0.000000000001,Params!$C$4*B40,(Params!$C$4/Params!$C$5)*(EXP(Params!$C$5*B40)-1)))</f>
        <v>0.98445945111296651</v>
      </c>
      <c r="F40">
        <f>EXP(-IF(ABS(Params!$C$7)&lt;0.000000000001,Params!$C$6*B40,(Params!$C$6/Params!$C$7)*(EXP(Params!$C$7*B40)-1)))</f>
        <v>0.96916041088564331</v>
      </c>
      <c r="G40">
        <f>Params!$C$2*E40+Params!$C$3*F40</f>
        <v>0.97680993099930491</v>
      </c>
      <c r="H40">
        <f>-(LN(G41)-LN(G40))/Params!$C$8</f>
        <v>6.3569918299917136E-4</v>
      </c>
      <c r="I40" s="1">
        <f t="shared" si="0"/>
        <v>1.4989377965699546E-3</v>
      </c>
    </row>
    <row r="41" spans="1:9" x14ac:dyDescent="0.25">
      <c r="A41">
        <v>39</v>
      </c>
      <c r="B41">
        <f>A41*Params!$C$8</f>
        <v>39</v>
      </c>
      <c r="C41">
        <f>Params!$C$4*EXP(Params!$C$5*B41)</f>
        <v>4.2525736362131607E-4</v>
      </c>
      <c r="D41">
        <f>Params!$C$6*EXP(Params!$C$7*B41)</f>
        <v>8.5051472724263213E-4</v>
      </c>
      <c r="E41">
        <f>EXP(-IF(ABS(Params!$C$5)&lt;0.000000000001,Params!$C$4*B41,(Params!$C$4/Params!$C$5)*(EXP(Params!$C$5*B41)-1)))</f>
        <v>0.98404121981393977</v>
      </c>
      <c r="F41">
        <f>EXP(-IF(ABS(Params!$C$7)&lt;0.000000000001,Params!$C$6*B41,(Params!$C$6/Params!$C$7)*(EXP(Params!$C$7*B41)-1)))</f>
        <v>0.96833712229290658</v>
      </c>
      <c r="G41">
        <f>Params!$C$2*E41+Params!$C$3*F41</f>
        <v>0.97618917105342318</v>
      </c>
      <c r="H41">
        <f>-(LN(G42)-LN(G41))/Params!$C$8</f>
        <v>6.3665277103784959E-4</v>
      </c>
      <c r="I41" s="1">
        <f t="shared" si="0"/>
        <v>1.4988213258924077E-3</v>
      </c>
    </row>
    <row r="42" spans="1:9" x14ac:dyDescent="0.25">
      <c r="A42">
        <v>40</v>
      </c>
      <c r="B42">
        <f>A42*Params!$C$8</f>
        <v>40</v>
      </c>
      <c r="C42">
        <f>Params!$C$4*EXP(Params!$C$5*B42)</f>
        <v>4.2592554206503046E-4</v>
      </c>
      <c r="D42">
        <f>Params!$C$6*EXP(Params!$C$7*B42)</f>
        <v>8.5185108413006092E-4</v>
      </c>
      <c r="E42">
        <f>EXP(-IF(ABS(Params!$C$5)&lt;0.000000000001,Params!$C$4*B42,(Params!$C$4/Params!$C$5)*(EXP(Params!$C$5*B42)-1)))</f>
        <v>0.98362250947363927</v>
      </c>
      <c r="F42">
        <f>EXP(-IF(ABS(Params!$C$7)&lt;0.000000000001,Params!$C$6*B42,(Params!$C$6/Params!$C$7)*(EXP(Params!$C$7*B42)-1)))</f>
        <v>0.96751324114321946</v>
      </c>
      <c r="G42">
        <f>Params!$C$2*E42+Params!$C$3*F42</f>
        <v>0.97556787530842937</v>
      </c>
      <c r="H42">
        <f>-(LN(G43)-LN(G42))/Params!$C$8</f>
        <v>6.37607715254878E-4</v>
      </c>
      <c r="I42" s="1">
        <f t="shared" si="0"/>
        <v>1.4987046635575041E-3</v>
      </c>
    </row>
    <row r="43" spans="1:9" x14ac:dyDescent="0.25">
      <c r="A43">
        <v>41</v>
      </c>
      <c r="B43">
        <f>A43*Params!$C$8</f>
        <v>41</v>
      </c>
      <c r="C43">
        <f>Params!$C$4*EXP(Params!$C$5*B43)</f>
        <v>4.2659477037282909E-4</v>
      </c>
      <c r="D43">
        <f>Params!$C$6*EXP(Params!$C$7*B43)</f>
        <v>8.5318954074565818E-4</v>
      </c>
      <c r="E43">
        <f>EXP(-IF(ABS(Params!$C$5)&lt;0.000000000001,Params!$C$4*B43,(Params!$C$4/Params!$C$5)*(EXP(Params!$C$5*B43)-1)))</f>
        <v>0.98320331982346565</v>
      </c>
      <c r="F43">
        <f>EXP(-IF(ABS(Params!$C$7)&lt;0.000000000001,Params!$C$6*B43,(Params!$C$6/Params!$C$7)*(EXP(Params!$C$7*B43)-1)))</f>
        <v>0.96668876811188409</v>
      </c>
      <c r="G43">
        <f>Params!$C$2*E43+Params!$C$3*F43</f>
        <v>0.97494604396767492</v>
      </c>
      <c r="H43">
        <f>-(LN(G44)-LN(G43))/Params!$C$8</f>
        <v>6.3856401733945051E-4</v>
      </c>
      <c r="I43" s="1">
        <f t="shared" si="0"/>
        <v>1.4985878077098391E-3</v>
      </c>
    </row>
    <row r="44" spans="1:9" x14ac:dyDescent="0.25">
      <c r="A44">
        <v>42</v>
      </c>
      <c r="B44">
        <f>A44*Params!$C$8</f>
        <v>42</v>
      </c>
      <c r="C44">
        <f>Params!$C$4*EXP(Params!$C$5*B44)</f>
        <v>4.2726505019429324E-4</v>
      </c>
      <c r="D44">
        <f>Params!$C$6*EXP(Params!$C$7*B44)</f>
        <v>8.5453010038858649E-4</v>
      </c>
      <c r="E44">
        <f>EXP(-IF(ABS(Params!$C$5)&lt;0.000000000001,Params!$C$4*B44,(Params!$C$4/Params!$C$5)*(EXP(Params!$C$5*B44)-1)))</f>
        <v>0.98278365059559369</v>
      </c>
      <c r="F44">
        <f>EXP(-IF(ABS(Params!$C$7)&lt;0.000000000001,Params!$C$6*B44,(Params!$C$6/Params!$C$7)*(EXP(Params!$C$7*B44)-1)))</f>
        <v>0.96586370387800213</v>
      </c>
      <c r="G44">
        <f>Params!$C$2*E44+Params!$C$3*F44</f>
        <v>0.97432367723679791</v>
      </c>
      <c r="H44">
        <f>-(LN(G45)-LN(G44))/Params!$C$8</f>
        <v>6.395216789810837E-4</v>
      </c>
      <c r="I44" s="1">
        <f t="shared" si="0"/>
        <v>1.4984707590004476E-3</v>
      </c>
    </row>
    <row r="45" spans="1:9" x14ac:dyDescent="0.25">
      <c r="A45">
        <v>43</v>
      </c>
      <c r="B45">
        <f>A45*Params!$C$8</f>
        <v>43</v>
      </c>
      <c r="C45">
        <f>Params!$C$4*EXP(Params!$C$5*B45)</f>
        <v>4.2793638318159595E-4</v>
      </c>
      <c r="D45">
        <f>Params!$C$6*EXP(Params!$C$7*B45)</f>
        <v>8.5587276636319191E-4</v>
      </c>
      <c r="E45">
        <f>EXP(-IF(ABS(Params!$C$5)&lt;0.000000000001,Params!$C$4*B45,(Params!$C$4/Params!$C$5)*(EXP(Params!$C$5*B45)-1)))</f>
        <v>0.98236350152297602</v>
      </c>
      <c r="F45">
        <f>EXP(-IF(ABS(Params!$C$7)&lt;0.000000000001,Params!$C$6*B45,(Params!$C$6/Params!$C$7)*(EXP(Params!$C$7*B45)-1)))</f>
        <v>0.9650380491244821</v>
      </c>
      <c r="G45">
        <f>Params!$C$2*E45+Params!$C$3*F45</f>
        <v>0.97370077532372901</v>
      </c>
      <c r="H45">
        <f>-(LN(G46)-LN(G45))/Params!$C$8</f>
        <v>6.4048070187121275E-4</v>
      </c>
      <c r="I45" s="1">
        <f t="shared" si="0"/>
        <v>1.4983535180910224E-3</v>
      </c>
    </row>
    <row r="46" spans="1:9" x14ac:dyDescent="0.25">
      <c r="A46">
        <v>44</v>
      </c>
      <c r="B46">
        <f>A46*Params!$C$8</f>
        <v>44</v>
      </c>
      <c r="C46">
        <f>Params!$C$4*EXP(Params!$C$5*B46)</f>
        <v>4.2860877098950615E-4</v>
      </c>
      <c r="D46">
        <f>Params!$C$6*EXP(Params!$C$7*B46)</f>
        <v>8.572175419790123E-4</v>
      </c>
      <c r="E46">
        <f>EXP(-IF(ABS(Params!$C$5)&lt;0.000000000001,Params!$C$4*B46,(Params!$C$4/Params!$C$5)*(EXP(Params!$C$5*B46)-1)))</f>
        <v>0.98194287233934618</v>
      </c>
      <c r="F46">
        <f>EXP(-IF(ABS(Params!$C$7)&lt;0.000000000001,Params!$C$6*B46,(Params!$C$6/Params!$C$7)*(EXP(Params!$C$7*B46)-1)))</f>
        <v>0.96421180453804556</v>
      </c>
      <c r="G46">
        <f>Params!$C$2*E46+Params!$C$3*F46</f>
        <v>0.97307733843869593</v>
      </c>
      <c r="H46">
        <f>-(LN(G47)-LN(G46))/Params!$C$8</f>
        <v>6.4144108770319841E-4</v>
      </c>
      <c r="I46" s="1">
        <f t="shared" si="0"/>
        <v>1.4982360818889262E-3</v>
      </c>
    </row>
    <row r="47" spans="1:9" x14ac:dyDescent="0.25">
      <c r="A47">
        <v>45</v>
      </c>
      <c r="B47">
        <f>A47*Params!$C$8</f>
        <v>45</v>
      </c>
      <c r="C47">
        <f>Params!$C$4*EXP(Params!$C$5*B47)</f>
        <v>4.2928221527539307E-4</v>
      </c>
      <c r="D47">
        <f>Params!$C$6*EXP(Params!$C$7*B47)</f>
        <v>8.5856443055078613E-4</v>
      </c>
      <c r="E47">
        <f>EXP(-IF(ABS(Params!$C$5)&lt;0.000000000001,Params!$C$4*B47,(Params!$C$4/Params!$C$5)*(EXP(Params!$C$5*B47)-1)))</f>
        <v>0.98152176277922287</v>
      </c>
      <c r="F47">
        <f>EXP(-IF(ABS(Params!$C$7)&lt;0.000000000001,Params!$C$6*B47,(Params!$C$6/Params!$C$7)*(EXP(Params!$C$7*B47)-1)))</f>
        <v>0.96338497080923302</v>
      </c>
      <c r="G47">
        <f>Params!$C$2*E47+Params!$C$3*F47</f>
        <v>0.97245336679422789</v>
      </c>
      <c r="H47">
        <f>-(LN(G48)-LN(G47))/Params!$C$8</f>
        <v>6.4240283816992261E-4</v>
      </c>
      <c r="I47" s="1">
        <f t="shared" si="0"/>
        <v>1.4981184536768666E-3</v>
      </c>
    </row>
    <row r="48" spans="1:9" x14ac:dyDescent="0.25">
      <c r="A48">
        <v>46</v>
      </c>
      <c r="B48">
        <f>A48*Params!$C$8</f>
        <v>46</v>
      </c>
      <c r="C48">
        <f>Params!$C$4*EXP(Params!$C$5*B48)</f>
        <v>4.2995671769922969E-4</v>
      </c>
      <c r="D48">
        <f>Params!$C$6*EXP(Params!$C$7*B48)</f>
        <v>8.5991343539845938E-4</v>
      </c>
      <c r="E48">
        <f>EXP(-IF(ABS(Params!$C$5)&lt;0.000000000001,Params!$C$4*B48,(Params!$C$4/Params!$C$5)*(EXP(Params!$C$5*B48)-1)))</f>
        <v>0.98110017257791338</v>
      </c>
      <c r="F48">
        <f>EXP(-IF(ABS(Params!$C$7)&lt;0.000000000001,Params!$C$6*B48,(Params!$C$6/Params!$C$7)*(EXP(Params!$C$7*B48)-1)))</f>
        <v>0.96255754863241128</v>
      </c>
      <c r="G48">
        <f>Params!$C$2*E48+Params!$C$3*F48</f>
        <v>0.97182886060516238</v>
      </c>
      <c r="H48">
        <f>-(LN(G49)-LN(G48))/Params!$C$8</f>
        <v>6.4336595496787205E-4</v>
      </c>
      <c r="I48" s="1">
        <f t="shared" si="0"/>
        <v>1.4980006298745963E-3</v>
      </c>
    </row>
    <row r="49" spans="1:9" x14ac:dyDescent="0.25">
      <c r="A49">
        <v>47</v>
      </c>
      <c r="B49">
        <f>A49*Params!$C$8</f>
        <v>47</v>
      </c>
      <c r="C49">
        <f>Params!$C$4*EXP(Params!$C$5*B49)</f>
        <v>4.3063227992359751E-4</v>
      </c>
      <c r="D49">
        <f>Params!$C$6*EXP(Params!$C$7*B49)</f>
        <v>8.6126455984719501E-4</v>
      </c>
      <c r="E49">
        <f>EXP(-IF(ABS(Params!$C$5)&lt;0.000000000001,Params!$C$4*B49,(Params!$C$4/Params!$C$5)*(EXP(Params!$C$5*B49)-1)))</f>
        <v>0.98067810147151702</v>
      </c>
      <c r="F49">
        <f>EXP(-IF(ABS(Params!$C$7)&lt;0.000000000001,Params!$C$6*B49,(Params!$C$6/Params!$C$7)*(EXP(Params!$C$7*B49)-1)))</f>
        <v>0.96172953870577893</v>
      </c>
      <c r="G49">
        <f>Params!$C$2*E49+Params!$C$3*F49</f>
        <v>0.97120382008864792</v>
      </c>
      <c r="H49">
        <f>-(LN(G50)-LN(G49))/Params!$C$8</f>
        <v>6.44330439792732E-4</v>
      </c>
      <c r="I49" s="1">
        <f t="shared" si="0"/>
        <v>1.4978826121243571E-3</v>
      </c>
    </row>
    <row r="50" spans="1:9" x14ac:dyDescent="0.25">
      <c r="A50">
        <v>48</v>
      </c>
      <c r="B50">
        <f>A50*Params!$C$8</f>
        <v>48</v>
      </c>
      <c r="C50">
        <f>Params!$C$4*EXP(Params!$C$5*B50)</f>
        <v>4.3130890361369015E-4</v>
      </c>
      <c r="D50">
        <f>Params!$C$6*EXP(Params!$C$7*B50)</f>
        <v>8.626178072273803E-4</v>
      </c>
      <c r="E50">
        <f>EXP(-IF(ABS(Params!$C$5)&lt;0.000000000001,Params!$C$4*B50,(Params!$C$4/Params!$C$5)*(EXP(Params!$C$5*B50)-1)))</f>
        <v>0.98025554919692914</v>
      </c>
      <c r="F50">
        <f>EXP(-IF(ABS(Params!$C$7)&lt;0.000000000001,Params!$C$6*B50,(Params!$C$6/Params!$C$7)*(EXP(Params!$C$7*B50)-1)))</f>
        <v>0.96090094173137319</v>
      </c>
      <c r="G50">
        <f>Params!$C$2*E50+Params!$C$3*F50</f>
        <v>0.97057824546415117</v>
      </c>
      <c r="H50">
        <f>-(LN(G51)-LN(G50))/Params!$C$8</f>
        <v>6.4529629434274122E-4</v>
      </c>
      <c r="I50" s="1">
        <f t="shared" si="0"/>
        <v>1.4977644000300216E-3</v>
      </c>
    </row>
    <row r="51" spans="1:9" x14ac:dyDescent="0.25">
      <c r="A51">
        <v>49</v>
      </c>
      <c r="B51">
        <f>A51*Params!$C$8</f>
        <v>49</v>
      </c>
      <c r="C51">
        <f>Params!$C$4*EXP(Params!$C$5*B51)</f>
        <v>4.3198659043731767E-4</v>
      </c>
      <c r="D51">
        <f>Params!$C$6*EXP(Params!$C$7*B51)</f>
        <v>8.6397318087463534E-4</v>
      </c>
      <c r="E51">
        <f>EXP(-IF(ABS(Params!$C$5)&lt;0.000000000001,Params!$C$4*B51,(Params!$C$4/Params!$C$5)*(EXP(Params!$C$5*B51)-1)))</f>
        <v>0.97983251549184491</v>
      </c>
      <c r="F51">
        <f>EXP(-IF(ABS(Params!$C$7)&lt;0.000000000001,Params!$C$6*B51,(Params!$C$6/Params!$C$7)*(EXP(Params!$C$7*B51)-1)))</f>
        <v>0.96007175841507642</v>
      </c>
      <c r="G51">
        <f>Params!$C$2*E51+Params!$C$3*F51</f>
        <v>0.96995213695346072</v>
      </c>
      <c r="H51">
        <f>-(LN(G52)-LN(G51))/Params!$C$8</f>
        <v>6.4626352031738055E-4</v>
      </c>
      <c r="I51" s="1">
        <f t="shared" si="0"/>
        <v>1.4976459920585938E-3</v>
      </c>
    </row>
    <row r="52" spans="1:9" x14ac:dyDescent="0.25">
      <c r="A52">
        <v>50</v>
      </c>
      <c r="B52">
        <f>A52*Params!$C$8</f>
        <v>50</v>
      </c>
      <c r="C52">
        <f>Params!$C$4*EXP(Params!$C$5*B52)</f>
        <v>4.3266534206491073E-4</v>
      </c>
      <c r="D52">
        <f>Params!$C$6*EXP(Params!$C$7*B52)</f>
        <v>8.6533068412982146E-4</v>
      </c>
      <c r="E52">
        <f>EXP(-IF(ABS(Params!$C$5)&lt;0.000000000001,Params!$C$4*B52,(Params!$C$4/Params!$C$5)*(EXP(Params!$C$5*B52)-1)))</f>
        <v>0.97940900009476228</v>
      </c>
      <c r="F52">
        <f>EXP(-IF(ABS(Params!$C$7)&lt;0.000000000001,Params!$C$6*B52,(Params!$C$6/Params!$C$7)*(EXP(Params!$C$7*B52)-1)))</f>
        <v>0.95924198946662198</v>
      </c>
      <c r="G52">
        <f>Params!$C$2*E52+Params!$C$3*F52</f>
        <v>0.96932549478069219</v>
      </c>
      <c r="H52">
        <f>-(LN(G53)-LN(G52))/Params!$C$8</f>
        <v>6.4723211941663389E-4</v>
      </c>
      <c r="I52" s="1">
        <f t="shared" si="0"/>
        <v>1.4975273895299068E-3</v>
      </c>
    </row>
    <row r="53" spans="1:9" x14ac:dyDescent="0.25">
      <c r="A53">
        <v>51</v>
      </c>
      <c r="B53">
        <f>A53*Params!$C$8</f>
        <v>51</v>
      </c>
      <c r="C53">
        <f>Params!$C$4*EXP(Params!$C$5*B53)</f>
        <v>4.3334516016952442E-4</v>
      </c>
      <c r="D53">
        <f>Params!$C$6*EXP(Params!$C$7*B53)</f>
        <v>8.6669032033904884E-4</v>
      </c>
      <c r="E53">
        <f>EXP(-IF(ABS(Params!$C$5)&lt;0.000000000001,Params!$C$4*B53,(Params!$C$4/Params!$C$5)*(EXP(Params!$C$5*B53)-1)))</f>
        <v>0.97898500274498657</v>
      </c>
      <c r="F53">
        <f>EXP(-IF(ABS(Params!$C$7)&lt;0.000000000001,Params!$C$6*B53,(Params!$C$6/Params!$C$7)*(EXP(Params!$C$7*B53)-1)))</f>
        <v>0.9584116355996013</v>
      </c>
      <c r="G53">
        <f>Params!$C$2*E53+Params!$C$3*F53</f>
        <v>0.96869831917229399</v>
      </c>
      <c r="H53">
        <f>-(LN(G54)-LN(G53))/Params!$C$8</f>
        <v>6.4820209334283396E-4</v>
      </c>
      <c r="I53" s="1">
        <f t="shared" si="0"/>
        <v>1.497408590091176E-3</v>
      </c>
    </row>
    <row r="54" spans="1:9" x14ac:dyDescent="0.25">
      <c r="A54">
        <v>52</v>
      </c>
      <c r="B54">
        <f>A54*Params!$C$8</f>
        <v>52</v>
      </c>
      <c r="C54">
        <f>Params!$C$4*EXP(Params!$C$5*B54)</f>
        <v>4.340260464268429E-4</v>
      </c>
      <c r="D54">
        <f>Params!$C$6*EXP(Params!$C$7*B54)</f>
        <v>8.680520928536858E-4</v>
      </c>
      <c r="E54">
        <f>EXP(-IF(ABS(Params!$C$5)&lt;0.000000000001,Params!$C$4*B54,(Params!$C$4/Params!$C$5)*(EXP(Params!$C$5*B54)-1)))</f>
        <v>0.97856052318263342</v>
      </c>
      <c r="F54">
        <f>EXP(-IF(ABS(Params!$C$7)&lt;0.000000000001,Params!$C$6*B54,(Params!$C$6/Params!$C$7)*(EXP(Params!$C$7*B54)-1)))</f>
        <v>0.95758069753146935</v>
      </c>
      <c r="G54">
        <f>Params!$C$2*E54+Params!$C$3*F54</f>
        <v>0.96807061035705133</v>
      </c>
      <c r="H54">
        <f>-(LN(G55)-LN(G54))/Params!$C$8</f>
        <v>6.4917344379827879E-4</v>
      </c>
      <c r="I54" s="1">
        <f t="shared" si="0"/>
        <v>1.4972895960418953E-3</v>
      </c>
    </row>
    <row r="55" spans="1:9" x14ac:dyDescent="0.25">
      <c r="A55">
        <v>53</v>
      </c>
      <c r="B55">
        <f>A55*Params!$C$8</f>
        <v>53</v>
      </c>
      <c r="C55">
        <f>Params!$C$4*EXP(Params!$C$5*B55)</f>
        <v>4.3470800251518295E-4</v>
      </c>
      <c r="D55">
        <f>Params!$C$6*EXP(Params!$C$7*B55)</f>
        <v>8.6941600503036591E-4</v>
      </c>
      <c r="E55">
        <f>EXP(-IF(ABS(Params!$C$5)&lt;0.000000000001,Params!$C$4*B55,(Params!$C$4/Params!$C$5)*(EXP(Params!$C$5*B55)-1)))</f>
        <v>0.97813556114863331</v>
      </c>
      <c r="F55">
        <f>EXP(-IF(ABS(Params!$C$7)&lt;0.000000000001,Params!$C$6*B55,(Params!$C$6/Params!$C$7)*(EXP(Params!$C$7*B55)-1)))</f>
        <v>0.9567491759835518</v>
      </c>
      <c r="G55">
        <f>Params!$C$2*E55+Params!$C$3*F55</f>
        <v>0.96744236856609256</v>
      </c>
      <c r="H55">
        <f>-(LN(G56)-LN(G55))/Params!$C$8</f>
        <v>6.5014617248825013E-4</v>
      </c>
      <c r="I55" s="1">
        <f t="shared" si="0"/>
        <v>1.4971704046935486E-3</v>
      </c>
    </row>
    <row r="56" spans="1:9" x14ac:dyDescent="0.25">
      <c r="A56">
        <v>54</v>
      </c>
      <c r="B56">
        <f>A56*Params!$C$8</f>
        <v>54</v>
      </c>
      <c r="C56">
        <f>Params!$C$4*EXP(Params!$C$5*B56)</f>
        <v>4.3539103011549845E-4</v>
      </c>
      <c r="D56">
        <f>Params!$C$6*EXP(Params!$C$7*B56)</f>
        <v>8.7078206023099691E-4</v>
      </c>
      <c r="E56">
        <f>EXP(-IF(ABS(Params!$C$5)&lt;0.000000000001,Params!$C$4*B56,(Params!$C$4/Params!$C$5)*(EXP(Params!$C$5*B56)-1)))</f>
        <v>0.97771011638473426</v>
      </c>
      <c r="F56">
        <f>EXP(-IF(ABS(Params!$C$7)&lt;0.000000000001,Params!$C$6*B56,(Params!$C$6/Params!$C$7)*(EXP(Params!$C$7*B56)-1)))</f>
        <v>0.95591707168105067</v>
      </c>
      <c r="G56">
        <f>Params!$C$2*E56+Params!$C$3*F56</f>
        <v>0.96681359403289246</v>
      </c>
      <c r="H56">
        <f>-(LN(G57)-LN(G56))/Params!$C$8</f>
        <v>6.5112028111777298E-4</v>
      </c>
      <c r="I56" s="1">
        <f t="shared" si="0"/>
        <v>1.4970510176324225E-3</v>
      </c>
    </row>
    <row r="57" spans="1:9" x14ac:dyDescent="0.25">
      <c r="A57">
        <v>55</v>
      </c>
      <c r="B57">
        <f>A57*Params!$C$8</f>
        <v>55</v>
      </c>
      <c r="C57">
        <f>Params!$C$4*EXP(Params!$C$5*B57)</f>
        <v>4.3607513091138456E-4</v>
      </c>
      <c r="D57">
        <f>Params!$C$6*EXP(Params!$C$7*B57)</f>
        <v>8.7215026182276912E-4</v>
      </c>
      <c r="E57">
        <f>EXP(-IF(ABS(Params!$C$5)&lt;0.000000000001,Params!$C$4*B57,(Params!$C$4/Params!$C$5)*(EXP(Params!$C$5*B57)-1)))</f>
        <v>0.97728418863350652</v>
      </c>
      <c r="F57">
        <f>EXP(-IF(ABS(Params!$C$7)&lt;0.000000000001,Params!$C$6*B57,(Params!$C$6/Params!$C$7)*(EXP(Params!$C$7*B57)-1)))</f>
        <v>0.95508438535305118</v>
      </c>
      <c r="G57">
        <f>Params!$C$2*E57+Params!$C$3*F57</f>
        <v>0.96618428699327885</v>
      </c>
      <c r="H57">
        <f>-(LN(G58)-LN(G57))/Params!$C$8</f>
        <v>6.5209577139439118E-4</v>
      </c>
      <c r="I57" s="1">
        <f t="shared" si="0"/>
        <v>1.4969314323316496E-3</v>
      </c>
    </row>
    <row r="58" spans="1:9" x14ac:dyDescent="0.25">
      <c r="A58">
        <v>56</v>
      </c>
      <c r="B58">
        <f>A58*Params!$C$8</f>
        <v>56</v>
      </c>
      <c r="C58">
        <f>Params!$C$4*EXP(Params!$C$5*B58)</f>
        <v>4.3676030658908166E-4</v>
      </c>
      <c r="D58">
        <f>Params!$C$6*EXP(Params!$C$7*B58)</f>
        <v>8.7352061317816333E-4</v>
      </c>
      <c r="E58">
        <f>EXP(-IF(ABS(Params!$C$5)&lt;0.000000000001,Params!$C$4*B58,(Params!$C$4/Params!$C$5)*(EXP(Params!$C$5*B58)-1)))</f>
        <v>0.97685777763834547</v>
      </c>
      <c r="F58">
        <f>EXP(-IF(ABS(Params!$C$7)&lt;0.000000000001,Params!$C$6*B58,(Params!$C$6/Params!$C$7)*(EXP(Params!$C$7*B58)-1)))</f>
        <v>0.95425111773252724</v>
      </c>
      <c r="G58">
        <f>Params!$C$2*E58+Params!$C$3*F58</f>
        <v>0.9655544476854363</v>
      </c>
      <c r="H58">
        <f>-(LN(G59)-LN(G58))/Params!$C$8</f>
        <v>6.5307264502548895E-4</v>
      </c>
      <c r="I58" s="1">
        <f t="shared" si="0"/>
        <v>1.4968116514522123E-3</v>
      </c>
    </row>
    <row r="59" spans="1:9" x14ac:dyDescent="0.25">
      <c r="A59">
        <v>57</v>
      </c>
      <c r="B59">
        <f>A59*Params!$C$8</f>
        <v>57</v>
      </c>
      <c r="C59">
        <f>Params!$C$4*EXP(Params!$C$5*B59)</f>
        <v>4.3744655883747952E-4</v>
      </c>
      <c r="D59">
        <f>Params!$C$6*EXP(Params!$C$7*B59)</f>
        <v>8.7489311767495904E-4</v>
      </c>
      <c r="E59">
        <f>EXP(-IF(ABS(Params!$C$5)&lt;0.000000000001,Params!$C$4*B59,(Params!$C$4/Params!$C$5)*(EXP(Params!$C$5*B59)-1)))</f>
        <v>0.97643088314347626</v>
      </c>
      <c r="F59">
        <f>EXP(-IF(ABS(Params!$C$7)&lt;0.000000000001,Params!$C$6*B59,(Params!$C$6/Params!$C$7)*(EXP(Params!$C$7*B59)-1)))</f>
        <v>0.95341726955634898</v>
      </c>
      <c r="G59">
        <f>Params!$C$2*E59+Params!$C$3*F59</f>
        <v>0.96492407634991262</v>
      </c>
      <c r="H59">
        <f>-(LN(G60)-LN(G59))/Params!$C$8</f>
        <v>6.5405090372167018E-4</v>
      </c>
      <c r="I59" s="1">
        <f t="shared" si="0"/>
        <v>1.4966916716883105E-3</v>
      </c>
    </row>
    <row r="60" spans="1:9" x14ac:dyDescent="0.25">
      <c r="A60">
        <v>58</v>
      </c>
      <c r="B60">
        <f>A60*Params!$C$8</f>
        <v>58</v>
      </c>
      <c r="C60">
        <f>Params!$C$4*EXP(Params!$C$5*B60)</f>
        <v>4.3813388934812184E-4</v>
      </c>
      <c r="D60">
        <f>Params!$C$6*EXP(Params!$C$7*B60)</f>
        <v>8.7626777869624368E-4</v>
      </c>
      <c r="E60">
        <f>EXP(-IF(ABS(Params!$C$5)&lt;0.000000000001,Params!$C$4*B60,(Params!$C$4/Params!$C$5)*(EXP(Params!$C$5*B60)-1)))</f>
        <v>0.97600350489395649</v>
      </c>
      <c r="F60">
        <f>EXP(-IF(ABS(Params!$C$7)&lt;0.000000000001,Params!$C$6*B60,(Params!$C$6/Params!$C$7)*(EXP(Params!$C$7*B60)-1)))</f>
        <v>0.95258284156528739</v>
      </c>
      <c r="G60">
        <f>Params!$C$2*E60+Params!$C$3*F60</f>
        <v>0.96429317322962194</v>
      </c>
      <c r="H60">
        <f>-(LN(G61)-LN(G60))/Params!$C$8</f>
        <v>6.5503054919286569E-4</v>
      </c>
      <c r="I60" s="1">
        <f t="shared" si="0"/>
        <v>1.4965714946839626E-3</v>
      </c>
    </row>
    <row r="61" spans="1:9" x14ac:dyDescent="0.25">
      <c r="A61">
        <v>59</v>
      </c>
      <c r="B61">
        <f>A61*Params!$C$8</f>
        <v>59</v>
      </c>
      <c r="C61">
        <f>Params!$C$4*EXP(Params!$C$5*B61)</f>
        <v>4.3882229981520978E-4</v>
      </c>
      <c r="D61">
        <f>Params!$C$6*EXP(Params!$C$7*B61)</f>
        <v>8.7764459963041955E-4</v>
      </c>
      <c r="E61">
        <f>EXP(-IF(ABS(Params!$C$5)&lt;0.000000000001,Params!$C$4*B61,(Params!$C$4/Params!$C$5)*(EXP(Params!$C$5*B61)-1)))</f>
        <v>0.97557564263568108</v>
      </c>
      <c r="F61">
        <f>EXP(-IF(ABS(Params!$C$7)&lt;0.000000000001,Params!$C$6*B61,(Params!$C$6/Params!$C$7)*(EXP(Params!$C$7*B61)-1)))</f>
        <v>0.95174783450402223</v>
      </c>
      <c r="G61">
        <f>Params!$C$2*E61+Params!$C$3*F61</f>
        <v>0.9636617385698516</v>
      </c>
      <c r="H61">
        <f>-(LN(G62)-LN(G61))/Params!$C$8</f>
        <v>6.5601158315155977E-4</v>
      </c>
      <c r="I61" s="1">
        <f t="shared" si="0"/>
        <v>1.4964511194248686E-3</v>
      </c>
    </row>
    <row r="62" spans="1:9" x14ac:dyDescent="0.25">
      <c r="A62">
        <v>60</v>
      </c>
      <c r="B62">
        <f>A62*Params!$C$8</f>
        <v>60</v>
      </c>
      <c r="C62">
        <f>Params!$C$4*EXP(Params!$C$5*B62)</f>
        <v>4.3951179193560679E-4</v>
      </c>
      <c r="D62">
        <f>Params!$C$6*EXP(Params!$C$7*B62)</f>
        <v>8.7902358387121357E-4</v>
      </c>
      <c r="E62">
        <f>EXP(-IF(ABS(Params!$C$5)&lt;0.000000000001,Params!$C$4*B62,(Params!$C$4/Params!$C$5)*(EXP(Params!$C$5*B62)-1)))</f>
        <v>0.9751472961153852</v>
      </c>
      <c r="F62">
        <f>EXP(-IF(ABS(Params!$C$7)&lt;0.000000000001,Params!$C$6*B62,(Params!$C$6/Params!$C$7)*(EXP(Params!$C$7*B62)-1)))</f>
        <v>0.9509122491211468</v>
      </c>
      <c r="G62">
        <f>Params!$C$2*E62+Params!$C$3*F62</f>
        <v>0.96302977261826594</v>
      </c>
      <c r="H62">
        <f>-(LN(G63)-LN(G62))/Params!$C$8</f>
        <v>6.5699400731105556E-4</v>
      </c>
      <c r="I62" s="1">
        <f t="shared" si="0"/>
        <v>1.4963305457325049E-3</v>
      </c>
    </row>
    <row r="63" spans="1:9" x14ac:dyDescent="0.25">
      <c r="A63">
        <v>61</v>
      </c>
      <c r="B63">
        <f>A63*Params!$C$8</f>
        <v>61</v>
      </c>
      <c r="C63">
        <f>Params!$C$4*EXP(Params!$C$5*B63)</f>
        <v>4.4020236740884223E-4</v>
      </c>
      <c r="D63">
        <f>Params!$C$6*EXP(Params!$C$7*B63)</f>
        <v>8.8040473481768445E-4</v>
      </c>
      <c r="E63">
        <f>EXP(-IF(ABS(Params!$C$5)&lt;0.000000000001,Params!$C$4*B63,(Params!$C$4/Params!$C$5)*(EXP(Params!$C$5*B63)-1)))</f>
        <v>0.97471846508064841</v>
      </c>
      <c r="F63">
        <f>EXP(-IF(ABS(Params!$C$7)&lt;0.000000000001,Params!$C$6*B63,(Params!$C$6/Params!$C$7)*(EXP(Params!$C$7*B63)-1)))</f>
        <v>0.95007608616917516</v>
      </c>
      <c r="G63">
        <f>Params!$C$2*E63+Params!$C$3*F63</f>
        <v>0.96239727562491173</v>
      </c>
      <c r="H63">
        <f>-(LN(G64)-LN(G63))/Params!$C$8</f>
        <v>6.5797782338601618E-4</v>
      </c>
      <c r="I63" s="1">
        <f t="shared" si="0"/>
        <v>1.4962097731299195E-3</v>
      </c>
    </row>
    <row r="64" spans="1:9" x14ac:dyDescent="0.25">
      <c r="A64">
        <v>62</v>
      </c>
      <c r="B64">
        <f>A64*Params!$C$8</f>
        <v>62</v>
      </c>
      <c r="C64">
        <f>Params!$C$4*EXP(Params!$C$5*B64)</f>
        <v>4.4089402793711594E-4</v>
      </c>
      <c r="D64">
        <f>Params!$C$6*EXP(Params!$C$7*B64)</f>
        <v>8.8178805587423189E-4</v>
      </c>
      <c r="E64">
        <f>EXP(-IF(ABS(Params!$C$5)&lt;0.000000000001,Params!$C$4*B64,(Params!$C$4/Params!$C$5)*(EXP(Params!$C$5*B64)-1)))</f>
        <v>0.97428914927989829</v>
      </c>
      <c r="F64">
        <f>EXP(-IF(ABS(Params!$C$7)&lt;0.000000000001,Params!$C$6*B64,(Params!$C$6/Params!$C$7)*(EXP(Params!$C$7*B64)-1)))</f>
        <v>0.94923934640454788</v>
      </c>
      <c r="G64">
        <f>Params!$C$2*E64+Params!$C$3*F64</f>
        <v>0.96176424784222303</v>
      </c>
      <c r="H64">
        <f>-(LN(G65)-LN(G64))/Params!$C$8</f>
        <v>6.589630330922705E-4</v>
      </c>
      <c r="I64" s="1">
        <f t="shared" si="0"/>
        <v>1.4960888019803775E-3</v>
      </c>
    </row>
    <row r="65" spans="1:9" x14ac:dyDescent="0.25">
      <c r="A65">
        <v>63</v>
      </c>
      <c r="B65">
        <f>A65*Params!$C$8</f>
        <v>63</v>
      </c>
      <c r="C65">
        <f>Params!$C$4*EXP(Params!$C$5*B65)</f>
        <v>4.4158677522530241E-4</v>
      </c>
      <c r="D65">
        <f>Params!$C$6*EXP(Params!$C$7*B65)</f>
        <v>8.8317355045060481E-4</v>
      </c>
      <c r="E65">
        <f>EXP(-IF(ABS(Params!$C$5)&lt;0.000000000001,Params!$C$4*B65,(Params!$C$4/Params!$C$5)*(EXP(Params!$C$5*B65)-1)))</f>
        <v>0.9738593484624144</v>
      </c>
      <c r="F65">
        <f>EXP(-IF(ABS(Params!$C$7)&lt;0.000000000001,Params!$C$6*B65,(Params!$C$6/Params!$C$7)*(EXP(Params!$C$7*B65)-1)))</f>
        <v>0.94840203058763828</v>
      </c>
      <c r="G65">
        <f>Params!$C$2*E65+Params!$C$3*F65</f>
        <v>0.96113068952502634</v>
      </c>
      <c r="H65">
        <f>-(LN(G66)-LN(G65))/Params!$C$8</f>
        <v>6.5994963814736129E-4</v>
      </c>
      <c r="I65" s="1">
        <f t="shared" si="0"/>
        <v>1.4959676303520908E-3</v>
      </c>
    </row>
    <row r="66" spans="1:9" x14ac:dyDescent="0.25">
      <c r="A66">
        <v>64</v>
      </c>
      <c r="B66">
        <f>A66*Params!$C$8</f>
        <v>64</v>
      </c>
      <c r="C66">
        <f>Params!$C$4*EXP(Params!$C$5*B66)</f>
        <v>4.4228061098095471E-4</v>
      </c>
      <c r="D66">
        <f>Params!$C$6*EXP(Params!$C$7*B66)</f>
        <v>8.8456122196190943E-4</v>
      </c>
      <c r="E66">
        <f>EXP(-IF(ABS(Params!$C$5)&lt;0.000000000001,Params!$C$4*B66,(Params!$C$4/Params!$C$5)*(EXP(Params!$C$5*B66)-1)))</f>
        <v>0.97342906237833193</v>
      </c>
      <c r="F66">
        <f>EXP(-IF(ABS(Params!$C$7)&lt;0.000000000001,Params!$C$6*B66,(Params!$C$6/Params!$C$7)*(EXP(Params!$C$7*B66)-1)))</f>
        <v>0.94756413948275842</v>
      </c>
      <c r="G66">
        <f>Params!$C$2*E66+Params!$C$3*F66</f>
        <v>0.96049660093054512</v>
      </c>
      <c r="H66">
        <f>-(LN(G67)-LN(G66))/Params!$C$8</f>
        <v>6.6093764026903257E-4</v>
      </c>
      <c r="I66" s="1">
        <f t="shared" si="0"/>
        <v>1.4958462605418887E-3</v>
      </c>
    </row>
    <row r="67" spans="1:9" x14ac:dyDescent="0.25">
      <c r="A67">
        <v>65</v>
      </c>
      <c r="B67">
        <f>A67*Params!$C$8</f>
        <v>65</v>
      </c>
      <c r="C67">
        <f>Params!$C$4*EXP(Params!$C$5*B67)</f>
        <v>4.4297553691430888E-4</v>
      </c>
      <c r="D67">
        <f>Params!$C$6*EXP(Params!$C$7*B67)</f>
        <v>8.8595107382861775E-4</v>
      </c>
      <c r="E67">
        <f>EXP(-IF(ABS(Params!$C$5)&lt;0.000000000001,Params!$C$4*B67,(Params!$C$4/Params!$C$5)*(EXP(Params!$C$5*B67)-1)))</f>
        <v>0.97299829077864564</v>
      </c>
      <c r="F67">
        <f>EXP(-IF(ABS(Params!$C$7)&lt;0.000000000001,Params!$C$6*B67,(Params!$C$6/Params!$C$7)*(EXP(Params!$C$7*B67)-1)))</f>
        <v>0.94672567385816586</v>
      </c>
      <c r="G67">
        <f>Params!$C$2*E67+Params!$C$3*F67</f>
        <v>0.9598619823184058</v>
      </c>
      <c r="H67">
        <f>-(LN(G68)-LN(G67))/Params!$C$8</f>
        <v>6.6192704117801898E-4</v>
      </c>
      <c r="I67" s="1">
        <f t="shared" ref="I67:I100" si="1">LN(H68)-LN(H67)</f>
        <v>1.4957246890467957E-3</v>
      </c>
    </row>
    <row r="68" spans="1:9" x14ac:dyDescent="0.25">
      <c r="A68">
        <v>66</v>
      </c>
      <c r="B68">
        <f>A68*Params!$C$8</f>
        <v>66</v>
      </c>
      <c r="C68">
        <f>Params!$C$4*EXP(Params!$C$5*B68)</f>
        <v>4.4367155473828837E-4</v>
      </c>
      <c r="D68">
        <f>Params!$C$6*EXP(Params!$C$7*B68)</f>
        <v>8.8734310947657675E-4</v>
      </c>
      <c r="E68">
        <f>EXP(-IF(ABS(Params!$C$5)&lt;0.000000000001,Params!$C$4*B68,(Params!$C$4/Params!$C$5)*(EXP(Params!$C$5*B68)-1)))</f>
        <v>0.97256703341521344</v>
      </c>
      <c r="F68">
        <f>EXP(-IF(ABS(Params!$C$7)&lt;0.000000000001,Params!$C$6*B68,(Params!$C$6/Params!$C$7)*(EXP(Params!$C$7*B68)-1)))</f>
        <v>0.9458866344860688</v>
      </c>
      <c r="G68">
        <f>Params!$C$2*E68+Params!$C$3*F68</f>
        <v>0.95922683395064112</v>
      </c>
      <c r="H68">
        <f>-(LN(G69)-LN(G68))/Params!$C$8</f>
        <v>6.6291784259420866E-4</v>
      </c>
      <c r="I68" s="1">
        <f t="shared" si="1"/>
        <v>1.4956029188217812E-3</v>
      </c>
    </row>
    <row r="69" spans="1:9" x14ac:dyDescent="0.25">
      <c r="A69">
        <v>67</v>
      </c>
      <c r="B69">
        <f>A69*Params!$C$8</f>
        <v>67</v>
      </c>
      <c r="C69">
        <f>Params!$C$4*EXP(Params!$C$5*B69)</f>
        <v>4.4436866616850762E-4</v>
      </c>
      <c r="D69">
        <f>Params!$C$6*EXP(Params!$C$7*B69)</f>
        <v>8.8873733233701523E-4</v>
      </c>
      <c r="E69">
        <f>EXP(-IF(ABS(Params!$C$5)&lt;0.000000000001,Params!$C$4*B69,(Params!$C$4/Params!$C$5)*(EXP(Params!$C$5*B69)-1)))</f>
        <v>0.97213529004076049</v>
      </c>
      <c r="F69">
        <f>EXP(-IF(ABS(Params!$C$7)&lt;0.000000000001,Params!$C$6*B69,(Params!$C$6/Params!$C$7)*(EXP(Params!$C$7*B69)-1)))</f>
        <v>0.94504702214263359</v>
      </c>
      <c r="G69">
        <f>Params!$C$2*E69+Params!$C$3*F69</f>
        <v>0.95859115609169709</v>
      </c>
      <c r="H69">
        <f>-(LN(G70)-LN(G69))/Params!$C$8</f>
        <v>6.6391004624091754E-4</v>
      </c>
      <c r="I69" s="1">
        <f t="shared" si="1"/>
        <v>1.4954809467102592E-3</v>
      </c>
    </row>
    <row r="70" spans="1:9" x14ac:dyDescent="0.25">
      <c r="A70">
        <v>68</v>
      </c>
      <c r="B70">
        <f>A70*Params!$C$8</f>
        <v>68</v>
      </c>
      <c r="C70">
        <f>Params!$C$4*EXP(Params!$C$5*B70)</f>
        <v>4.4506687292327727E-4</v>
      </c>
      <c r="D70">
        <f>Params!$C$6*EXP(Params!$C$7*B70)</f>
        <v>8.9013374584655453E-4</v>
      </c>
      <c r="E70">
        <f>EXP(-IF(ABS(Params!$C$5)&lt;0.000000000001,Params!$C$4*B70,(Params!$C$4/Params!$C$5)*(EXP(Params!$C$5*B70)-1)))</f>
        <v>0.97170306040888288</v>
      </c>
      <c r="F70">
        <f>EXP(-IF(ABS(Params!$C$7)&lt;0.000000000001,Params!$C$6*B70,(Params!$C$6/Params!$C$7)*(EXP(Params!$C$7*B70)-1)))</f>
        <v>0.94420683760798896</v>
      </c>
      <c r="G70">
        <f>Params!$C$2*E70+Params!$C$3*F70</f>
        <v>0.95795494900843592</v>
      </c>
      <c r="H70">
        <f>-(LN(G71)-LN(G70))/Params!$C$8</f>
        <v>6.6490365384083705E-4</v>
      </c>
      <c r="I70" s="1">
        <f t="shared" si="1"/>
        <v>1.4953587744344077E-3</v>
      </c>
    </row>
    <row r="71" spans="1:9" x14ac:dyDescent="0.25">
      <c r="A71">
        <v>69</v>
      </c>
      <c r="B71">
        <f>A71*Params!$C$8</f>
        <v>69</v>
      </c>
      <c r="C71">
        <f>Params!$C$4*EXP(Params!$C$5*B71)</f>
        <v>4.4576617672360721E-4</v>
      </c>
      <c r="D71">
        <f>Params!$C$6*EXP(Params!$C$7*B71)</f>
        <v>8.9153235344721442E-4</v>
      </c>
      <c r="E71">
        <f>EXP(-IF(ABS(Params!$C$5)&lt;0.000000000001,Params!$C$4*B71,(Params!$C$4/Params!$C$5)*(EXP(Params!$C$5*B71)-1)))</f>
        <v>0.97127034427405134</v>
      </c>
      <c r="F71">
        <f>EXP(-IF(ABS(Params!$C$7)&lt;0.000000000001,Params!$C$6*B71,(Params!$C$6/Params!$C$7)*(EXP(Params!$C$7*B71)-1)))</f>
        <v>0.94336608166623415</v>
      </c>
      <c r="G71">
        <f>Params!$C$2*E71+Params!$C$3*F71</f>
        <v>0.95731821297014275</v>
      </c>
      <c r="H71">
        <f>-(LN(G72)-LN(G71))/Params!$C$8</f>
        <v>6.6589866711926765E-4</v>
      </c>
      <c r="I71" s="1">
        <f t="shared" si="1"/>
        <v>1.4952364005722529E-3</v>
      </c>
    </row>
    <row r="72" spans="1:9" x14ac:dyDescent="0.25">
      <c r="A72">
        <v>70</v>
      </c>
      <c r="B72">
        <f>A72*Params!$C$8</f>
        <v>70</v>
      </c>
      <c r="C72">
        <f>Params!$C$4*EXP(Params!$C$5*B72)</f>
        <v>4.4646657929321194E-4</v>
      </c>
      <c r="D72">
        <f>Params!$C$6*EXP(Params!$C$7*B72)</f>
        <v>8.9293315858642388E-4</v>
      </c>
      <c r="E72">
        <f>EXP(-IF(ABS(Params!$C$5)&lt;0.000000000001,Params!$C$4*B72,(Params!$C$4/Params!$C$5)*(EXP(Params!$C$5*B72)-1)))</f>
        <v>0.97083714139161537</v>
      </c>
      <c r="F72">
        <f>EXP(-IF(ABS(Params!$C$7)&lt;0.000000000001,Params!$C$6*B72,(Params!$C$6/Params!$C$7)*(EXP(Params!$C$7*B72)-1)))</f>
        <v>0.94252475510544331</v>
      </c>
      <c r="G72">
        <f>Params!$C$2*E72+Params!$C$3*F72</f>
        <v>0.95668094824852934</v>
      </c>
      <c r="H72">
        <f>-(LN(G73)-LN(G72))/Params!$C$8</f>
        <v>6.6689508780203022E-4</v>
      </c>
      <c r="I72" s="1">
        <f t="shared" si="1"/>
        <v>1.4951138251033669E-3</v>
      </c>
    </row>
    <row r="73" spans="1:9" x14ac:dyDescent="0.25">
      <c r="A73">
        <v>71</v>
      </c>
      <c r="B73">
        <f>A73*Params!$C$8</f>
        <v>71</v>
      </c>
      <c r="C73">
        <f>Params!$C$4*EXP(Params!$C$5*B73)</f>
        <v>4.471680823585139E-4</v>
      </c>
      <c r="D73">
        <f>Params!$C$6*EXP(Params!$C$7*B73)</f>
        <v>8.943361647170278E-4</v>
      </c>
      <c r="E73">
        <f>EXP(-IF(ABS(Params!$C$5)&lt;0.000000000001,Params!$C$4*B73,(Params!$C$4/Params!$C$5)*(EXP(Params!$C$5*B73)-1)))</f>
        <v>0.97040345151780694</v>
      </c>
      <c r="F73">
        <f>EXP(-IF(ABS(Params!$C$7)&lt;0.000000000001,Params!$C$6*B73,(Params!$C$6/Params!$C$7)*(EXP(Params!$C$7*B73)-1)))</f>
        <v>0.94168285871767266</v>
      </c>
      <c r="G73">
        <f>Params!$C$2*E73+Params!$C$3*F73</f>
        <v>0.95604315511773974</v>
      </c>
      <c r="H73">
        <f>-(LN(G74)-LN(G73))/Params!$C$8</f>
        <v>6.6789291761639585E-4</v>
      </c>
      <c r="I73" s="1">
        <f t="shared" si="1"/>
        <v>1.4949910479389317E-3</v>
      </c>
    </row>
    <row r="74" spans="1:9" x14ac:dyDescent="0.25">
      <c r="A74">
        <v>72</v>
      </c>
      <c r="B74">
        <f>A74*Params!$C$8</f>
        <v>72</v>
      </c>
      <c r="C74">
        <f>Params!$C$4*EXP(Params!$C$5*B74)</f>
        <v>4.4787068764864859E-4</v>
      </c>
      <c r="D74">
        <f>Params!$C$6*EXP(Params!$C$7*B74)</f>
        <v>8.9574137529729717E-4</v>
      </c>
      <c r="E74">
        <f>EXP(-IF(ABS(Params!$C$5)&lt;0.000000000001,Params!$C$4*B74,(Params!$C$4/Params!$C$5)*(EXP(Params!$C$5*B74)-1)))</f>
        <v>0.96996927440974423</v>
      </c>
      <c r="F74">
        <f>EXP(-IF(ABS(Params!$C$7)&lt;0.000000000001,Params!$C$6*B74,(Params!$C$6/Params!$C$7)*(EXP(Params!$C$7*B74)-1)))</f>
        <v>0.94084039329896574</v>
      </c>
      <c r="G74">
        <f>Params!$C$2*E74+Params!$C$3*F74</f>
        <v>0.95540483385435504</v>
      </c>
      <c r="H74">
        <f>-(LN(G75)-LN(G74))/Params!$C$8</f>
        <v>6.6889215829103732E-4</v>
      </c>
      <c r="I74" s="1">
        <f t="shared" si="1"/>
        <v>1.4948680687396632E-3</v>
      </c>
    </row>
    <row r="75" spans="1:9" x14ac:dyDescent="0.25">
      <c r="A75">
        <v>73</v>
      </c>
      <c r="B75">
        <f>A75*Params!$C$8</f>
        <v>73</v>
      </c>
      <c r="C75">
        <f>Params!$C$4*EXP(Params!$C$5*B75)</f>
        <v>4.4857439689546797E-4</v>
      </c>
      <c r="D75">
        <f>Params!$C$6*EXP(Params!$C$7*B75)</f>
        <v>8.9714879379093593E-4</v>
      </c>
      <c r="E75">
        <f>EXP(-IF(ABS(Params!$C$5)&lt;0.000000000001,Params!$C$4*B75,(Params!$C$4/Params!$C$5)*(EXP(Params!$C$5*B75)-1)))</f>
        <v>0.96953460982543593</v>
      </c>
      <c r="F75">
        <f>EXP(-IF(ABS(Params!$C$7)&lt;0.000000000001,Params!$C$6*B75,(Params!$C$6/Params!$C$7)*(EXP(Params!$C$7*B75)-1)))</f>
        <v>0.93999735964936026</v>
      </c>
      <c r="G75">
        <f>Params!$C$2*E75+Params!$C$3*F75</f>
        <v>0.95476598473739815</v>
      </c>
      <c r="H75">
        <f>-(LN(G76)-LN(G75))/Params!$C$8</f>
        <v>6.698928115558625E-4</v>
      </c>
      <c r="I75" s="1">
        <f t="shared" si="1"/>
        <v>1.4947448865276769E-3</v>
      </c>
    </row>
    <row r="76" spans="1:9" x14ac:dyDescent="0.25">
      <c r="A76">
        <v>74</v>
      </c>
      <c r="B76">
        <f>A76*Params!$C$8</f>
        <v>74</v>
      </c>
      <c r="C76">
        <f>Params!$C$4*EXP(Params!$C$5*B76)</f>
        <v>4.4927921183354541E-4</v>
      </c>
      <c r="D76">
        <f>Params!$C$6*EXP(Params!$C$7*B76)</f>
        <v>8.9855842366709082E-4</v>
      </c>
      <c r="E76">
        <f>EXP(-IF(ABS(Params!$C$5)&lt;0.000000000001,Params!$C$4*B76,(Params!$C$4/Params!$C$5)*(EXP(Params!$C$5*B76)-1)))</f>
        <v>0.96909945752378446</v>
      </c>
      <c r="F76">
        <f>EXP(-IF(ABS(Params!$C$7)&lt;0.000000000001,Params!$C$6*B76,(Params!$C$6/Params!$C$7)*(EXP(Params!$C$7*B76)-1)))</f>
        <v>0.93915375857289318</v>
      </c>
      <c r="G76">
        <f>Params!$C$2*E76+Params!$C$3*F76</f>
        <v>0.95412660804833882</v>
      </c>
      <c r="H76">
        <f>-(LN(G77)-LN(G76))/Params!$C$8</f>
        <v>6.7089487914158419E-4</v>
      </c>
      <c r="I76" s="1">
        <f t="shared" si="1"/>
        <v>1.494621501980653E-3</v>
      </c>
    </row>
    <row r="77" spans="1:9" x14ac:dyDescent="0.25">
      <c r="A77">
        <v>75</v>
      </c>
      <c r="B77">
        <f>A77*Params!$C$8</f>
        <v>75</v>
      </c>
      <c r="C77">
        <f>Params!$C$4*EXP(Params!$C$5*B77)</f>
        <v>4.4998513420017958E-4</v>
      </c>
      <c r="D77">
        <f>Params!$C$6*EXP(Params!$C$7*B77)</f>
        <v>8.9997026840035917E-4</v>
      </c>
      <c r="E77">
        <f>EXP(-IF(ABS(Params!$C$5)&lt;0.000000000001,Params!$C$4*B77,(Params!$C$4/Params!$C$5)*(EXP(Params!$C$5*B77)-1)))</f>
        <v>0.96866381726459028</v>
      </c>
      <c r="F77">
        <f>EXP(-IF(ABS(Params!$C$7)&lt;0.000000000001,Params!$C$6*B77,(Params!$C$6/Params!$C$7)*(EXP(Params!$C$7*B77)-1)))</f>
        <v>0.93830959087760757</v>
      </c>
      <c r="G77">
        <f>Params!$C$2*E77+Params!$C$3*F77</f>
        <v>0.95348670407109892</v>
      </c>
      <c r="H77">
        <f>-(LN(G78)-LN(G77))/Params!$C$8</f>
        <v>6.7189836278082338E-4</v>
      </c>
      <c r="I77" s="1">
        <f t="shared" si="1"/>
        <v>1.4944979140931736E-3</v>
      </c>
    </row>
    <row r="78" spans="1:9" x14ac:dyDescent="0.25">
      <c r="A78">
        <v>76</v>
      </c>
      <c r="B78">
        <f>A78*Params!$C$8</f>
        <v>76</v>
      </c>
      <c r="C78">
        <f>Params!$C$4*EXP(Params!$C$5*B78)</f>
        <v>4.5069216573539886E-4</v>
      </c>
      <c r="D78">
        <f>Params!$C$6*EXP(Params!$C$7*B78)</f>
        <v>9.0138433147079772E-4</v>
      </c>
      <c r="E78">
        <f>EXP(-IF(ABS(Params!$C$5)&lt;0.000000000001,Params!$C$4*B78,(Params!$C$4/Params!$C$5)*(EXP(Params!$C$5*B78)-1)))</f>
        <v>0.96822768880855592</v>
      </c>
      <c r="F78">
        <f>EXP(-IF(ABS(Params!$C$7)&lt;0.000000000001,Params!$C$6*B78,(Params!$C$6/Params!$C$7)*(EXP(Params!$C$7*B78)-1)))</f>
        <v>0.93746485737555774</v>
      </c>
      <c r="G78">
        <f>Params!$C$2*E78+Params!$C$3*F78</f>
        <v>0.95284627309205683</v>
      </c>
      <c r="H78">
        <f>-(LN(G79)-LN(G78))/Params!$C$8</f>
        <v>6.7290326420698515E-4</v>
      </c>
      <c r="I78" s="1">
        <f t="shared" si="1"/>
        <v>1.4943741225215135E-3</v>
      </c>
    </row>
    <row r="79" spans="1:9" x14ac:dyDescent="0.25">
      <c r="A79">
        <v>77</v>
      </c>
      <c r="B79">
        <f>A79*Params!$C$8</f>
        <v>77</v>
      </c>
      <c r="C79">
        <f>Params!$C$4*EXP(Params!$C$5*B79)</f>
        <v>4.5140030818196559E-4</v>
      </c>
      <c r="D79">
        <f>Params!$C$6*EXP(Params!$C$7*B79)</f>
        <v>9.0280061636393118E-4</v>
      </c>
      <c r="E79">
        <f>EXP(-IF(ABS(Params!$C$5)&lt;0.000000000001,Params!$C$4*B79,(Params!$C$4/Params!$C$5)*(EXP(Params!$C$5*B79)-1)))</f>
        <v>0.96779107191728941</v>
      </c>
      <c r="F79">
        <f>EXP(-IF(ABS(Params!$C$7)&lt;0.000000000001,Params!$C$6*B79,(Params!$C$6/Params!$C$7)*(EXP(Params!$C$7*B79)-1)))</f>
        <v>0.93661955888281612</v>
      </c>
      <c r="G79">
        <f>Params!$C$2*E79+Params!$C$3*F79</f>
        <v>0.95220531540005271</v>
      </c>
      <c r="H79">
        <f>-(LN(G80)-LN(G79))/Params!$C$8</f>
        <v>6.7390958515469584E-4</v>
      </c>
      <c r="I79" s="1">
        <f t="shared" si="1"/>
        <v>1.494250127625385E-3</v>
      </c>
    </row>
    <row r="80" spans="1:9" x14ac:dyDescent="0.25">
      <c r="A80">
        <v>78</v>
      </c>
      <c r="B80">
        <f>A80*Params!$C$8</f>
        <v>78</v>
      </c>
      <c r="C80">
        <f>Params!$C$4*EXP(Params!$C$5*B80)</f>
        <v>4.521095632853806E-4</v>
      </c>
      <c r="D80">
        <f>Params!$C$6*EXP(Params!$C$7*B80)</f>
        <v>9.0421912657076119E-4</v>
      </c>
      <c r="E80">
        <f>EXP(-IF(ABS(Params!$C$5)&lt;0.000000000001,Params!$C$4*B80,(Params!$C$4/Params!$C$5)*(EXP(Params!$C$5*B80)-1)))</f>
        <v>0.96735396635330873</v>
      </c>
      <c r="F80">
        <f>EXP(-IF(ABS(Params!$C$7)&lt;0.000000000001,Params!$C$6*B80,(Params!$C$6/Params!$C$7)*(EXP(Params!$C$7*B80)-1)))</f>
        <v>0.93577369621947837</v>
      </c>
      <c r="G80">
        <f>Params!$C$2*E80+Params!$C$3*F80</f>
        <v>0.95156383128639355</v>
      </c>
      <c r="H80">
        <f>-(LN(G81)-LN(G80))/Params!$C$8</f>
        <v>6.7491732736027488E-4</v>
      </c>
      <c r="I80" s="1">
        <f t="shared" si="1"/>
        <v>1.4941259286596065E-3</v>
      </c>
    </row>
    <row r="81" spans="1:9" x14ac:dyDescent="0.25">
      <c r="A81">
        <v>79</v>
      </c>
      <c r="B81">
        <f>A81*Params!$C$8</f>
        <v>79</v>
      </c>
      <c r="C81">
        <f>Params!$C$4*EXP(Params!$C$5*B81)</f>
        <v>4.5281993279388697E-4</v>
      </c>
      <c r="D81">
        <f>Params!$C$6*EXP(Params!$C$7*B81)</f>
        <v>9.0563986558777395E-4</v>
      </c>
      <c r="E81">
        <f>EXP(-IF(ABS(Params!$C$5)&lt;0.000000000001,Params!$C$4*B81,(Params!$C$4/Params!$C$5)*(EXP(Params!$C$5*B81)-1)))</f>
        <v>0.9669163718800452</v>
      </c>
      <c r="F81">
        <f>EXP(-IF(ABS(Params!$C$7)&lt;0.000000000001,Params!$C$6*B81,(Params!$C$6/Params!$C$7)*(EXP(Params!$C$7*B81)-1)))</f>
        <v>0.93492727020966981</v>
      </c>
      <c r="G81">
        <f>Params!$C$2*E81+Params!$C$3*F81</f>
        <v>0.95092182104485756</v>
      </c>
      <c r="H81">
        <f>-(LN(G82)-LN(G81))/Params!$C$8</f>
        <v>6.759264925609923E-4</v>
      </c>
      <c r="I81" s="1">
        <f t="shared" si="1"/>
        <v>1.4940015253390726E-3</v>
      </c>
    </row>
    <row r="82" spans="1:9" x14ac:dyDescent="0.25">
      <c r="A82">
        <v>80</v>
      </c>
      <c r="B82">
        <f>A82*Params!$C$8</f>
        <v>80</v>
      </c>
      <c r="C82">
        <f>Params!$C$4*EXP(Params!$C$5*B82)</f>
        <v>4.5353141845847498E-4</v>
      </c>
      <c r="D82">
        <f>Params!$C$6*EXP(Params!$C$7*B82)</f>
        <v>9.0706283691694995E-4</v>
      </c>
      <c r="E82">
        <f>EXP(-IF(ABS(Params!$C$5)&lt;0.000000000001,Params!$C$4*B82,(Params!$C$4/Params!$C$5)*(EXP(Params!$C$5*B82)-1)))</f>
        <v>0.96647828826184767</v>
      </c>
      <c r="F82">
        <f>EXP(-IF(ABS(Params!$C$7)&lt;0.000000000001,Params!$C$6*B82,(Params!$C$6/Params!$C$7)*(EXP(Params!$C$7*B82)-1)))</f>
        <v>0.93408028168155111</v>
      </c>
      <c r="G82">
        <f>Params!$C$2*E82+Params!$C$3*F82</f>
        <v>0.95027928497169944</v>
      </c>
      <c r="H82">
        <f>-(LN(G83)-LN(G82))/Params!$C$8</f>
        <v>6.769370824953741E-4</v>
      </c>
      <c r="I82" s="1">
        <f t="shared" si="1"/>
        <v>1.4938769164807297E-3</v>
      </c>
    </row>
    <row r="83" spans="1:9" x14ac:dyDescent="0.25">
      <c r="A83">
        <v>81</v>
      </c>
      <c r="B83">
        <f>A83*Params!$C$8</f>
        <v>81</v>
      </c>
      <c r="C83">
        <f>Params!$C$4*EXP(Params!$C$5*B83)</f>
        <v>4.5424402203288601E-4</v>
      </c>
      <c r="D83">
        <f>Params!$C$6*EXP(Params!$C$7*B83)</f>
        <v>9.0848804406577202E-4</v>
      </c>
      <c r="E83">
        <f>EXP(-IF(ABS(Params!$C$5)&lt;0.000000000001,Params!$C$4*B83,(Params!$C$4/Params!$C$5)*(EXP(Params!$C$5*B83)-1)))</f>
        <v>0.96603971526398646</v>
      </c>
      <c r="F83">
        <f>EXP(-IF(ABS(Params!$C$7)&lt;0.000000000001,Params!$C$6*B83,(Params!$C$6/Params!$C$7)*(EXP(Params!$C$7*B83)-1)))</f>
        <v>0.93323273146732411</v>
      </c>
      <c r="G83">
        <f>Params!$C$2*E83+Params!$C$3*F83</f>
        <v>0.94963622336565523</v>
      </c>
      <c r="H83">
        <f>-(LN(G84)-LN(G83))/Params!$C$8</f>
        <v>6.7794909890259158E-4</v>
      </c>
      <c r="I83" s="1">
        <f t="shared" si="1"/>
        <v>1.4937521037712287E-3</v>
      </c>
    </row>
    <row r="84" spans="1:9" x14ac:dyDescent="0.25">
      <c r="A84">
        <v>82</v>
      </c>
      <c r="B84">
        <f>A84*Params!$C$8</f>
        <v>82</v>
      </c>
      <c r="C84">
        <f>Params!$C$4*EXP(Params!$C$5*B84)</f>
        <v>4.5495774527361688E-4</v>
      </c>
      <c r="D84">
        <f>Params!$C$6*EXP(Params!$C$7*B84)</f>
        <v>9.0991549054723377E-4</v>
      </c>
      <c r="E84">
        <f>EXP(-IF(ABS(Params!$C$5)&lt;0.000000000001,Params!$C$4*B84,(Params!$C$4/Params!$C$5)*(EXP(Params!$C$5*B84)-1)))</f>
        <v>0.96560065265265749</v>
      </c>
      <c r="F84">
        <f>EXP(-IF(ABS(Params!$C$7)&lt;0.000000000001,Params!$C$6*B84,(Params!$C$6/Params!$C$7)*(EXP(Params!$C$7*B84)-1)))</f>
        <v>0.93238462040323811</v>
      </c>
      <c r="G84">
        <f>Params!$C$2*E84+Params!$C$3*F84</f>
        <v>0.94899263652794774</v>
      </c>
      <c r="H84">
        <f>-(LN(G85)-LN(G84))/Params!$C$8</f>
        <v>6.7896254352440427E-4</v>
      </c>
      <c r="I84" s="1">
        <f t="shared" si="1"/>
        <v>1.4936270847556443E-3</v>
      </c>
    </row>
    <row r="85" spans="1:9" x14ac:dyDescent="0.25">
      <c r="A85">
        <v>83</v>
      </c>
      <c r="B85">
        <f>A85*Params!$C$8</f>
        <v>83</v>
      </c>
      <c r="C85">
        <f>Params!$C$4*EXP(Params!$C$5*B85)</f>
        <v>4.556725899399245E-4</v>
      </c>
      <c r="D85">
        <f>Params!$C$6*EXP(Params!$C$7*B85)</f>
        <v>9.1134517987984901E-4</v>
      </c>
      <c r="E85">
        <f>EXP(-IF(ABS(Params!$C$5)&lt;0.000000000001,Params!$C$4*B85,(Params!$C$4/Params!$C$5)*(EXP(Params!$C$5*B85)-1)))</f>
        <v>0.96516110019498558</v>
      </c>
      <c r="F85">
        <f>EXP(-IF(ABS(Params!$C$7)&lt;0.000000000001,Params!$C$6*B85,(Params!$C$6/Params!$C$7)*(EXP(Params!$C$7*B85)-1)))</f>
        <v>0.93153594932959505</v>
      </c>
      <c r="G85">
        <f>Params!$C$2*E85+Params!$C$3*F85</f>
        <v>0.94834852476229026</v>
      </c>
      <c r="H85">
        <f>-(LN(G86)-LN(G85))/Params!$C$8</f>
        <v>6.7997741810234963E-4</v>
      </c>
      <c r="I85" s="1">
        <f t="shared" si="1"/>
        <v>1.4935018610575668E-3</v>
      </c>
    </row>
    <row r="86" spans="1:9" x14ac:dyDescent="0.25">
      <c r="A86">
        <v>84</v>
      </c>
      <c r="B86">
        <f>A86*Params!$C$8</f>
        <v>84</v>
      </c>
      <c r="C86">
        <f>Params!$C$4*EXP(Params!$C$5*B86)</f>
        <v>4.5638855779382974E-4</v>
      </c>
      <c r="D86">
        <f>Params!$C$6*EXP(Params!$C$7*B86)</f>
        <v>9.1277711558765949E-4</v>
      </c>
      <c r="E86">
        <f>EXP(-IF(ABS(Params!$C$5)&lt;0.000000000001,Params!$C$4*B86,(Params!$C$4/Params!$C$5)*(EXP(Params!$C$5*B86)-1)))</f>
        <v>0.96472105765902927</v>
      </c>
      <c r="F86">
        <f>EXP(-IF(ABS(Params!$C$7)&lt;0.000000000001,Params!$C$6*B86,(Params!$C$6/Params!$C$7)*(EXP(Params!$C$7*B86)-1)))</f>
        <v>0.93068671909075618</v>
      </c>
      <c r="G86">
        <f>Params!$C$2*E86+Params!$C$3*F86</f>
        <v>0.94770388837489272</v>
      </c>
      <c r="H86">
        <f>-(LN(G87)-LN(G86))/Params!$C$8</f>
        <v>6.809937243805117E-4</v>
      </c>
      <c r="I86" s="1">
        <f t="shared" si="1"/>
        <v>1.493376430491189E-3</v>
      </c>
    </row>
    <row r="87" spans="1:9" x14ac:dyDescent="0.25">
      <c r="A87">
        <v>85</v>
      </c>
      <c r="B87">
        <f>A87*Params!$C$8</f>
        <v>85</v>
      </c>
      <c r="C87">
        <f>Params!$C$4*EXP(Params!$C$5*B87)</f>
        <v>4.5710565060012219E-4</v>
      </c>
      <c r="D87">
        <f>Params!$C$6*EXP(Params!$C$7*B87)</f>
        <v>9.1421130120024438E-4</v>
      </c>
      <c r="E87">
        <f>EXP(-IF(ABS(Params!$C$5)&lt;0.000000000001,Params!$C$4*B87,(Params!$C$4/Params!$C$5)*(EXP(Params!$C$5*B87)-1)))</f>
        <v>0.96428052481378401</v>
      </c>
      <c r="F87">
        <f>EXP(-IF(ABS(Params!$C$7)&lt;0.000000000001,Params!$C$6*B87,(Params!$C$6/Params!$C$7)*(EXP(Params!$C$7*B87)-1)))</f>
        <v>0.92983693053514682</v>
      </c>
      <c r="G87">
        <f>Params!$C$2*E87+Params!$C$3*F87</f>
        <v>0.94705872767446542</v>
      </c>
      <c r="H87">
        <f>-(LN(G88)-LN(G87))/Params!$C$8</f>
        <v>6.8201146410292596E-4</v>
      </c>
      <c r="I87" s="1">
        <f t="shared" si="1"/>
        <v>1.4932507943967721E-3</v>
      </c>
    </row>
    <row r="88" spans="1:9" x14ac:dyDescent="0.25">
      <c r="A88">
        <v>86</v>
      </c>
      <c r="B88">
        <f>A88*Params!$C$8</f>
        <v>86</v>
      </c>
      <c r="C88">
        <f>Params!$C$4*EXP(Params!$C$5*B88)</f>
        <v>4.5782387012636419E-4</v>
      </c>
      <c r="D88">
        <f>Params!$C$6*EXP(Params!$C$7*B88)</f>
        <v>9.1564774025272837E-4</v>
      </c>
      <c r="E88">
        <f>EXP(-IF(ABS(Params!$C$5)&lt;0.000000000001,Params!$C$4*B88,(Params!$C$4/Params!$C$5)*(EXP(Params!$C$5*B88)-1)))</f>
        <v>0.96383950142918673</v>
      </c>
      <c r="F88">
        <f>EXP(-IF(ABS(Params!$C$7)&lt;0.000000000001,Params!$C$6*B88,(Params!$C$6/Params!$C$7)*(EXP(Params!$C$7*B88)-1)))</f>
        <v>0.92898658451526328</v>
      </c>
      <c r="G88">
        <f>Params!$C$2*E88+Params!$C$3*F88</f>
        <v>0.94641304297222506</v>
      </c>
      <c r="H88">
        <f>-(LN(G89)-LN(G88))/Params!$C$8</f>
        <v>6.8303063901598016E-4</v>
      </c>
      <c r="I88" s="1">
        <f t="shared" si="1"/>
        <v>1.4931249511169753E-3</v>
      </c>
    </row>
    <row r="89" spans="1:9" x14ac:dyDescent="0.25">
      <c r="A89">
        <v>87</v>
      </c>
      <c r="B89">
        <f>A89*Params!$C$8</f>
        <v>87</v>
      </c>
      <c r="C89">
        <f>Params!$C$4*EXP(Params!$C$5*B89)</f>
        <v>4.5854321814289546E-4</v>
      </c>
      <c r="D89">
        <f>Params!$C$6*EXP(Params!$C$7*B89)</f>
        <v>9.1708643628579092E-4</v>
      </c>
      <c r="E89">
        <f>EXP(-IF(ABS(Params!$C$5)&lt;0.000000000001,Params!$C$4*B89,(Params!$C$4/Params!$C$5)*(EXP(Params!$C$5*B89)-1)))</f>
        <v>0.96339798727611936</v>
      </c>
      <c r="F89">
        <f>EXP(-IF(ABS(Params!$C$7)&lt;0.000000000001,Params!$C$6*B89,(Params!$C$6/Params!$C$7)*(EXP(Params!$C$7*B89)-1)))</f>
        <v>0.92813568188767792</v>
      </c>
      <c r="G89">
        <f>Params!$C$2*E89+Params!$C$3*F89</f>
        <v>0.94576683458189859</v>
      </c>
      <c r="H89">
        <f>-(LN(G90)-LN(G89))/Params!$C$8</f>
        <v>6.8405125086636737E-4</v>
      </c>
      <c r="I89" s="1">
        <f t="shared" si="1"/>
        <v>1.492998901142073E-3</v>
      </c>
    </row>
    <row r="90" spans="1:9" x14ac:dyDescent="0.25">
      <c r="A90">
        <v>88</v>
      </c>
      <c r="B90">
        <f>A90*Params!$C$8</f>
        <v>88</v>
      </c>
      <c r="C90">
        <f>Params!$C$4*EXP(Params!$C$5*B90)</f>
        <v>4.5926369642283738E-4</v>
      </c>
      <c r="D90">
        <f>Params!$C$6*EXP(Params!$C$7*B90)</f>
        <v>9.1852739284567476E-4</v>
      </c>
      <c r="E90">
        <f>EXP(-IF(ABS(Params!$C$5)&lt;0.000000000001,Params!$C$4*B90,(Params!$C$4/Params!$C$5)*(EXP(Params!$C$5*B90)-1)))</f>
        <v>0.96295598212641309</v>
      </c>
      <c r="F90">
        <f>EXP(-IF(ABS(Params!$C$7)&lt;0.000000000001,Params!$C$6*B90,(Params!$C$6/Params!$C$7)*(EXP(Params!$C$7*B90)-1)))</f>
        <v>0.92728422351304485</v>
      </c>
      <c r="G90">
        <f>Params!$C$2*E90+Params!$C$3*F90</f>
        <v>0.94512010281972891</v>
      </c>
      <c r="H90">
        <f>-(LN(G91)-LN(G90))/Params!$C$8</f>
        <v>6.8507330140255007E-4</v>
      </c>
      <c r="I90" s="1">
        <f t="shared" si="1"/>
        <v>1.4928726439409346E-3</v>
      </c>
    </row>
    <row r="91" spans="1:9" x14ac:dyDescent="0.25">
      <c r="A91">
        <v>89</v>
      </c>
      <c r="B91">
        <f>A91*Params!$C$8</f>
        <v>89</v>
      </c>
      <c r="C91">
        <f>Params!$C$4*EXP(Params!$C$5*B91)</f>
        <v>4.599853067420971E-4</v>
      </c>
      <c r="D91">
        <f>Params!$C$6*EXP(Params!$C$7*B91)</f>
        <v>9.1997061348419421E-4</v>
      </c>
      <c r="E91">
        <f>EXP(-IF(ABS(Params!$C$5)&lt;0.000000000001,Params!$C$4*B91,(Params!$C$4/Params!$C$5)*(EXP(Params!$C$5*B91)-1)))</f>
        <v>0.96251348575285234</v>
      </c>
      <c r="F91">
        <f>EXP(-IF(ABS(Params!$C$7)&lt;0.000000000001,Params!$C$6*B91,(Params!$C$6/Params!$C$7)*(EXP(Params!$C$7*B91)-1)))</f>
        <v>0.92643221025610634</v>
      </c>
      <c r="G91">
        <f>Params!$C$2*E91+Params!$C$3*F91</f>
        <v>0.94447284800447928</v>
      </c>
      <c r="H91">
        <f>-(LN(G92)-LN(G91))/Params!$C$8</f>
        <v>6.8609679237405935E-4</v>
      </c>
      <c r="I91" s="1">
        <f t="shared" si="1"/>
        <v>1.4927461791858221E-3</v>
      </c>
    </row>
    <row r="92" spans="1:9" x14ac:dyDescent="0.25">
      <c r="A92">
        <v>90</v>
      </c>
      <c r="B92">
        <f>A92*Params!$C$8</f>
        <v>90</v>
      </c>
      <c r="C92">
        <f>Params!$C$4*EXP(Params!$C$5*B92)</f>
        <v>4.6070805087937227E-4</v>
      </c>
      <c r="D92">
        <f>Params!$C$6*EXP(Params!$C$7*B92)</f>
        <v>9.2141610175874454E-4</v>
      </c>
      <c r="E92">
        <f>EXP(-IF(ABS(Params!$C$5)&lt;0.000000000001,Params!$C$4*B92,(Params!$C$4/Params!$C$5)*(EXP(Params!$C$5*B92)-1)))</f>
        <v>0.96207049792917876</v>
      </c>
      <c r="F92">
        <f>EXP(-IF(ABS(Params!$C$7)&lt;0.000000000001,Params!$C$6*B92,(Params!$C$6/Params!$C$7)*(EXP(Params!$C$7*B92)-1)))</f>
        <v>0.92557964298569784</v>
      </c>
      <c r="G92">
        <f>Params!$C$2*E92+Params!$C$3*F92</f>
        <v>0.94382507045743824</v>
      </c>
      <c r="H92">
        <f>-(LN(G93)-LN(G92))/Params!$C$8</f>
        <v>6.8712172553163364E-4</v>
      </c>
      <c r="I92" s="1">
        <f t="shared" si="1"/>
        <v>1.4926195068349912E-3</v>
      </c>
    </row>
    <row r="93" spans="1:9" x14ac:dyDescent="0.25">
      <c r="A93">
        <v>91</v>
      </c>
      <c r="B93">
        <f>A93*Params!$C$8</f>
        <v>91</v>
      </c>
      <c r="C93">
        <f>Params!$C$4*EXP(Params!$C$5*B93)</f>
        <v>4.6143193061615531E-4</v>
      </c>
      <c r="D93">
        <f>Params!$C$6*EXP(Params!$C$7*B93)</f>
        <v>9.2286386123231062E-4</v>
      </c>
      <c r="E93">
        <f>EXP(-IF(ABS(Params!$C$5)&lt;0.000000000001,Params!$C$4*B93,(Params!$C$4/Params!$C$5)*(EXP(Params!$C$5*B93)-1)))</f>
        <v>0.9616270184300949</v>
      </c>
      <c r="F93">
        <f>EXP(-IF(ABS(Params!$C$7)&lt;0.000000000001,Params!$C$6*B93,(Params!$C$6/Params!$C$7)*(EXP(Params!$C$7*B93)-1)))</f>
        <v>0.92472652257475407</v>
      </c>
      <c r="G93">
        <f>Params!$C$2*E93+Params!$C$3*F93</f>
        <v>0.94317677050242454</v>
      </c>
      <c r="H93">
        <f>-(LN(G94)-LN(G93))/Params!$C$8</f>
        <v>6.8814810262741305E-4</v>
      </c>
      <c r="I93" s="1">
        <f t="shared" si="1"/>
        <v>1.4924926259745064E-3</v>
      </c>
    </row>
    <row r="94" spans="1:9" x14ac:dyDescent="0.25">
      <c r="A94">
        <v>92</v>
      </c>
      <c r="B94">
        <f>A94*Params!$C$8</f>
        <v>92</v>
      </c>
      <c r="C94">
        <f>Params!$C$4*EXP(Params!$C$5*B94)</f>
        <v>4.621569477367378E-4</v>
      </c>
      <c r="D94">
        <f>Params!$C$6*EXP(Params!$C$7*B94)</f>
        <v>9.243138954734756E-4</v>
      </c>
      <c r="E94">
        <f>EXP(-IF(ABS(Params!$C$5)&lt;0.000000000001,Params!$C$4*B94,(Params!$C$4/Params!$C$5)*(EXP(Params!$C$5*B94)-1)))</f>
        <v>0.961183047031269</v>
      </c>
      <c r="F94">
        <f>EXP(-IF(ABS(Params!$C$7)&lt;0.000000000001,Params!$C$6*B94,(Params!$C$6/Params!$C$7)*(EXP(Params!$C$7*B94)-1)))</f>
        <v>0.9238728499003146</v>
      </c>
      <c r="G94">
        <f>Params!$C$2*E94+Params!$C$3*F94</f>
        <v>0.9425279484657918</v>
      </c>
      <c r="H94">
        <f>-(LN(G95)-LN(G94))/Params!$C$8</f>
        <v>6.8917592541433564E-4</v>
      </c>
      <c r="I94" s="1">
        <f t="shared" si="1"/>
        <v>1.4923655364302846E-3</v>
      </c>
    </row>
    <row r="95" spans="1:9" x14ac:dyDescent="0.25">
      <c r="A95">
        <v>93</v>
      </c>
      <c r="B95">
        <f>A95*Params!$C$8</f>
        <v>93</v>
      </c>
      <c r="C95">
        <f>Params!$C$4*EXP(Params!$C$5*B95)</f>
        <v>4.6288310402821473E-4</v>
      </c>
      <c r="D95">
        <f>Params!$C$6*EXP(Params!$C$7*B95)</f>
        <v>9.2576620805642947E-4</v>
      </c>
      <c r="E95">
        <f>EXP(-IF(ABS(Params!$C$5)&lt;0.000000000001,Params!$C$4*B95,(Params!$C$4/Params!$C$5)*(EXP(Params!$C$5*B95)-1)))</f>
        <v>0.96073858350933805</v>
      </c>
      <c r="F95">
        <f>EXP(-IF(ABS(Params!$C$7)&lt;0.000000000001,Params!$C$6*B95,(Params!$C$6/Params!$C$7)*(EXP(Params!$C$7*B95)-1)))</f>
        <v>0.92301862584352934</v>
      </c>
      <c r="G95">
        <f>Params!$C$2*E95+Params!$C$3*F95</f>
        <v>0.94187860467643369</v>
      </c>
      <c r="H95">
        <f>-(LN(G96)-LN(G95))/Params!$C$8</f>
        <v>6.9020519564664401E-4</v>
      </c>
      <c r="I95" s="1">
        <f t="shared" si="1"/>
        <v>1.4922382388027344E-3</v>
      </c>
    </row>
    <row r="96" spans="1:9" x14ac:dyDescent="0.25">
      <c r="A96">
        <v>94</v>
      </c>
      <c r="B96">
        <f>A96*Params!$C$8</f>
        <v>94</v>
      </c>
      <c r="C96">
        <f>Params!$C$4*EXP(Params!$C$5*B96)</f>
        <v>4.6361040128048913E-4</v>
      </c>
      <c r="D96">
        <f>Params!$C$6*EXP(Params!$C$7*B96)</f>
        <v>9.2722080256097826E-4</v>
      </c>
      <c r="E96">
        <f>EXP(-IF(ABS(Params!$C$5)&lt;0.000000000001,Params!$C$4*B96,(Params!$C$4/Params!$C$5)*(EXP(Params!$C$5*B96)-1)))</f>
        <v>0.96029362764191284</v>
      </c>
      <c r="F96">
        <f>EXP(-IF(ABS(Params!$C$7)&lt;0.000000000001,Params!$C$6*B96,(Params!$C$6/Params!$C$7)*(EXP(Params!$C$7*B96)-1)))</f>
        <v>0.92216385128966472</v>
      </c>
      <c r="G96">
        <f>Params!$C$2*E96+Params!$C$3*F96</f>
        <v>0.94122873946578878</v>
      </c>
      <c r="H96">
        <f>-(LN(G97)-LN(G96))/Params!$C$8</f>
        <v>6.9123591508041954E-4</v>
      </c>
      <c r="I96" s="1">
        <f t="shared" si="1"/>
        <v>1.4921107309833204E-3</v>
      </c>
    </row>
    <row r="97" spans="1:9" x14ac:dyDescent="0.25">
      <c r="A97">
        <v>95</v>
      </c>
      <c r="B97">
        <f>A97*Params!$C$8</f>
        <v>95</v>
      </c>
      <c r="C97">
        <f>Params!$C$4*EXP(Params!$C$5*B97)</f>
        <v>4.6433884128627644E-4</v>
      </c>
      <c r="D97">
        <f>Params!$C$6*EXP(Params!$C$7*B97)</f>
        <v>9.2867768257255288E-4</v>
      </c>
      <c r="E97">
        <f>EXP(-IF(ABS(Params!$C$5)&lt;0.000000000001,Params!$C$4*B97,(Params!$C$4/Params!$C$5)*(EXP(Params!$C$5*B97)-1)))</f>
        <v>0.95984817920758092</v>
      </c>
      <c r="F97">
        <f>EXP(-IF(ABS(Params!$C$7)&lt;0.000000000001,Params!$C$6*B97,(Params!$C$6/Params!$C$7)*(EXP(Params!$C$7*B97)-1)))</f>
        <v>0.92130852712810851</v>
      </c>
      <c r="G97">
        <f>Params!$C$2*E97+Params!$C$3*F97</f>
        <v>0.94057835316784466</v>
      </c>
      <c r="H97">
        <f>-(LN(G98)-LN(G97))/Params!$C$8</f>
        <v>6.9226808547170893E-4</v>
      </c>
      <c r="I97" s="1">
        <f t="shared" si="1"/>
        <v>1.4919830144517476E-3</v>
      </c>
    </row>
    <row r="98" spans="1:9" x14ac:dyDescent="0.25">
      <c r="A98">
        <v>96</v>
      </c>
      <c r="B98">
        <f>A98*Params!$C$8</f>
        <v>96</v>
      </c>
      <c r="C98">
        <f>Params!$C$4*EXP(Params!$C$5*B98)</f>
        <v>4.6506842584110865E-4</v>
      </c>
      <c r="D98">
        <f>Params!$C$6*EXP(Params!$C$7*B98)</f>
        <v>9.3013685168221729E-4</v>
      </c>
      <c r="E98">
        <f>EXP(-IF(ABS(Params!$C$5)&lt;0.000000000001,Params!$C$4*B98,(Params!$C$4/Params!$C$5)*(EXP(Params!$C$5*B98)-1)))</f>
        <v>0.95940223798591184</v>
      </c>
      <c r="F98">
        <f>EXP(-IF(ABS(Params!$C$7)&lt;0.000000000001,Params!$C$6*B98,(Params!$C$6/Params!$C$7)*(EXP(Params!$C$7*B98)-1)))</f>
        <v>0.92045265425237632</v>
      </c>
      <c r="G98">
        <f>Params!$C$2*E98+Params!$C$3*F98</f>
        <v>0.93992744611914403</v>
      </c>
      <c r="H98">
        <f>-(LN(G99)-LN(G98))/Params!$C$8</f>
        <v>6.9330170857900136E-4</v>
      </c>
      <c r="I98" s="1">
        <f t="shared" si="1"/>
        <v>1.4918550882319082E-3</v>
      </c>
    </row>
    <row r="99" spans="1:9" x14ac:dyDescent="0.25">
      <c r="A99">
        <v>97</v>
      </c>
      <c r="B99">
        <f>A99*Params!$C$8</f>
        <v>97</v>
      </c>
      <c r="C99">
        <f>Params!$C$4*EXP(Params!$C$5*B99)</f>
        <v>4.657991567433392E-4</v>
      </c>
      <c r="D99">
        <f>Params!$C$6*EXP(Params!$C$7*B99)</f>
        <v>9.3159831348667841E-4</v>
      </c>
      <c r="E99">
        <f>EXP(-IF(ABS(Params!$C$5)&lt;0.000000000001,Params!$C$4*B99,(Params!$C$4/Params!$C$5)*(EXP(Params!$C$5*B99)-1)))</f>
        <v>0.95895580375746015</v>
      </c>
      <c r="F99">
        <f>EXP(-IF(ABS(Params!$C$7)&lt;0.000000000001,Params!$C$6*B99,(Params!$C$6/Params!$C$7)*(EXP(Params!$C$7*B99)-1)))</f>
        <v>0.91959623356011644</v>
      </c>
      <c r="G99">
        <f>Params!$C$2*E99+Params!$C$3*F99</f>
        <v>0.93927601865878829</v>
      </c>
      <c r="H99">
        <f>-(LN(G100)-LN(G99))/Params!$C$8</f>
        <v>6.943367861615285E-4</v>
      </c>
      <c r="I99" s="1">
        <f t="shared" si="1"/>
        <v>1.4917269516105947E-3</v>
      </c>
    </row>
    <row r="100" spans="1:9" x14ac:dyDescent="0.25">
      <c r="A100">
        <v>98</v>
      </c>
      <c r="B100">
        <f>A100*Params!$C$8</f>
        <v>98</v>
      </c>
      <c r="C100">
        <f>Params!$C$4*EXP(Params!$C$5*B100)</f>
        <v>4.6653103579414712E-4</v>
      </c>
      <c r="D100">
        <f>Params!$C$6*EXP(Params!$C$7*B100)</f>
        <v>9.3306207158829423E-4</v>
      </c>
      <c r="E100">
        <f>EXP(-IF(ABS(Params!$C$5)&lt;0.000000000001,Params!$C$4*B100,(Params!$C$4/Params!$C$5)*(EXP(Params!$C$5*B100)-1)))</f>
        <v>0.95850887630376991</v>
      </c>
      <c r="F100">
        <f>EXP(-IF(ABS(Params!$C$7)&lt;0.000000000001,Params!$C$6*B100,(Params!$C$6/Params!$C$7)*(EXP(Params!$C$7*B100)-1)))</f>
        <v>0.91873926595311561</v>
      </c>
      <c r="G100">
        <f>Params!$C$2*E100+Params!$C$3*F100</f>
        <v>0.93862407112844282</v>
      </c>
      <c r="H100">
        <f>-(LN(G101)-LN(G100))/Params!$C$8</f>
        <v>6.9537331997944485E-4</v>
      </c>
      <c r="I100" s="1">
        <f t="shared" si="1"/>
        <v>1.4915986044554685E-3</v>
      </c>
    </row>
    <row r="101" spans="1:9" x14ac:dyDescent="0.25">
      <c r="A101">
        <v>99</v>
      </c>
      <c r="B101">
        <f>A101*Params!$C$8</f>
        <v>99</v>
      </c>
      <c r="C101">
        <f>Params!$C$4*EXP(Params!$C$5*B101)</f>
        <v>4.6726406479754136E-4</v>
      </c>
      <c r="D101">
        <f>Params!$C$6*EXP(Params!$C$7*B101)</f>
        <v>9.3452812959508272E-4</v>
      </c>
      <c r="E101">
        <f>EXP(-IF(ABS(Params!$C$5)&lt;0.000000000001,Params!$C$4*B101,(Params!$C$4/Params!$C$5)*(EXP(Params!$C$5*B101)-1)))</f>
        <v>0.95806145540737897</v>
      </c>
      <c r="F101">
        <f>EXP(-IF(ABS(Params!$C$7)&lt;0.000000000001,Params!$C$6*B101,(Params!$C$6/Params!$C$7)*(EXP(Params!$C$7*B101)-1)))</f>
        <v>0.91788175233730518</v>
      </c>
      <c r="G101">
        <f>Params!$C$2*E101+Params!$C$3*F101</f>
        <v>0.93797160387234202</v>
      </c>
      <c r="H101">
        <f>-(LN(G102)-LN(G101))/Params!$C$8</f>
        <v>6.9641131179422333E-4</v>
      </c>
      <c r="I101" s="1"/>
    </row>
    <row r="102" spans="1:9" x14ac:dyDescent="0.25">
      <c r="A102">
        <v>100</v>
      </c>
      <c r="B102">
        <f>A102*Params!$C$8</f>
        <v>100</v>
      </c>
      <c r="C102">
        <f>Params!$C$4*EXP(Params!$C$5*B102)</f>
        <v>4.6799824556036546E-4</v>
      </c>
      <c r="D102">
        <f>Params!$C$6*EXP(Params!$C$7*B102)</f>
        <v>9.3599649112073092E-4</v>
      </c>
      <c r="E102">
        <f>EXP(-IF(ABS(Params!$C$5)&lt;0.000000000001,Params!$C$4*B102,(Params!$C$4/Params!$C$5)*(EXP(Params!$C$5*B102)-1)))</f>
        <v>0.95761354085182271</v>
      </c>
      <c r="F102">
        <f>EXP(-IF(ABS(Params!$C$7)&lt;0.000000000001,Params!$C$6*B102,(Params!$C$6/Params!$C$7)*(EXP(Params!$C$7*B102)-1)))</f>
        <v>0.91702369362276548</v>
      </c>
      <c r="G102">
        <f>Params!$C$2*E102+Params!$C$3*F102</f>
        <v>0.93731861723729404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2DB7-BDEA-425F-AA70-365D545907F2}">
  <dimension ref="C3:C7"/>
  <sheetViews>
    <sheetView workbookViewId="0"/>
  </sheetViews>
  <sheetFormatPr defaultRowHeight="15" x14ac:dyDescent="0.25"/>
  <sheetData>
    <row r="3" spans="3:3" x14ac:dyDescent="0.25">
      <c r="C3" s="1" t="s">
        <v>26</v>
      </c>
    </row>
    <row r="4" spans="3:3" x14ac:dyDescent="0.25">
      <c r="C4" s="1" t="s">
        <v>27</v>
      </c>
    </row>
    <row r="6" spans="3:3" x14ac:dyDescent="0.25">
      <c r="C6" s="1" t="s">
        <v>28</v>
      </c>
    </row>
    <row r="7" spans="3:3" x14ac:dyDescent="0.25">
      <c r="C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Model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 Kirsch</cp:lastModifiedBy>
  <dcterms:created xsi:type="dcterms:W3CDTF">2025-10-28T04:43:28Z</dcterms:created>
  <dcterms:modified xsi:type="dcterms:W3CDTF">2025-10-28T05:55:50Z</dcterms:modified>
</cp:coreProperties>
</file>