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k\Documents\GitHub\KCOR\"/>
    </mc:Choice>
  </mc:AlternateContent>
  <xr:revisionPtr revIDLastSave="0" documentId="8_{8C8C39D0-6F8B-416E-BC4E-8243BFD246F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EADME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3" i="2" l="1"/>
  <c r="H53" i="2"/>
  <c r="D53" i="2"/>
  <c r="E53" i="2" s="1"/>
  <c r="C53" i="2"/>
  <c r="O52" i="2"/>
  <c r="H52" i="2"/>
  <c r="D52" i="2"/>
  <c r="E52" i="2" s="1"/>
  <c r="C52" i="2"/>
  <c r="O51" i="2"/>
  <c r="H51" i="2"/>
  <c r="E51" i="2"/>
  <c r="D51" i="2"/>
  <c r="C51" i="2"/>
  <c r="O50" i="2"/>
  <c r="H50" i="2"/>
  <c r="D50" i="2"/>
  <c r="C50" i="2"/>
  <c r="E50" i="2" s="1"/>
  <c r="O49" i="2"/>
  <c r="H49" i="2"/>
  <c r="D49" i="2"/>
  <c r="E49" i="2" s="1"/>
  <c r="C49" i="2"/>
  <c r="O48" i="2"/>
  <c r="H48" i="2"/>
  <c r="E48" i="2"/>
  <c r="D48" i="2"/>
  <c r="C48" i="2"/>
  <c r="O47" i="2"/>
  <c r="H47" i="2"/>
  <c r="E47" i="2"/>
  <c r="D47" i="2"/>
  <c r="C47" i="2"/>
  <c r="O46" i="2"/>
  <c r="H46" i="2"/>
  <c r="D46" i="2"/>
  <c r="C46" i="2"/>
  <c r="E46" i="2" s="1"/>
  <c r="O45" i="2"/>
  <c r="H45" i="2"/>
  <c r="D45" i="2"/>
  <c r="E45" i="2" s="1"/>
  <c r="C45" i="2"/>
  <c r="O44" i="2"/>
  <c r="H44" i="2"/>
  <c r="E44" i="2"/>
  <c r="D44" i="2"/>
  <c r="C44" i="2"/>
  <c r="O43" i="2"/>
  <c r="H43" i="2"/>
  <c r="E43" i="2"/>
  <c r="D43" i="2"/>
  <c r="C43" i="2"/>
  <c r="O42" i="2"/>
  <c r="H42" i="2"/>
  <c r="D42" i="2"/>
  <c r="C42" i="2"/>
  <c r="E42" i="2" s="1"/>
  <c r="O41" i="2"/>
  <c r="H41" i="2"/>
  <c r="D41" i="2"/>
  <c r="E41" i="2" s="1"/>
  <c r="C41" i="2"/>
  <c r="O40" i="2"/>
  <c r="H40" i="2"/>
  <c r="E40" i="2"/>
  <c r="D40" i="2"/>
  <c r="C40" i="2"/>
  <c r="O39" i="2"/>
  <c r="H39" i="2"/>
  <c r="E39" i="2"/>
  <c r="D39" i="2"/>
  <c r="C39" i="2"/>
  <c r="O38" i="2"/>
  <c r="H38" i="2"/>
  <c r="D38" i="2"/>
  <c r="C38" i="2"/>
  <c r="E38" i="2" s="1"/>
  <c r="O37" i="2"/>
  <c r="H37" i="2"/>
  <c r="D37" i="2"/>
  <c r="E37" i="2" s="1"/>
  <c r="C37" i="2"/>
  <c r="O36" i="2"/>
  <c r="H36" i="2"/>
  <c r="E36" i="2"/>
  <c r="D36" i="2"/>
  <c r="C36" i="2"/>
  <c r="O35" i="2"/>
  <c r="H35" i="2"/>
  <c r="E35" i="2"/>
  <c r="D35" i="2"/>
  <c r="C35" i="2"/>
  <c r="O34" i="2"/>
  <c r="H34" i="2"/>
  <c r="D34" i="2"/>
  <c r="C34" i="2"/>
  <c r="E34" i="2" s="1"/>
  <c r="O33" i="2"/>
  <c r="H33" i="2"/>
  <c r="D33" i="2"/>
  <c r="E33" i="2" s="1"/>
  <c r="C33" i="2"/>
  <c r="O32" i="2"/>
  <c r="H32" i="2"/>
  <c r="E32" i="2"/>
  <c r="D32" i="2"/>
  <c r="C32" i="2"/>
  <c r="O31" i="2"/>
  <c r="H31" i="2"/>
  <c r="E31" i="2"/>
  <c r="D31" i="2"/>
  <c r="C31" i="2"/>
  <c r="O30" i="2"/>
  <c r="H30" i="2"/>
  <c r="D30" i="2"/>
  <c r="C30" i="2"/>
  <c r="E30" i="2" s="1"/>
  <c r="O29" i="2"/>
  <c r="H29" i="2"/>
  <c r="D29" i="2"/>
  <c r="E29" i="2" s="1"/>
  <c r="C29" i="2"/>
  <c r="O28" i="2"/>
  <c r="H28" i="2"/>
  <c r="E28" i="2"/>
  <c r="D28" i="2"/>
  <c r="C28" i="2"/>
  <c r="O27" i="2"/>
  <c r="H27" i="2"/>
  <c r="E27" i="2"/>
  <c r="D27" i="2"/>
  <c r="C27" i="2"/>
  <c r="O26" i="2"/>
  <c r="H26" i="2"/>
  <c r="D26" i="2"/>
  <c r="C26" i="2"/>
  <c r="E26" i="2" s="1"/>
  <c r="O25" i="2"/>
  <c r="H25" i="2"/>
  <c r="D25" i="2"/>
  <c r="E25" i="2" s="1"/>
  <c r="C25" i="2"/>
  <c r="O24" i="2"/>
  <c r="H24" i="2"/>
  <c r="E24" i="2"/>
  <c r="D24" i="2"/>
  <c r="C24" i="2"/>
  <c r="O23" i="2"/>
  <c r="H23" i="2"/>
  <c r="E23" i="2"/>
  <c r="D23" i="2"/>
  <c r="C23" i="2"/>
  <c r="O22" i="2"/>
  <c r="H22" i="2"/>
  <c r="D22" i="2"/>
  <c r="C22" i="2"/>
  <c r="E22" i="2" s="1"/>
  <c r="O21" i="2"/>
  <c r="H21" i="2"/>
  <c r="D21" i="2"/>
  <c r="E21" i="2" s="1"/>
  <c r="C21" i="2"/>
  <c r="O20" i="2"/>
  <c r="H20" i="2"/>
  <c r="E20" i="2"/>
  <c r="D20" i="2"/>
  <c r="C20" i="2"/>
  <c r="O19" i="2"/>
  <c r="H19" i="2"/>
  <c r="E19" i="2"/>
  <c r="D19" i="2"/>
  <c r="C19" i="2"/>
  <c r="O18" i="2"/>
  <c r="H18" i="2"/>
  <c r="D18" i="2"/>
  <c r="C18" i="2"/>
  <c r="E18" i="2" s="1"/>
  <c r="O17" i="2"/>
  <c r="H17" i="2"/>
  <c r="D17" i="2"/>
  <c r="E17" i="2" s="1"/>
  <c r="C17" i="2"/>
  <c r="O16" i="2"/>
  <c r="H16" i="2"/>
  <c r="E16" i="2"/>
  <c r="D16" i="2"/>
  <c r="C16" i="2"/>
  <c r="O15" i="2"/>
  <c r="H15" i="2"/>
  <c r="E15" i="2"/>
  <c r="D15" i="2"/>
  <c r="C15" i="2"/>
  <c r="O14" i="2"/>
  <c r="H14" i="2"/>
  <c r="D14" i="2"/>
  <c r="C14" i="2"/>
  <c r="E14" i="2" s="1"/>
  <c r="O13" i="2"/>
  <c r="H13" i="2"/>
  <c r="D13" i="2"/>
  <c r="E13" i="2" s="1"/>
  <c r="C13" i="2"/>
  <c r="O12" i="2"/>
  <c r="H12" i="2"/>
  <c r="E12" i="2"/>
  <c r="D12" i="2"/>
  <c r="C12" i="2"/>
  <c r="O11" i="2"/>
  <c r="H11" i="2"/>
  <c r="E11" i="2"/>
  <c r="D11" i="2"/>
  <c r="C11" i="2"/>
  <c r="O10" i="2"/>
  <c r="H10" i="2"/>
  <c r="D10" i="2"/>
  <c r="C10" i="2"/>
  <c r="E10" i="2" s="1"/>
  <c r="O9" i="2"/>
  <c r="H9" i="2"/>
  <c r="D9" i="2"/>
  <c r="E9" i="2" s="1"/>
  <c r="C9" i="2"/>
  <c r="O8" i="2"/>
  <c r="H8" i="2"/>
  <c r="E8" i="2"/>
  <c r="D8" i="2"/>
  <c r="C8" i="2"/>
  <c r="O7" i="2"/>
  <c r="H7" i="2"/>
  <c r="E7" i="2"/>
  <c r="D7" i="2"/>
  <c r="C7" i="2"/>
  <c r="O6" i="2"/>
  <c r="H6" i="2"/>
  <c r="D6" i="2"/>
  <c r="C6" i="2"/>
  <c r="E6" i="2" s="1"/>
  <c r="O5" i="2"/>
  <c r="H5" i="2"/>
  <c r="D5" i="2"/>
  <c r="E5" i="2" s="1"/>
  <c r="C5" i="2"/>
  <c r="O4" i="2"/>
  <c r="H4" i="2"/>
  <c r="E4" i="2"/>
  <c r="D4" i="2"/>
  <c r="C4" i="2"/>
  <c r="O3" i="2"/>
  <c r="M3" i="2"/>
  <c r="H3" i="2"/>
  <c r="D3" i="2"/>
  <c r="C3" i="2"/>
  <c r="E3" i="2" s="1"/>
  <c r="O2" i="2"/>
  <c r="N2" i="2"/>
  <c r="H2" i="2"/>
  <c r="E2" i="2"/>
  <c r="D2" i="2"/>
  <c r="C2" i="2"/>
</calcChain>
</file>

<file path=xl/sharedStrings.xml><?xml version="1.0" encoding="utf-8"?>
<sst xmlns="http://schemas.openxmlformats.org/spreadsheetml/2006/main" count="38" uniqueCount="38">
  <si>
    <t>Quantile Regression (τ=10%) on LOG weekly deaths using Excel Solver (LP form)</t>
  </si>
  <si>
    <t>What this file contains:</t>
  </si>
  <si>
    <t>• Sheet 'Data' with: time t, weekly deaths y, log(y), model log(ŷ)=a + b·t, per-row residuals r,</t>
  </si>
  <si>
    <t xml:space="preserve">  nonnegative variables u and v with r = u − v, and the total check loss L = τ*Σu + (1−τ)*Σv.</t>
  </si>
  <si>
    <t>How to run Solver (Simplex LP):</t>
  </si>
  <si>
    <t>1) Open the 'Data' sheet.</t>
  </si>
  <si>
    <t>2) Set τ in cell K2 (default 0.10).</t>
  </si>
  <si>
    <t>3) Open Solver and set:</t>
  </si>
  <si>
    <t xml:space="preserve">   - Set Objective: N2   (TotalLoss)  → Min</t>
  </si>
  <si>
    <t xml:space="preserve">   - By Changing Variable Cells: L2:M2, F2:G53  (a, b, and all u, v)</t>
  </si>
  <si>
    <t xml:space="preserve">   - Subject to Constraints:</t>
  </si>
  <si>
    <t xml:space="preserve">       • F2:F53 &gt;= 0</t>
  </si>
  <si>
    <t xml:space="preserve">       • G2:G53 &gt;= 0</t>
  </si>
  <si>
    <t xml:space="preserve">       • E2:E53 = H2:H53   (enforces r = u − v per row)</t>
  </si>
  <si>
    <t xml:space="preserve">   - Select 'Simplex LP' as the solving method.</t>
  </si>
  <si>
    <t>4) Solve. The fitted slope b (per week, log-scale) will appear in cell M2.</t>
  </si>
  <si>
    <t>After solving:</t>
  </si>
  <si>
    <t>• Weekly multiplier m = EXP(b) is in M3.</t>
  </si>
  <si>
    <t>• Adjusted deaths y_adj = y * EXP(−b·t) are in column O.</t>
  </si>
  <si>
    <t>Notes:</t>
  </si>
  <si>
    <t>• We regress on LOG(y). If you ever have zero counts, replace C2 with LN(B2 + 0.5) and copy down.</t>
  </si>
  <si>
    <t>• Centering t at an anchor (set that row to t=0) keeps the adjustment = 1 at the anchor.</t>
  </si>
  <si>
    <t>• Change τ in K2 to 0.05 or 0.15 for sensitivity and re-solve.</t>
  </si>
  <si>
    <t>Template generated on 2025-08-28T00:14:16.242657Z</t>
  </si>
  <si>
    <t>t</t>
  </si>
  <si>
    <t>Deaths_y</t>
  </si>
  <si>
    <t>log_y</t>
  </si>
  <si>
    <t>log_y_hat</t>
  </si>
  <si>
    <t>residual_r</t>
  </si>
  <si>
    <t>u (&gt;=0)</t>
  </si>
  <si>
    <t>v (&gt;=0)</t>
  </si>
  <si>
    <t>u−v</t>
  </si>
  <si>
    <t>Params</t>
  </si>
  <si>
    <t>tau</t>
  </si>
  <si>
    <t>a</t>
  </si>
  <si>
    <t>b</t>
  </si>
  <si>
    <t>multiplier m=EXP(b)</t>
  </si>
  <si>
    <t>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</si>
</sst>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9" spans="1:1" x14ac:dyDescent="0.25">
      <c r="A2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3"/>
  <sheetViews>
    <sheetView tabSelected="1" workbookViewId="0"/>
  </sheetViews>
  <sheetFormatPr defaultRowHeight="15" x14ac:dyDescent="0.25"/>
  <sheetData>
    <row r="1" spans="1:16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/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/>
      <c r="P1" s="1" t="s">
        <v>37</v>
      </c>
    </row>
    <row r="2" spans="1:16" x14ac:dyDescent="0.25">
      <c r="A2" s="2">
        <v>0</v>
      </c>
      <c r="B2" s="2">
        <v>939</v>
      </c>
      <c r="C2" s="3">
        <f t="shared" ref="C2:C33" si="0">LN(B2)</f>
        <v>6.8448154792082629</v>
      </c>
      <c r="D2" s="3">
        <f t="shared" ref="D2:D33" si="1">$L$2 + $M$2*A2</f>
        <v>0</v>
      </c>
      <c r="E2" s="3">
        <f t="shared" ref="E2:E33" si="2">C2-D2</f>
        <v>6.8448154792082629</v>
      </c>
      <c r="F2" s="3">
        <v>0</v>
      </c>
      <c r="G2" s="3">
        <v>0</v>
      </c>
      <c r="H2" s="3">
        <f t="shared" ref="H2:H33" si="3">F2-G2</f>
        <v>0</v>
      </c>
      <c r="K2">
        <v>0.1</v>
      </c>
      <c r="L2" s="3">
        <v>0</v>
      </c>
      <c r="M2" s="3">
        <v>0</v>
      </c>
      <c r="N2" s="3">
        <f>K2*SUM(F2:F53) + (1-K2)*SUM(G2:G53)</f>
        <v>0</v>
      </c>
      <c r="O2" s="3">
        <f t="shared" ref="O2:O33" si="4">B2*EXP(-$M$2*A2)</f>
        <v>939</v>
      </c>
    </row>
    <row r="3" spans="1:16" x14ac:dyDescent="0.25">
      <c r="A3" s="2">
        <v>1</v>
      </c>
      <c r="B3" s="2">
        <v>969</v>
      </c>
      <c r="C3" s="3">
        <f t="shared" si="0"/>
        <v>6.8762646118907664</v>
      </c>
      <c r="D3" s="3">
        <f t="shared" si="1"/>
        <v>0</v>
      </c>
      <c r="E3" s="3">
        <f t="shared" si="2"/>
        <v>6.8762646118907664</v>
      </c>
      <c r="F3" s="3">
        <v>0</v>
      </c>
      <c r="G3" s="3">
        <v>0</v>
      </c>
      <c r="H3" s="3">
        <f t="shared" si="3"/>
        <v>0</v>
      </c>
      <c r="M3" s="3">
        <f>EXP(M2)</f>
        <v>1</v>
      </c>
      <c r="O3" s="3">
        <f t="shared" si="4"/>
        <v>969</v>
      </c>
    </row>
    <row r="4" spans="1:16" x14ac:dyDescent="0.25">
      <c r="A4" s="2">
        <v>2</v>
      </c>
      <c r="B4" s="2">
        <v>910</v>
      </c>
      <c r="C4" s="3">
        <f t="shared" si="0"/>
        <v>6.8134445995108956</v>
      </c>
      <c r="D4" s="3">
        <f t="shared" si="1"/>
        <v>0</v>
      </c>
      <c r="E4" s="3">
        <f t="shared" si="2"/>
        <v>6.8134445995108956</v>
      </c>
      <c r="F4" s="3">
        <v>0</v>
      </c>
      <c r="G4" s="3">
        <v>0</v>
      </c>
      <c r="H4" s="3">
        <f t="shared" si="3"/>
        <v>0</v>
      </c>
      <c r="O4" s="3">
        <f t="shared" si="4"/>
        <v>910</v>
      </c>
    </row>
    <row r="5" spans="1:16" x14ac:dyDescent="0.25">
      <c r="A5" s="2">
        <v>3</v>
      </c>
      <c r="B5" s="2">
        <v>952</v>
      </c>
      <c r="C5" s="3">
        <f t="shared" si="0"/>
        <v>6.8585650347913649</v>
      </c>
      <c r="D5" s="3">
        <f t="shared" si="1"/>
        <v>0</v>
      </c>
      <c r="E5" s="3">
        <f t="shared" si="2"/>
        <v>6.8585650347913649</v>
      </c>
      <c r="F5" s="3">
        <v>0</v>
      </c>
      <c r="G5" s="3">
        <v>0</v>
      </c>
      <c r="H5" s="3">
        <f t="shared" si="3"/>
        <v>0</v>
      </c>
      <c r="O5" s="3">
        <f t="shared" si="4"/>
        <v>952</v>
      </c>
    </row>
    <row r="6" spans="1:16" x14ac:dyDescent="0.25">
      <c r="A6" s="2">
        <v>4</v>
      </c>
      <c r="B6" s="2">
        <v>975</v>
      </c>
      <c r="C6" s="3">
        <f t="shared" si="0"/>
        <v>6.8824374709978473</v>
      </c>
      <c r="D6" s="3">
        <f t="shared" si="1"/>
        <v>0</v>
      </c>
      <c r="E6" s="3">
        <f t="shared" si="2"/>
        <v>6.8824374709978473</v>
      </c>
      <c r="F6" s="3">
        <v>0</v>
      </c>
      <c r="G6" s="3">
        <v>0</v>
      </c>
      <c r="H6" s="3">
        <f t="shared" si="3"/>
        <v>0</v>
      </c>
      <c r="O6" s="3">
        <f t="shared" si="4"/>
        <v>975</v>
      </c>
    </row>
    <row r="7" spans="1:16" x14ac:dyDescent="0.25">
      <c r="A7" s="2">
        <v>5</v>
      </c>
      <c r="B7" s="2">
        <v>907</v>
      </c>
      <c r="C7" s="3">
        <f t="shared" si="0"/>
        <v>6.8101424501151362</v>
      </c>
      <c r="D7" s="3">
        <f t="shared" si="1"/>
        <v>0</v>
      </c>
      <c r="E7" s="3">
        <f t="shared" si="2"/>
        <v>6.8101424501151362</v>
      </c>
      <c r="F7" s="3">
        <v>0</v>
      </c>
      <c r="G7" s="3">
        <v>0</v>
      </c>
      <c r="H7" s="3">
        <f t="shared" si="3"/>
        <v>0</v>
      </c>
      <c r="O7" s="3">
        <f t="shared" si="4"/>
        <v>907</v>
      </c>
    </row>
    <row r="8" spans="1:16" x14ac:dyDescent="0.25">
      <c r="A8" s="2">
        <v>6</v>
      </c>
      <c r="B8" s="2">
        <v>919</v>
      </c>
      <c r="C8" s="3">
        <f t="shared" si="0"/>
        <v>6.8232861223556869</v>
      </c>
      <c r="D8" s="3">
        <f t="shared" si="1"/>
        <v>0</v>
      </c>
      <c r="E8" s="3">
        <f t="shared" si="2"/>
        <v>6.8232861223556869</v>
      </c>
      <c r="F8" s="3">
        <v>0</v>
      </c>
      <c r="G8" s="3">
        <v>0</v>
      </c>
      <c r="H8" s="3">
        <f t="shared" si="3"/>
        <v>0</v>
      </c>
      <c r="O8" s="3">
        <f t="shared" si="4"/>
        <v>919</v>
      </c>
    </row>
    <row r="9" spans="1:16" x14ac:dyDescent="0.25">
      <c r="A9" s="2">
        <v>7</v>
      </c>
      <c r="B9" s="2">
        <v>929</v>
      </c>
      <c r="C9" s="3">
        <f t="shared" si="0"/>
        <v>6.8341087388138382</v>
      </c>
      <c r="D9" s="3">
        <f t="shared" si="1"/>
        <v>0</v>
      </c>
      <c r="E9" s="3">
        <f t="shared" si="2"/>
        <v>6.8341087388138382</v>
      </c>
      <c r="F9" s="3">
        <v>0</v>
      </c>
      <c r="G9" s="3">
        <v>0</v>
      </c>
      <c r="H9" s="3">
        <f t="shared" si="3"/>
        <v>0</v>
      </c>
      <c r="O9" s="3">
        <f t="shared" si="4"/>
        <v>929</v>
      </c>
    </row>
    <row r="10" spans="1:16" x14ac:dyDescent="0.25">
      <c r="A10" s="2">
        <v>8</v>
      </c>
      <c r="B10" s="2">
        <v>942</v>
      </c>
      <c r="C10" s="3">
        <f t="shared" si="0"/>
        <v>6.8480052745763631</v>
      </c>
      <c r="D10" s="3">
        <f t="shared" si="1"/>
        <v>0</v>
      </c>
      <c r="E10" s="3">
        <f t="shared" si="2"/>
        <v>6.8480052745763631</v>
      </c>
      <c r="F10" s="3">
        <v>0</v>
      </c>
      <c r="G10" s="3">
        <v>0</v>
      </c>
      <c r="H10" s="3">
        <f t="shared" si="3"/>
        <v>0</v>
      </c>
      <c r="O10" s="3">
        <f t="shared" si="4"/>
        <v>942</v>
      </c>
    </row>
    <row r="11" spans="1:16" x14ac:dyDescent="0.25">
      <c r="A11" s="2">
        <v>9</v>
      </c>
      <c r="B11" s="2">
        <v>912</v>
      </c>
      <c r="C11" s="3">
        <f t="shared" si="0"/>
        <v>6.815639990074331</v>
      </c>
      <c r="D11" s="3">
        <f t="shared" si="1"/>
        <v>0</v>
      </c>
      <c r="E11" s="3">
        <f t="shared" si="2"/>
        <v>6.815639990074331</v>
      </c>
      <c r="F11" s="3">
        <v>0</v>
      </c>
      <c r="G11" s="3">
        <v>0</v>
      </c>
      <c r="H11" s="3">
        <f t="shared" si="3"/>
        <v>0</v>
      </c>
      <c r="O11" s="3">
        <f t="shared" si="4"/>
        <v>912</v>
      </c>
    </row>
    <row r="12" spans="1:16" x14ac:dyDescent="0.25">
      <c r="A12" s="2">
        <v>10</v>
      </c>
      <c r="B12" s="2">
        <v>925</v>
      </c>
      <c r="C12" s="3">
        <f t="shared" si="0"/>
        <v>6.8297937375124249</v>
      </c>
      <c r="D12" s="3">
        <f t="shared" si="1"/>
        <v>0</v>
      </c>
      <c r="E12" s="3">
        <f t="shared" si="2"/>
        <v>6.8297937375124249</v>
      </c>
      <c r="F12" s="3">
        <v>0</v>
      </c>
      <c r="G12" s="3">
        <v>0</v>
      </c>
      <c r="H12" s="3">
        <f t="shared" si="3"/>
        <v>0</v>
      </c>
      <c r="O12" s="3">
        <f t="shared" si="4"/>
        <v>925</v>
      </c>
    </row>
    <row r="13" spans="1:16" x14ac:dyDescent="0.25">
      <c r="A13" s="2">
        <v>11</v>
      </c>
      <c r="B13" s="2">
        <v>897</v>
      </c>
      <c r="C13" s="3">
        <f t="shared" si="0"/>
        <v>6.799055862058796</v>
      </c>
      <c r="D13" s="3">
        <f t="shared" si="1"/>
        <v>0</v>
      </c>
      <c r="E13" s="3">
        <f t="shared" si="2"/>
        <v>6.799055862058796</v>
      </c>
      <c r="F13" s="3">
        <v>0</v>
      </c>
      <c r="G13" s="3">
        <v>0</v>
      </c>
      <c r="H13" s="3">
        <f t="shared" si="3"/>
        <v>0</v>
      </c>
      <c r="O13" s="3">
        <f t="shared" si="4"/>
        <v>897</v>
      </c>
    </row>
    <row r="14" spans="1:16" x14ac:dyDescent="0.25">
      <c r="A14" s="2">
        <v>12</v>
      </c>
      <c r="B14" s="2">
        <v>932</v>
      </c>
      <c r="C14" s="3">
        <f t="shared" si="0"/>
        <v>6.837332814685591</v>
      </c>
      <c r="D14" s="3">
        <f t="shared" si="1"/>
        <v>0</v>
      </c>
      <c r="E14" s="3">
        <f t="shared" si="2"/>
        <v>6.837332814685591</v>
      </c>
      <c r="F14" s="3">
        <v>0</v>
      </c>
      <c r="G14" s="3">
        <v>0</v>
      </c>
      <c r="H14" s="3">
        <f t="shared" si="3"/>
        <v>0</v>
      </c>
      <c r="O14" s="3">
        <f t="shared" si="4"/>
        <v>932</v>
      </c>
    </row>
    <row r="15" spans="1:16" x14ac:dyDescent="0.25">
      <c r="A15" s="2">
        <v>13</v>
      </c>
      <c r="B15" s="2">
        <v>931</v>
      </c>
      <c r="C15" s="3">
        <f t="shared" si="0"/>
        <v>6.8362592772770672</v>
      </c>
      <c r="D15" s="3">
        <f t="shared" si="1"/>
        <v>0</v>
      </c>
      <c r="E15" s="3">
        <f t="shared" si="2"/>
        <v>6.8362592772770672</v>
      </c>
      <c r="F15" s="3">
        <v>0</v>
      </c>
      <c r="G15" s="3">
        <v>0</v>
      </c>
      <c r="H15" s="3">
        <f t="shared" si="3"/>
        <v>0</v>
      </c>
      <c r="O15" s="3">
        <f t="shared" si="4"/>
        <v>931</v>
      </c>
    </row>
    <row r="16" spans="1:16" x14ac:dyDescent="0.25">
      <c r="A16" s="2">
        <v>14</v>
      </c>
      <c r="B16" s="2">
        <v>902</v>
      </c>
      <c r="C16" s="3">
        <f t="shared" si="0"/>
        <v>6.804614520062624</v>
      </c>
      <c r="D16" s="3">
        <f t="shared" si="1"/>
        <v>0</v>
      </c>
      <c r="E16" s="3">
        <f t="shared" si="2"/>
        <v>6.804614520062624</v>
      </c>
      <c r="F16" s="3">
        <v>0</v>
      </c>
      <c r="G16" s="3">
        <v>0</v>
      </c>
      <c r="H16" s="3">
        <f t="shared" si="3"/>
        <v>0</v>
      </c>
      <c r="O16" s="3">
        <f t="shared" si="4"/>
        <v>902</v>
      </c>
    </row>
    <row r="17" spans="1:15" x14ac:dyDescent="0.25">
      <c r="A17" s="2">
        <v>15</v>
      </c>
      <c r="B17" s="2">
        <v>934</v>
      </c>
      <c r="C17" s="3">
        <f t="shared" si="0"/>
        <v>6.8394764382288429</v>
      </c>
      <c r="D17" s="3">
        <f t="shared" si="1"/>
        <v>0</v>
      </c>
      <c r="E17" s="3">
        <f t="shared" si="2"/>
        <v>6.8394764382288429</v>
      </c>
      <c r="F17" s="3">
        <v>0</v>
      </c>
      <c r="G17" s="3">
        <v>0</v>
      </c>
      <c r="H17" s="3">
        <f t="shared" si="3"/>
        <v>0</v>
      </c>
      <c r="O17" s="3">
        <f t="shared" si="4"/>
        <v>934</v>
      </c>
    </row>
    <row r="18" spans="1:15" x14ac:dyDescent="0.25">
      <c r="A18" s="2">
        <v>16</v>
      </c>
      <c r="B18" s="2">
        <v>875</v>
      </c>
      <c r="C18" s="3">
        <f t="shared" si="0"/>
        <v>6.7742238863576141</v>
      </c>
      <c r="D18" s="3">
        <f t="shared" si="1"/>
        <v>0</v>
      </c>
      <c r="E18" s="3">
        <f t="shared" si="2"/>
        <v>6.7742238863576141</v>
      </c>
      <c r="F18" s="3">
        <v>0</v>
      </c>
      <c r="G18" s="3">
        <v>0</v>
      </c>
      <c r="H18" s="3">
        <f t="shared" si="3"/>
        <v>0</v>
      </c>
      <c r="O18" s="3">
        <f t="shared" si="4"/>
        <v>875</v>
      </c>
    </row>
    <row r="19" spans="1:15" x14ac:dyDescent="0.25">
      <c r="A19" s="2">
        <v>17</v>
      </c>
      <c r="B19" s="2">
        <v>891</v>
      </c>
      <c r="C19" s="3">
        <f t="shared" si="0"/>
        <v>6.7923444274708089</v>
      </c>
      <c r="D19" s="3">
        <f t="shared" si="1"/>
        <v>0</v>
      </c>
      <c r="E19" s="3">
        <f t="shared" si="2"/>
        <v>6.7923444274708089</v>
      </c>
      <c r="F19" s="3">
        <v>0</v>
      </c>
      <c r="G19" s="3">
        <v>0</v>
      </c>
      <c r="H19" s="3">
        <f t="shared" si="3"/>
        <v>0</v>
      </c>
      <c r="O19" s="3">
        <f t="shared" si="4"/>
        <v>891</v>
      </c>
    </row>
    <row r="20" spans="1:15" x14ac:dyDescent="0.25">
      <c r="A20" s="2">
        <v>18</v>
      </c>
      <c r="B20" s="2">
        <v>895</v>
      </c>
      <c r="C20" s="3">
        <f t="shared" si="0"/>
        <v>6.7968237182748554</v>
      </c>
      <c r="D20" s="3">
        <f t="shared" si="1"/>
        <v>0</v>
      </c>
      <c r="E20" s="3">
        <f t="shared" si="2"/>
        <v>6.7968237182748554</v>
      </c>
      <c r="F20" s="3">
        <v>0</v>
      </c>
      <c r="G20" s="3">
        <v>0</v>
      </c>
      <c r="H20" s="3">
        <f t="shared" si="3"/>
        <v>0</v>
      </c>
      <c r="O20" s="3">
        <f t="shared" si="4"/>
        <v>895</v>
      </c>
    </row>
    <row r="21" spans="1:15" x14ac:dyDescent="0.25">
      <c r="A21" s="2">
        <v>19</v>
      </c>
      <c r="B21" s="2">
        <v>913</v>
      </c>
      <c r="C21" s="3">
        <f t="shared" si="0"/>
        <v>6.816735880594968</v>
      </c>
      <c r="D21" s="3">
        <f t="shared" si="1"/>
        <v>0</v>
      </c>
      <c r="E21" s="3">
        <f t="shared" si="2"/>
        <v>6.816735880594968</v>
      </c>
      <c r="F21" s="3">
        <v>0</v>
      </c>
      <c r="G21" s="3">
        <v>0</v>
      </c>
      <c r="H21" s="3">
        <f t="shared" si="3"/>
        <v>0</v>
      </c>
      <c r="O21" s="3">
        <f t="shared" si="4"/>
        <v>913</v>
      </c>
    </row>
    <row r="22" spans="1:15" x14ac:dyDescent="0.25">
      <c r="A22" s="2">
        <v>20</v>
      </c>
      <c r="B22" s="2">
        <v>968</v>
      </c>
      <c r="C22" s="3">
        <f t="shared" si="0"/>
        <v>6.8752320872765766</v>
      </c>
      <c r="D22" s="3">
        <f t="shared" si="1"/>
        <v>0</v>
      </c>
      <c r="E22" s="3">
        <f t="shared" si="2"/>
        <v>6.8752320872765766</v>
      </c>
      <c r="F22" s="3">
        <v>0</v>
      </c>
      <c r="G22" s="3">
        <v>0</v>
      </c>
      <c r="H22" s="3">
        <f t="shared" si="3"/>
        <v>0</v>
      </c>
      <c r="O22" s="3">
        <f t="shared" si="4"/>
        <v>968</v>
      </c>
    </row>
    <row r="23" spans="1:15" x14ac:dyDescent="0.25">
      <c r="A23" s="2">
        <v>21</v>
      </c>
      <c r="B23" s="2">
        <v>914</v>
      </c>
      <c r="C23" s="3">
        <f t="shared" si="0"/>
        <v>6.8178305714541496</v>
      </c>
      <c r="D23" s="3">
        <f t="shared" si="1"/>
        <v>0</v>
      </c>
      <c r="E23" s="3">
        <f t="shared" si="2"/>
        <v>6.8178305714541496</v>
      </c>
      <c r="F23" s="3">
        <v>0</v>
      </c>
      <c r="G23" s="3">
        <v>0</v>
      </c>
      <c r="H23" s="3">
        <f t="shared" si="3"/>
        <v>0</v>
      </c>
      <c r="O23" s="3">
        <f t="shared" si="4"/>
        <v>914</v>
      </c>
    </row>
    <row r="24" spans="1:15" x14ac:dyDescent="0.25">
      <c r="A24" s="2">
        <v>22</v>
      </c>
      <c r="B24" s="2">
        <v>854</v>
      </c>
      <c r="C24" s="3">
        <f t="shared" si="0"/>
        <v>6.7499311937885702</v>
      </c>
      <c r="D24" s="3">
        <f t="shared" si="1"/>
        <v>0</v>
      </c>
      <c r="E24" s="3">
        <f t="shared" si="2"/>
        <v>6.7499311937885702</v>
      </c>
      <c r="F24" s="3">
        <v>0</v>
      </c>
      <c r="G24" s="3">
        <v>0</v>
      </c>
      <c r="H24" s="3">
        <f t="shared" si="3"/>
        <v>0</v>
      </c>
      <c r="O24" s="3">
        <f t="shared" si="4"/>
        <v>854</v>
      </c>
    </row>
    <row r="25" spans="1:15" x14ac:dyDescent="0.25">
      <c r="A25" s="2">
        <v>23</v>
      </c>
      <c r="B25" s="2">
        <v>829</v>
      </c>
      <c r="C25" s="3">
        <f t="shared" si="0"/>
        <v>6.7202201551352951</v>
      </c>
      <c r="D25" s="3">
        <f t="shared" si="1"/>
        <v>0</v>
      </c>
      <c r="E25" s="3">
        <f t="shared" si="2"/>
        <v>6.7202201551352951</v>
      </c>
      <c r="F25" s="3">
        <v>0</v>
      </c>
      <c r="G25" s="3">
        <v>0</v>
      </c>
      <c r="H25" s="3">
        <f t="shared" si="3"/>
        <v>0</v>
      </c>
      <c r="O25" s="3">
        <f t="shared" si="4"/>
        <v>829</v>
      </c>
    </row>
    <row r="26" spans="1:15" x14ac:dyDescent="0.25">
      <c r="A26" s="2">
        <v>24</v>
      </c>
      <c r="B26" s="2">
        <v>889</v>
      </c>
      <c r="C26" s="3">
        <f t="shared" si="0"/>
        <v>6.7900972355139046</v>
      </c>
      <c r="D26" s="3">
        <f t="shared" si="1"/>
        <v>0</v>
      </c>
      <c r="E26" s="3">
        <f t="shared" si="2"/>
        <v>6.7900972355139046</v>
      </c>
      <c r="F26" s="3">
        <v>0</v>
      </c>
      <c r="G26" s="3">
        <v>0</v>
      </c>
      <c r="H26" s="3">
        <f t="shared" si="3"/>
        <v>0</v>
      </c>
      <c r="O26" s="3">
        <f t="shared" si="4"/>
        <v>889</v>
      </c>
    </row>
    <row r="27" spans="1:15" x14ac:dyDescent="0.25">
      <c r="A27" s="2">
        <v>25</v>
      </c>
      <c r="B27" s="2">
        <v>929</v>
      </c>
      <c r="C27" s="3">
        <f t="shared" si="0"/>
        <v>6.8341087388138382</v>
      </c>
      <c r="D27" s="3">
        <f t="shared" si="1"/>
        <v>0</v>
      </c>
      <c r="E27" s="3">
        <f t="shared" si="2"/>
        <v>6.8341087388138382</v>
      </c>
      <c r="F27" s="3">
        <v>0</v>
      </c>
      <c r="G27" s="3">
        <v>0</v>
      </c>
      <c r="H27" s="3">
        <f t="shared" si="3"/>
        <v>0</v>
      </c>
      <c r="O27" s="3">
        <f t="shared" si="4"/>
        <v>929</v>
      </c>
    </row>
    <row r="28" spans="1:15" x14ac:dyDescent="0.25">
      <c r="A28" s="2">
        <v>26</v>
      </c>
      <c r="B28" s="2">
        <v>875</v>
      </c>
      <c r="C28" s="3">
        <f t="shared" si="0"/>
        <v>6.7742238863576141</v>
      </c>
      <c r="D28" s="3">
        <f t="shared" si="1"/>
        <v>0</v>
      </c>
      <c r="E28" s="3">
        <f t="shared" si="2"/>
        <v>6.7742238863576141</v>
      </c>
      <c r="F28" s="3">
        <v>0</v>
      </c>
      <c r="G28" s="3">
        <v>0</v>
      </c>
      <c r="H28" s="3">
        <f t="shared" si="3"/>
        <v>0</v>
      </c>
      <c r="O28" s="3">
        <f t="shared" si="4"/>
        <v>875</v>
      </c>
    </row>
    <row r="29" spans="1:15" x14ac:dyDescent="0.25">
      <c r="A29" s="2">
        <v>27</v>
      </c>
      <c r="B29" s="2">
        <v>856</v>
      </c>
      <c r="C29" s="3">
        <f t="shared" si="0"/>
        <v>6.752270376141742</v>
      </c>
      <c r="D29" s="3">
        <f t="shared" si="1"/>
        <v>0</v>
      </c>
      <c r="E29" s="3">
        <f t="shared" si="2"/>
        <v>6.752270376141742</v>
      </c>
      <c r="F29" s="3">
        <v>0</v>
      </c>
      <c r="G29" s="3">
        <v>0</v>
      </c>
      <c r="H29" s="3">
        <f t="shared" si="3"/>
        <v>0</v>
      </c>
      <c r="O29" s="3">
        <f t="shared" si="4"/>
        <v>856</v>
      </c>
    </row>
    <row r="30" spans="1:15" x14ac:dyDescent="0.25">
      <c r="A30" s="2">
        <v>28</v>
      </c>
      <c r="B30" s="2">
        <v>916</v>
      </c>
      <c r="C30" s="3">
        <f t="shared" si="0"/>
        <v>6.8200163646741299</v>
      </c>
      <c r="D30" s="3">
        <f t="shared" si="1"/>
        <v>0</v>
      </c>
      <c r="E30" s="3">
        <f t="shared" si="2"/>
        <v>6.8200163646741299</v>
      </c>
      <c r="F30" s="3">
        <v>0</v>
      </c>
      <c r="G30" s="3">
        <v>0</v>
      </c>
      <c r="H30" s="3">
        <f t="shared" si="3"/>
        <v>0</v>
      </c>
      <c r="O30" s="3">
        <f t="shared" si="4"/>
        <v>916</v>
      </c>
    </row>
    <row r="31" spans="1:15" x14ac:dyDescent="0.25">
      <c r="A31" s="2">
        <v>29</v>
      </c>
      <c r="B31" s="2">
        <v>907</v>
      </c>
      <c r="C31" s="3">
        <f t="shared" si="0"/>
        <v>6.8101424501151362</v>
      </c>
      <c r="D31" s="3">
        <f t="shared" si="1"/>
        <v>0</v>
      </c>
      <c r="E31" s="3">
        <f t="shared" si="2"/>
        <v>6.8101424501151362</v>
      </c>
      <c r="F31" s="3">
        <v>0</v>
      </c>
      <c r="G31" s="3">
        <v>0</v>
      </c>
      <c r="H31" s="3">
        <f t="shared" si="3"/>
        <v>0</v>
      </c>
      <c r="O31" s="3">
        <f t="shared" si="4"/>
        <v>907</v>
      </c>
    </row>
    <row r="32" spans="1:15" x14ac:dyDescent="0.25">
      <c r="A32" s="2">
        <v>30</v>
      </c>
      <c r="B32" s="2">
        <v>912</v>
      </c>
      <c r="C32" s="3">
        <f t="shared" si="0"/>
        <v>6.815639990074331</v>
      </c>
      <c r="D32" s="3">
        <f t="shared" si="1"/>
        <v>0</v>
      </c>
      <c r="E32" s="3">
        <f t="shared" si="2"/>
        <v>6.815639990074331</v>
      </c>
      <c r="F32" s="3">
        <v>0</v>
      </c>
      <c r="G32" s="3">
        <v>0</v>
      </c>
      <c r="H32" s="3">
        <f t="shared" si="3"/>
        <v>0</v>
      </c>
      <c r="O32" s="3">
        <f t="shared" si="4"/>
        <v>912</v>
      </c>
    </row>
    <row r="33" spans="1:15" x14ac:dyDescent="0.25">
      <c r="A33" s="2">
        <v>31</v>
      </c>
      <c r="B33" s="2">
        <v>872</v>
      </c>
      <c r="C33" s="3">
        <f t="shared" si="0"/>
        <v>6.7707894239089796</v>
      </c>
      <c r="D33" s="3">
        <f t="shared" si="1"/>
        <v>0</v>
      </c>
      <c r="E33" s="3">
        <f t="shared" si="2"/>
        <v>6.7707894239089796</v>
      </c>
      <c r="F33" s="3">
        <v>0</v>
      </c>
      <c r="G33" s="3">
        <v>0</v>
      </c>
      <c r="H33" s="3">
        <f t="shared" si="3"/>
        <v>0</v>
      </c>
      <c r="O33" s="3">
        <f t="shared" si="4"/>
        <v>872</v>
      </c>
    </row>
    <row r="34" spans="1:15" x14ac:dyDescent="0.25">
      <c r="A34" s="2">
        <v>32</v>
      </c>
      <c r="B34" s="2">
        <v>920</v>
      </c>
      <c r="C34" s="3">
        <f t="shared" ref="C34:C65" si="5">LN(B34)</f>
        <v>6.8243736700430864</v>
      </c>
      <c r="D34" s="3">
        <f t="shared" ref="D34:D53" si="6">$L$2 + $M$2*A34</f>
        <v>0</v>
      </c>
      <c r="E34" s="3">
        <f t="shared" ref="E34:E65" si="7">C34-D34</f>
        <v>6.8243736700430864</v>
      </c>
      <c r="F34" s="3">
        <v>0</v>
      </c>
      <c r="G34" s="3">
        <v>0</v>
      </c>
      <c r="H34" s="3">
        <f t="shared" ref="H34:H65" si="8">F34-G34</f>
        <v>0</v>
      </c>
      <c r="O34" s="3">
        <f t="shared" ref="O34:O53" si="9">B34*EXP(-$M$2*A34)</f>
        <v>920</v>
      </c>
    </row>
    <row r="35" spans="1:15" x14ac:dyDescent="0.25">
      <c r="A35" s="2">
        <v>33</v>
      </c>
      <c r="B35" s="2">
        <v>866</v>
      </c>
      <c r="C35" s="3">
        <f t="shared" si="5"/>
        <v>6.7638849085624351</v>
      </c>
      <c r="D35" s="3">
        <f t="shared" si="6"/>
        <v>0</v>
      </c>
      <c r="E35" s="3">
        <f t="shared" si="7"/>
        <v>6.7638849085624351</v>
      </c>
      <c r="F35" s="3">
        <v>0</v>
      </c>
      <c r="G35" s="3">
        <v>0</v>
      </c>
      <c r="H35" s="3">
        <f t="shared" si="8"/>
        <v>0</v>
      </c>
      <c r="O35" s="3">
        <f t="shared" si="9"/>
        <v>866</v>
      </c>
    </row>
    <row r="36" spans="1:15" x14ac:dyDescent="0.25">
      <c r="A36" s="2">
        <v>34</v>
      </c>
      <c r="B36" s="2">
        <v>862</v>
      </c>
      <c r="C36" s="3">
        <f t="shared" si="5"/>
        <v>6.7592552706636928</v>
      </c>
      <c r="D36" s="3">
        <f t="shared" si="6"/>
        <v>0</v>
      </c>
      <c r="E36" s="3">
        <f t="shared" si="7"/>
        <v>6.7592552706636928</v>
      </c>
      <c r="F36" s="3">
        <v>0</v>
      </c>
      <c r="G36" s="3">
        <v>0</v>
      </c>
      <c r="H36" s="3">
        <f t="shared" si="8"/>
        <v>0</v>
      </c>
      <c r="O36" s="3">
        <f t="shared" si="9"/>
        <v>862</v>
      </c>
    </row>
    <row r="37" spans="1:15" x14ac:dyDescent="0.25">
      <c r="A37" s="2">
        <v>35</v>
      </c>
      <c r="B37" s="2">
        <v>897</v>
      </c>
      <c r="C37" s="3">
        <f t="shared" si="5"/>
        <v>6.799055862058796</v>
      </c>
      <c r="D37" s="3">
        <f t="shared" si="6"/>
        <v>0</v>
      </c>
      <c r="E37" s="3">
        <f t="shared" si="7"/>
        <v>6.799055862058796</v>
      </c>
      <c r="F37" s="3">
        <v>0</v>
      </c>
      <c r="G37" s="3">
        <v>0</v>
      </c>
      <c r="H37" s="3">
        <f t="shared" si="8"/>
        <v>0</v>
      </c>
      <c r="O37" s="3">
        <f t="shared" si="9"/>
        <v>897</v>
      </c>
    </row>
    <row r="38" spans="1:15" x14ac:dyDescent="0.25">
      <c r="A38" s="2">
        <v>36</v>
      </c>
      <c r="B38" s="2">
        <v>916</v>
      </c>
      <c r="C38" s="3">
        <f t="shared" si="5"/>
        <v>6.8200163646741299</v>
      </c>
      <c r="D38" s="3">
        <f t="shared" si="6"/>
        <v>0</v>
      </c>
      <c r="E38" s="3">
        <f t="shared" si="7"/>
        <v>6.8200163646741299</v>
      </c>
      <c r="F38" s="3">
        <v>0</v>
      </c>
      <c r="G38" s="3">
        <v>0</v>
      </c>
      <c r="H38" s="3">
        <f t="shared" si="8"/>
        <v>0</v>
      </c>
      <c r="O38" s="3">
        <f t="shared" si="9"/>
        <v>916</v>
      </c>
    </row>
    <row r="39" spans="1:15" x14ac:dyDescent="0.25">
      <c r="A39" s="2">
        <v>37</v>
      </c>
      <c r="B39" s="2">
        <v>832</v>
      </c>
      <c r="C39" s="3">
        <f t="shared" si="5"/>
        <v>6.7238324408212087</v>
      </c>
      <c r="D39" s="3">
        <f t="shared" si="6"/>
        <v>0</v>
      </c>
      <c r="E39" s="3">
        <f t="shared" si="7"/>
        <v>6.7238324408212087</v>
      </c>
      <c r="F39" s="3">
        <v>0</v>
      </c>
      <c r="G39" s="3">
        <v>0</v>
      </c>
      <c r="H39" s="3">
        <f t="shared" si="8"/>
        <v>0</v>
      </c>
      <c r="O39" s="3">
        <f t="shared" si="9"/>
        <v>832</v>
      </c>
    </row>
    <row r="40" spans="1:15" x14ac:dyDescent="0.25">
      <c r="A40" s="2">
        <v>38</v>
      </c>
      <c r="B40" s="2">
        <v>894</v>
      </c>
      <c r="C40" s="3">
        <f t="shared" si="5"/>
        <v>6.7957057751735137</v>
      </c>
      <c r="D40" s="3">
        <f t="shared" si="6"/>
        <v>0</v>
      </c>
      <c r="E40" s="3">
        <f t="shared" si="7"/>
        <v>6.7957057751735137</v>
      </c>
      <c r="F40" s="3">
        <v>0</v>
      </c>
      <c r="G40" s="3">
        <v>0</v>
      </c>
      <c r="H40" s="3">
        <f t="shared" si="8"/>
        <v>0</v>
      </c>
      <c r="O40" s="3">
        <f t="shared" si="9"/>
        <v>894</v>
      </c>
    </row>
    <row r="41" spans="1:15" x14ac:dyDescent="0.25">
      <c r="A41" s="2">
        <v>39</v>
      </c>
      <c r="B41" s="2">
        <v>893</v>
      </c>
      <c r="C41" s="3">
        <f t="shared" si="5"/>
        <v>6.7945865808764987</v>
      </c>
      <c r="D41" s="3">
        <f t="shared" si="6"/>
        <v>0</v>
      </c>
      <c r="E41" s="3">
        <f t="shared" si="7"/>
        <v>6.7945865808764987</v>
      </c>
      <c r="F41" s="3">
        <v>0</v>
      </c>
      <c r="G41" s="3">
        <v>0</v>
      </c>
      <c r="H41" s="3">
        <f t="shared" si="8"/>
        <v>0</v>
      </c>
      <c r="O41" s="3">
        <f t="shared" si="9"/>
        <v>893</v>
      </c>
    </row>
    <row r="42" spans="1:15" x14ac:dyDescent="0.25">
      <c r="A42" s="2">
        <v>40</v>
      </c>
      <c r="B42" s="2">
        <v>868</v>
      </c>
      <c r="C42" s="3">
        <f t="shared" si="5"/>
        <v>6.7661917146603505</v>
      </c>
      <c r="D42" s="3">
        <f t="shared" si="6"/>
        <v>0</v>
      </c>
      <c r="E42" s="3">
        <f t="shared" si="7"/>
        <v>6.7661917146603505</v>
      </c>
      <c r="F42" s="3">
        <v>0</v>
      </c>
      <c r="G42" s="3">
        <v>0</v>
      </c>
      <c r="H42" s="3">
        <f t="shared" si="8"/>
        <v>0</v>
      </c>
      <c r="O42" s="3">
        <f t="shared" si="9"/>
        <v>868</v>
      </c>
    </row>
    <row r="43" spans="1:15" x14ac:dyDescent="0.25">
      <c r="A43" s="2">
        <v>41</v>
      </c>
      <c r="B43" s="2">
        <v>848</v>
      </c>
      <c r="C43" s="3">
        <f t="shared" si="5"/>
        <v>6.7428806357919031</v>
      </c>
      <c r="D43" s="3">
        <f t="shared" si="6"/>
        <v>0</v>
      </c>
      <c r="E43" s="3">
        <f t="shared" si="7"/>
        <v>6.7428806357919031</v>
      </c>
      <c r="F43" s="3">
        <v>0</v>
      </c>
      <c r="G43" s="3">
        <v>0</v>
      </c>
      <c r="H43" s="3">
        <f t="shared" si="8"/>
        <v>0</v>
      </c>
      <c r="O43" s="3">
        <f t="shared" si="9"/>
        <v>848</v>
      </c>
    </row>
    <row r="44" spans="1:15" x14ac:dyDescent="0.25">
      <c r="A44" s="2">
        <v>42</v>
      </c>
      <c r="B44" s="2">
        <v>909</v>
      </c>
      <c r="C44" s="3">
        <f t="shared" si="5"/>
        <v>6.8123450941774788</v>
      </c>
      <c r="D44" s="3">
        <f t="shared" si="6"/>
        <v>0</v>
      </c>
      <c r="E44" s="3">
        <f t="shared" si="7"/>
        <v>6.8123450941774788</v>
      </c>
      <c r="F44" s="3">
        <v>0</v>
      </c>
      <c r="G44" s="3">
        <v>0</v>
      </c>
      <c r="H44" s="3">
        <f t="shared" si="8"/>
        <v>0</v>
      </c>
      <c r="O44" s="3">
        <f t="shared" si="9"/>
        <v>909</v>
      </c>
    </row>
    <row r="45" spans="1:15" x14ac:dyDescent="0.25">
      <c r="A45" s="2">
        <v>43</v>
      </c>
      <c r="B45" s="2">
        <v>853</v>
      </c>
      <c r="C45" s="3">
        <f t="shared" si="5"/>
        <v>6.7487595474916793</v>
      </c>
      <c r="D45" s="3">
        <f t="shared" si="6"/>
        <v>0</v>
      </c>
      <c r="E45" s="3">
        <f t="shared" si="7"/>
        <v>6.7487595474916793</v>
      </c>
      <c r="F45" s="3">
        <v>0</v>
      </c>
      <c r="G45" s="3">
        <v>0</v>
      </c>
      <c r="H45" s="3">
        <f t="shared" si="8"/>
        <v>0</v>
      </c>
      <c r="O45" s="3">
        <f t="shared" si="9"/>
        <v>853</v>
      </c>
    </row>
    <row r="46" spans="1:15" x14ac:dyDescent="0.25">
      <c r="A46" s="2">
        <v>44</v>
      </c>
      <c r="B46" s="2">
        <v>834</v>
      </c>
      <c r="C46" s="3">
        <f t="shared" si="5"/>
        <v>6.7262334023587469</v>
      </c>
      <c r="D46" s="3">
        <f t="shared" si="6"/>
        <v>0</v>
      </c>
      <c r="E46" s="3">
        <f t="shared" si="7"/>
        <v>6.7262334023587469</v>
      </c>
      <c r="F46" s="3">
        <v>0</v>
      </c>
      <c r="G46" s="3">
        <v>0</v>
      </c>
      <c r="H46" s="3">
        <f t="shared" si="8"/>
        <v>0</v>
      </c>
      <c r="O46" s="3">
        <f t="shared" si="9"/>
        <v>834</v>
      </c>
    </row>
    <row r="47" spans="1:15" x14ac:dyDescent="0.25">
      <c r="A47" s="2">
        <v>45</v>
      </c>
      <c r="B47" s="2">
        <v>838</v>
      </c>
      <c r="C47" s="3">
        <f t="shared" si="5"/>
        <v>6.7310181004820828</v>
      </c>
      <c r="D47" s="3">
        <f t="shared" si="6"/>
        <v>0</v>
      </c>
      <c r="E47" s="3">
        <f t="shared" si="7"/>
        <v>6.7310181004820828</v>
      </c>
      <c r="F47" s="3">
        <v>0</v>
      </c>
      <c r="G47" s="3">
        <v>0</v>
      </c>
      <c r="H47" s="3">
        <f t="shared" si="8"/>
        <v>0</v>
      </c>
      <c r="O47" s="3">
        <f t="shared" si="9"/>
        <v>838</v>
      </c>
    </row>
    <row r="48" spans="1:15" x14ac:dyDescent="0.25">
      <c r="A48" s="2">
        <v>46</v>
      </c>
      <c r="B48" s="2">
        <v>909</v>
      </c>
      <c r="C48" s="3">
        <f t="shared" si="5"/>
        <v>6.8123450941774788</v>
      </c>
      <c r="D48" s="3">
        <f t="shared" si="6"/>
        <v>0</v>
      </c>
      <c r="E48" s="3">
        <f t="shared" si="7"/>
        <v>6.8123450941774788</v>
      </c>
      <c r="F48" s="3">
        <v>0</v>
      </c>
      <c r="G48" s="3">
        <v>0</v>
      </c>
      <c r="H48" s="3">
        <f t="shared" si="8"/>
        <v>0</v>
      </c>
      <c r="O48" s="3">
        <f t="shared" si="9"/>
        <v>909</v>
      </c>
    </row>
    <row r="49" spans="1:15" x14ac:dyDescent="0.25">
      <c r="A49" s="2">
        <v>47</v>
      </c>
      <c r="B49" s="2">
        <v>864</v>
      </c>
      <c r="C49" s="3">
        <f t="shared" si="5"/>
        <v>6.7615727688040552</v>
      </c>
      <c r="D49" s="3">
        <f t="shared" si="6"/>
        <v>0</v>
      </c>
      <c r="E49" s="3">
        <f t="shared" si="7"/>
        <v>6.7615727688040552</v>
      </c>
      <c r="F49" s="3">
        <v>0</v>
      </c>
      <c r="G49" s="3">
        <v>0</v>
      </c>
      <c r="H49" s="3">
        <f t="shared" si="8"/>
        <v>0</v>
      </c>
      <c r="O49" s="3">
        <f t="shared" si="9"/>
        <v>864</v>
      </c>
    </row>
    <row r="50" spans="1:15" x14ac:dyDescent="0.25">
      <c r="A50" s="2">
        <v>48</v>
      </c>
      <c r="B50" s="2">
        <v>879</v>
      </c>
      <c r="C50" s="3">
        <f t="shared" si="5"/>
        <v>6.7787848976851768</v>
      </c>
      <c r="D50" s="3">
        <f t="shared" si="6"/>
        <v>0</v>
      </c>
      <c r="E50" s="3">
        <f t="shared" si="7"/>
        <v>6.7787848976851768</v>
      </c>
      <c r="F50" s="3">
        <v>0</v>
      </c>
      <c r="G50" s="3">
        <v>0</v>
      </c>
      <c r="H50" s="3">
        <f t="shared" si="8"/>
        <v>0</v>
      </c>
      <c r="O50" s="3">
        <f t="shared" si="9"/>
        <v>879</v>
      </c>
    </row>
    <row r="51" spans="1:15" x14ac:dyDescent="0.25">
      <c r="A51" s="2">
        <v>49</v>
      </c>
      <c r="B51" s="2">
        <v>891</v>
      </c>
      <c r="C51" s="3">
        <f t="shared" si="5"/>
        <v>6.7923444274708089</v>
      </c>
      <c r="D51" s="3">
        <f t="shared" si="6"/>
        <v>0</v>
      </c>
      <c r="E51" s="3">
        <f t="shared" si="7"/>
        <v>6.7923444274708089</v>
      </c>
      <c r="F51" s="3">
        <v>0</v>
      </c>
      <c r="G51" s="3">
        <v>0</v>
      </c>
      <c r="H51" s="3">
        <f t="shared" si="8"/>
        <v>0</v>
      </c>
      <c r="O51" s="3">
        <f t="shared" si="9"/>
        <v>891</v>
      </c>
    </row>
    <row r="52" spans="1:15" x14ac:dyDescent="0.25">
      <c r="A52" s="2">
        <v>50</v>
      </c>
      <c r="B52" s="2">
        <v>875</v>
      </c>
      <c r="C52" s="3">
        <f t="shared" si="5"/>
        <v>6.7742238863576141</v>
      </c>
      <c r="D52" s="3">
        <f t="shared" si="6"/>
        <v>0</v>
      </c>
      <c r="E52" s="3">
        <f t="shared" si="7"/>
        <v>6.7742238863576141</v>
      </c>
      <c r="F52" s="3">
        <v>0</v>
      </c>
      <c r="G52" s="3">
        <v>0</v>
      </c>
      <c r="H52" s="3">
        <f t="shared" si="8"/>
        <v>0</v>
      </c>
      <c r="O52" s="3">
        <f t="shared" si="9"/>
        <v>875</v>
      </c>
    </row>
    <row r="53" spans="1:15" x14ac:dyDescent="0.25">
      <c r="A53" s="2">
        <v>51</v>
      </c>
      <c r="B53" s="2">
        <v>829</v>
      </c>
      <c r="C53" s="3">
        <f t="shared" si="5"/>
        <v>6.7202201551352951</v>
      </c>
      <c r="D53" s="3">
        <f t="shared" si="6"/>
        <v>0</v>
      </c>
      <c r="E53" s="3">
        <f t="shared" si="7"/>
        <v>6.7202201551352951</v>
      </c>
      <c r="F53" s="3">
        <v>0</v>
      </c>
      <c r="G53" s="3">
        <v>0</v>
      </c>
      <c r="H53" s="3">
        <f t="shared" si="8"/>
        <v>0</v>
      </c>
      <c r="O53" s="3">
        <f t="shared" si="9"/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Kirsch</dc:creator>
  <cp:lastModifiedBy>Steve Kirsch</cp:lastModifiedBy>
  <dcterms:created xsi:type="dcterms:W3CDTF">2025-08-28T00:14:16Z</dcterms:created>
  <dcterms:modified xsi:type="dcterms:W3CDTF">2025-08-28T00:23:37Z</dcterms:modified>
</cp:coreProperties>
</file>