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99F1934A-0E97-421A-9527-0E05152C76E3}" xr6:coauthVersionLast="47" xr6:coauthVersionMax="47" xr10:uidLastSave="{00000000-0000-0000-0000-000000000000}"/>
  <bookViews>
    <workbookView xWindow="2718" yWindow="0" windowWidth="20322" windowHeight="12240" activeTab="2" xr2:uid="{00000000-000D-0000-FFFF-FFFF00000000}"/>
  </bookViews>
  <sheets>
    <sheet name="2021-24 each normalized" sheetId="9" r:id="rId1"/>
    <sheet name="2022-06 booster" sheetId="7" r:id="rId2"/>
    <sheet name="test" sheetId="10" r:id="rId3"/>
    <sheet name="2021-24" sheetId="5" r:id="rId4"/>
    <sheet name="about" sheetId="2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  <x15:modelTable id="2022_06_08f5bc72-9227-4e71-86ae-5a09e84ac447" name="2022_06" connection="Query - 2022_06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  <x16:modelTimeGrouping tableName="2022_06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0" l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1" i="10"/>
  <c r="J10" i="10"/>
  <c r="D11" i="10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B12" i="10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11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G48" i="10"/>
  <c r="X47" i="10"/>
  <c r="G47" i="10"/>
  <c r="X46" i="10"/>
  <c r="G46" i="10"/>
  <c r="X45" i="10"/>
  <c r="G45" i="10"/>
  <c r="X44" i="10"/>
  <c r="G44" i="10"/>
  <c r="X43" i="10"/>
  <c r="G43" i="10"/>
  <c r="X42" i="10"/>
  <c r="G42" i="10"/>
  <c r="X41" i="10"/>
  <c r="G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G29" i="10"/>
  <c r="X28" i="10"/>
  <c r="G28" i="10"/>
  <c r="X27" i="10"/>
  <c r="G27" i="10"/>
  <c r="X26" i="10"/>
  <c r="X25" i="10"/>
  <c r="X24" i="10"/>
  <c r="X23" i="10"/>
  <c r="AN22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I10" i="10"/>
  <c r="H10" i="10"/>
  <c r="L10" i="10" s="1"/>
  <c r="L6" i="9"/>
  <c r="J81" i="9"/>
  <c r="I81" i="9"/>
  <c r="H81" i="9"/>
  <c r="P10" i="9"/>
  <c r="H10" i="9"/>
  <c r="I10" i="9"/>
  <c r="J10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G48" i="9"/>
  <c r="X47" i="9"/>
  <c r="G47" i="9"/>
  <c r="X46" i="9"/>
  <c r="G46" i="9"/>
  <c r="X45" i="9"/>
  <c r="G45" i="9"/>
  <c r="X44" i="9"/>
  <c r="G44" i="9"/>
  <c r="X43" i="9"/>
  <c r="G43" i="9"/>
  <c r="X42" i="9"/>
  <c r="G42" i="9"/>
  <c r="X41" i="9"/>
  <c r="G41" i="9"/>
  <c r="X40" i="9"/>
  <c r="G40" i="9"/>
  <c r="X39" i="9"/>
  <c r="G39" i="9"/>
  <c r="X38" i="9"/>
  <c r="G38" i="9"/>
  <c r="X37" i="9"/>
  <c r="G37" i="9"/>
  <c r="X36" i="9"/>
  <c r="G36" i="9"/>
  <c r="X35" i="9"/>
  <c r="G35" i="9"/>
  <c r="X34" i="9"/>
  <c r="G34" i="9"/>
  <c r="X33" i="9"/>
  <c r="G33" i="9"/>
  <c r="X32" i="9"/>
  <c r="G32" i="9"/>
  <c r="X31" i="9"/>
  <c r="G31" i="9"/>
  <c r="X30" i="9"/>
  <c r="G30" i="9"/>
  <c r="X29" i="9"/>
  <c r="G29" i="9"/>
  <c r="X28" i="9"/>
  <c r="G28" i="9"/>
  <c r="X27" i="9"/>
  <c r="G27" i="9"/>
  <c r="X26" i="9"/>
  <c r="X25" i="9"/>
  <c r="X24" i="9"/>
  <c r="X23" i="9"/>
  <c r="AN22" i="9"/>
  <c r="X22" i="9"/>
  <c r="X21" i="9"/>
  <c r="X20" i="9"/>
  <c r="X19" i="9"/>
  <c r="X18" i="9"/>
  <c r="X17" i="9"/>
  <c r="X16" i="9"/>
  <c r="X15" i="9"/>
  <c r="X14" i="9"/>
  <c r="X13" i="9"/>
  <c r="X12" i="9"/>
  <c r="X11" i="9"/>
  <c r="J11" i="9"/>
  <c r="I11" i="9"/>
  <c r="I12" i="9" s="1"/>
  <c r="X10" i="9"/>
  <c r="H13" i="5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12" i="5"/>
  <c r="H11" i="5"/>
  <c r="H10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BG20" i="7"/>
  <c r="BH20" i="7"/>
  <c r="BJ24" i="7"/>
  <c r="BI24" i="7"/>
  <c r="BH24" i="7"/>
  <c r="BJ20" i="7"/>
  <c r="BI20" i="7"/>
  <c r="BJ18" i="7"/>
  <c r="BI18" i="7"/>
  <c r="BH18" i="7"/>
  <c r="BJ17" i="7"/>
  <c r="BI17" i="7"/>
  <c r="BH17" i="7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AL122" i="7"/>
  <c r="AL121" i="7"/>
  <c r="AL120" i="7"/>
  <c r="AL119" i="7"/>
  <c r="AL118" i="7"/>
  <c r="AL117" i="7"/>
  <c r="AL116" i="7"/>
  <c r="AL115" i="7"/>
  <c r="AL114" i="7"/>
  <c r="AL113" i="7"/>
  <c r="AL112" i="7"/>
  <c r="AL111" i="7"/>
  <c r="AL110" i="7"/>
  <c r="AL109" i="7"/>
  <c r="AL108" i="7"/>
  <c r="AL107" i="7"/>
  <c r="AL106" i="7"/>
  <c r="AL105" i="7"/>
  <c r="AL104" i="7"/>
  <c r="AL103" i="7"/>
  <c r="AL102" i="7"/>
  <c r="AL101" i="7"/>
  <c r="AL100" i="7"/>
  <c r="AL99" i="7"/>
  <c r="AL98" i="7"/>
  <c r="AL97" i="7"/>
  <c r="AL96" i="7"/>
  <c r="AL95" i="7"/>
  <c r="AL94" i="7"/>
  <c r="AL93" i="7"/>
  <c r="AL92" i="7"/>
  <c r="AL91" i="7"/>
  <c r="AL90" i="7"/>
  <c r="AL89" i="7"/>
  <c r="AL88" i="7"/>
  <c r="AL87" i="7"/>
  <c r="AL86" i="7"/>
  <c r="AL85" i="7"/>
  <c r="AL84" i="7"/>
  <c r="AL83" i="7"/>
  <c r="AL82" i="7"/>
  <c r="AL81" i="7"/>
  <c r="AL80" i="7"/>
  <c r="AL79" i="7"/>
  <c r="AL78" i="7"/>
  <c r="AL77" i="7"/>
  <c r="AL76" i="7"/>
  <c r="AL75" i="7"/>
  <c r="AL74" i="7"/>
  <c r="AL73" i="7"/>
  <c r="AL72" i="7"/>
  <c r="AL71" i="7"/>
  <c r="AL70" i="7"/>
  <c r="AL69" i="7"/>
  <c r="AL68" i="7"/>
  <c r="AL67" i="7"/>
  <c r="AL66" i="7"/>
  <c r="AL65" i="7"/>
  <c r="AL64" i="7"/>
  <c r="AL63" i="7"/>
  <c r="AL62" i="7"/>
  <c r="AL61" i="7"/>
  <c r="AL60" i="7"/>
  <c r="AL59" i="7"/>
  <c r="AL58" i="7"/>
  <c r="AL57" i="7"/>
  <c r="AL56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BE22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N10" i="7"/>
  <c r="N11" i="7" s="1"/>
  <c r="M10" i="7"/>
  <c r="L10" i="7"/>
  <c r="L11" i="7" s="1"/>
  <c r="L12" i="7" s="1"/>
  <c r="L13" i="7" s="1"/>
  <c r="X156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AN22" i="5"/>
  <c r="X22" i="5"/>
  <c r="X21" i="5"/>
  <c r="X20" i="5"/>
  <c r="X19" i="5"/>
  <c r="X18" i="5"/>
  <c r="X17" i="5"/>
  <c r="X16" i="5"/>
  <c r="X15" i="5"/>
  <c r="X14" i="5"/>
  <c r="X13" i="5"/>
  <c r="X12" i="5"/>
  <c r="I12" i="5"/>
  <c r="I13" i="5" s="1"/>
  <c r="X11" i="5"/>
  <c r="I11" i="5"/>
  <c r="X10" i="5"/>
  <c r="J10" i="5"/>
  <c r="J11" i="5" s="1"/>
  <c r="I10" i="5"/>
  <c r="I11" i="10" l="1"/>
  <c r="I12" i="10" s="1"/>
  <c r="G30" i="10"/>
  <c r="B31" i="10"/>
  <c r="H11" i="10"/>
  <c r="H12" i="10" s="1"/>
  <c r="H13" i="10" s="1"/>
  <c r="J11" i="10"/>
  <c r="N10" i="10"/>
  <c r="M10" i="10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AP18" i="10"/>
  <c r="AN18" i="10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I13" i="9"/>
  <c r="I14" i="9"/>
  <c r="AN17" i="9"/>
  <c r="AO18" i="9"/>
  <c r="J12" i="9"/>
  <c r="H27" i="5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M11" i="5"/>
  <c r="J12" i="5"/>
  <c r="J13" i="5" s="1"/>
  <c r="M10" i="5"/>
  <c r="U10" i="7"/>
  <c r="T13" i="7"/>
  <c r="T12" i="7"/>
  <c r="T10" i="7"/>
  <c r="V11" i="7"/>
  <c r="V10" i="7"/>
  <c r="T11" i="7"/>
  <c r="S11" i="7"/>
  <c r="N12" i="7"/>
  <c r="S12" i="7" s="1"/>
  <c r="R10" i="7"/>
  <c r="S10" i="7"/>
  <c r="Q10" i="7"/>
  <c r="M11" i="7"/>
  <c r="L14" i="7"/>
  <c r="BG18" i="7"/>
  <c r="BE18" i="7"/>
  <c r="Q11" i="7"/>
  <c r="R11" i="7"/>
  <c r="N10" i="5"/>
  <c r="I14" i="5"/>
  <c r="AN17" i="5"/>
  <c r="AO18" i="5"/>
  <c r="L10" i="5"/>
  <c r="AP17" i="5"/>
  <c r="AO17" i="5"/>
  <c r="J14" i="5"/>
  <c r="M13" i="5"/>
  <c r="L12" i="10" l="1"/>
  <c r="I13" i="10"/>
  <c r="I14" i="10" s="1"/>
  <c r="B32" i="10"/>
  <c r="G31" i="10"/>
  <c r="H31" i="10" s="1"/>
  <c r="L11" i="10"/>
  <c r="AN20" i="10"/>
  <c r="AP20" i="10"/>
  <c r="N11" i="10"/>
  <c r="M11" i="10"/>
  <c r="J12" i="10"/>
  <c r="AP18" i="9"/>
  <c r="AN18" i="9"/>
  <c r="AP20" i="9"/>
  <c r="J13" i="9"/>
  <c r="I15" i="9"/>
  <c r="AN20" i="9"/>
  <c r="M12" i="5"/>
  <c r="V12" i="7"/>
  <c r="L15" i="7"/>
  <c r="T14" i="7"/>
  <c r="M12" i="7"/>
  <c r="M13" i="7" s="1"/>
  <c r="U11" i="7"/>
  <c r="N13" i="7"/>
  <c r="BG17" i="7" s="1"/>
  <c r="M14" i="5"/>
  <c r="J15" i="5"/>
  <c r="I15" i="5"/>
  <c r="N11" i="5"/>
  <c r="L11" i="5"/>
  <c r="L13" i="10" l="1"/>
  <c r="AN17" i="10"/>
  <c r="AO18" i="10"/>
  <c r="H32" i="10"/>
  <c r="G32" i="10"/>
  <c r="B33" i="10"/>
  <c r="M12" i="10"/>
  <c r="J13" i="10"/>
  <c r="N12" i="10"/>
  <c r="L14" i="10"/>
  <c r="I15" i="10"/>
  <c r="I16" i="9"/>
  <c r="J14" i="9"/>
  <c r="AO17" i="9"/>
  <c r="AP17" i="9"/>
  <c r="BE17" i="7"/>
  <c r="BF18" i="7"/>
  <c r="Q13" i="7"/>
  <c r="R12" i="7"/>
  <c r="N14" i="7"/>
  <c r="V14" i="7" s="1"/>
  <c r="V13" i="7"/>
  <c r="M14" i="7"/>
  <c r="U14" i="7" s="1"/>
  <c r="U13" i="7"/>
  <c r="Q12" i="7"/>
  <c r="U12" i="7"/>
  <c r="L16" i="7"/>
  <c r="T15" i="7"/>
  <c r="S13" i="7"/>
  <c r="R13" i="7"/>
  <c r="BF17" i="7"/>
  <c r="N12" i="5"/>
  <c r="L12" i="5"/>
  <c r="I16" i="5"/>
  <c r="M15" i="5"/>
  <c r="J16" i="5"/>
  <c r="G33" i="10" l="1"/>
  <c r="H33" i="10" s="1"/>
  <c r="B34" i="10"/>
  <c r="L15" i="10"/>
  <c r="I16" i="10"/>
  <c r="J14" i="10"/>
  <c r="AO17" i="10"/>
  <c r="N13" i="10"/>
  <c r="M13" i="10"/>
  <c r="AP17" i="10"/>
  <c r="J15" i="9"/>
  <c r="I17" i="9"/>
  <c r="R14" i="7"/>
  <c r="N15" i="7"/>
  <c r="V15" i="7" s="1"/>
  <c r="S14" i="7"/>
  <c r="M15" i="7"/>
  <c r="U15" i="7" s="1"/>
  <c r="Q14" i="7"/>
  <c r="L17" i="7"/>
  <c r="T16" i="7"/>
  <c r="Q15" i="7"/>
  <c r="M16" i="5"/>
  <c r="J17" i="5"/>
  <c r="I17" i="5"/>
  <c r="AP18" i="5"/>
  <c r="AN18" i="5"/>
  <c r="L13" i="5"/>
  <c r="N13" i="5"/>
  <c r="B35" i="10" l="1"/>
  <c r="G34" i="10"/>
  <c r="H34" i="10" s="1"/>
  <c r="N14" i="10"/>
  <c r="J15" i="10"/>
  <c r="M14" i="10"/>
  <c r="I17" i="10"/>
  <c r="L16" i="10"/>
  <c r="J16" i="9"/>
  <c r="I18" i="9"/>
  <c r="M16" i="7"/>
  <c r="U16" i="7" s="1"/>
  <c r="R15" i="7"/>
  <c r="N16" i="7"/>
  <c r="V16" i="7" s="1"/>
  <c r="S15" i="7"/>
  <c r="L18" i="7"/>
  <c r="T17" i="7"/>
  <c r="N14" i="5"/>
  <c r="L14" i="5"/>
  <c r="I18" i="5"/>
  <c r="M17" i="5"/>
  <c r="J18" i="5"/>
  <c r="B36" i="10" l="1"/>
  <c r="G35" i="10"/>
  <c r="H35" i="10" s="1"/>
  <c r="L17" i="10"/>
  <c r="I18" i="10"/>
  <c r="N15" i="10"/>
  <c r="M15" i="10"/>
  <c r="J16" i="10"/>
  <c r="I19" i="9"/>
  <c r="J17" i="9"/>
  <c r="R16" i="7"/>
  <c r="S16" i="7"/>
  <c r="N17" i="7"/>
  <c r="V17" i="7" s="1"/>
  <c r="Q16" i="7"/>
  <c r="M17" i="7"/>
  <c r="U17" i="7" s="1"/>
  <c r="L19" i="7"/>
  <c r="T18" i="7"/>
  <c r="L15" i="5"/>
  <c r="N15" i="5"/>
  <c r="I19" i="5"/>
  <c r="M18" i="5"/>
  <c r="J19" i="5"/>
  <c r="H36" i="10" l="1"/>
  <c r="B37" i="10"/>
  <c r="G36" i="10"/>
  <c r="J17" i="10"/>
  <c r="N16" i="10"/>
  <c r="M16" i="10"/>
  <c r="I19" i="10"/>
  <c r="L18" i="10"/>
  <c r="J18" i="9"/>
  <c r="I20" i="9"/>
  <c r="Q17" i="7"/>
  <c r="N18" i="7"/>
  <c r="V18" i="7" s="1"/>
  <c r="M18" i="7"/>
  <c r="U18" i="7" s="1"/>
  <c r="R17" i="7"/>
  <c r="S17" i="7"/>
  <c r="L20" i="7"/>
  <c r="T19" i="7"/>
  <c r="J20" i="5"/>
  <c r="M19" i="5"/>
  <c r="I20" i="5"/>
  <c r="N16" i="5"/>
  <c r="L16" i="5"/>
  <c r="H37" i="10" l="1"/>
  <c r="G37" i="10"/>
  <c r="B38" i="10"/>
  <c r="L19" i="10"/>
  <c r="I20" i="10"/>
  <c r="J18" i="10"/>
  <c r="N17" i="10"/>
  <c r="M17" i="10"/>
  <c r="I21" i="9"/>
  <c r="J19" i="9"/>
  <c r="Q18" i="7"/>
  <c r="R18" i="7"/>
  <c r="S18" i="7"/>
  <c r="N19" i="7"/>
  <c r="V19" i="7" s="1"/>
  <c r="M19" i="7"/>
  <c r="U19" i="7" s="1"/>
  <c r="L21" i="7"/>
  <c r="T20" i="7"/>
  <c r="S19" i="7"/>
  <c r="N20" i="7"/>
  <c r="V20" i="7" s="1"/>
  <c r="N17" i="5"/>
  <c r="L17" i="5"/>
  <c r="I21" i="5"/>
  <c r="M20" i="5"/>
  <c r="J21" i="5"/>
  <c r="G38" i="10" l="1"/>
  <c r="H38" i="10" s="1"/>
  <c r="B39" i="10"/>
  <c r="N18" i="10"/>
  <c r="J19" i="10"/>
  <c r="M18" i="10"/>
  <c r="I21" i="10"/>
  <c r="L20" i="10"/>
  <c r="J20" i="9"/>
  <c r="I22" i="9"/>
  <c r="Q19" i="7"/>
  <c r="R19" i="7"/>
  <c r="M20" i="7"/>
  <c r="U20" i="7" s="1"/>
  <c r="L22" i="7"/>
  <c r="T21" i="7"/>
  <c r="N21" i="7"/>
  <c r="V21" i="7" s="1"/>
  <c r="S20" i="7"/>
  <c r="J22" i="5"/>
  <c r="M21" i="5"/>
  <c r="I22" i="5"/>
  <c r="L18" i="5"/>
  <c r="N18" i="5"/>
  <c r="B40" i="10" l="1"/>
  <c r="G39" i="10"/>
  <c r="H39" i="10" s="1"/>
  <c r="I22" i="10"/>
  <c r="L21" i="10"/>
  <c r="N19" i="10"/>
  <c r="M19" i="10"/>
  <c r="J20" i="10"/>
  <c r="I23" i="9"/>
  <c r="J21" i="9"/>
  <c r="R20" i="7"/>
  <c r="Q20" i="7"/>
  <c r="M21" i="7"/>
  <c r="U21" i="7" s="1"/>
  <c r="L23" i="7"/>
  <c r="T22" i="7"/>
  <c r="N22" i="7"/>
  <c r="V22" i="7" s="1"/>
  <c r="S21" i="7"/>
  <c r="L19" i="5"/>
  <c r="N19" i="5"/>
  <c r="I23" i="5"/>
  <c r="M22" i="5"/>
  <c r="J23" i="5"/>
  <c r="G40" i="10" l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B41" i="10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J21" i="10"/>
  <c r="N20" i="10"/>
  <c r="M20" i="10"/>
  <c r="L22" i="10"/>
  <c r="I23" i="10"/>
  <c r="J22" i="9"/>
  <c r="I24" i="9"/>
  <c r="Q21" i="7"/>
  <c r="M22" i="7"/>
  <c r="U22" i="7" s="1"/>
  <c r="R21" i="7"/>
  <c r="L24" i="7"/>
  <c r="T23" i="7"/>
  <c r="Q22" i="7"/>
  <c r="M23" i="7"/>
  <c r="U23" i="7" s="1"/>
  <c r="S22" i="7"/>
  <c r="R22" i="7"/>
  <c r="N23" i="7"/>
  <c r="V23" i="7" s="1"/>
  <c r="J24" i="5"/>
  <c r="M23" i="5"/>
  <c r="I24" i="5"/>
  <c r="L20" i="5"/>
  <c r="N20" i="5"/>
  <c r="L23" i="10" l="1"/>
  <c r="I24" i="10"/>
  <c r="J22" i="10"/>
  <c r="N21" i="10"/>
  <c r="M21" i="10"/>
  <c r="J23" i="9"/>
  <c r="I25" i="9"/>
  <c r="L25" i="7"/>
  <c r="T24" i="7"/>
  <c r="S23" i="7"/>
  <c r="N24" i="7"/>
  <c r="V24" i="7" s="1"/>
  <c r="R23" i="7"/>
  <c r="Q23" i="7"/>
  <c r="M24" i="7"/>
  <c r="U24" i="7" s="1"/>
  <c r="I25" i="5"/>
  <c r="N21" i="5"/>
  <c r="L21" i="5"/>
  <c r="J25" i="5"/>
  <c r="M24" i="5"/>
  <c r="M22" i="10" l="1"/>
  <c r="J23" i="10"/>
  <c r="N22" i="10"/>
  <c r="I25" i="10"/>
  <c r="L24" i="10"/>
  <c r="I26" i="9"/>
  <c r="J24" i="9"/>
  <c r="L26" i="7"/>
  <c r="T25" i="7"/>
  <c r="M25" i="7"/>
  <c r="U25" i="7" s="1"/>
  <c r="Q24" i="7"/>
  <c r="N25" i="7"/>
  <c r="V25" i="7" s="1"/>
  <c r="S24" i="7"/>
  <c r="R24" i="7"/>
  <c r="J26" i="5"/>
  <c r="M25" i="5"/>
  <c r="L22" i="5"/>
  <c r="N22" i="5"/>
  <c r="I26" i="5"/>
  <c r="L25" i="10" l="1"/>
  <c r="I26" i="10"/>
  <c r="N23" i="10"/>
  <c r="M23" i="10"/>
  <c r="J24" i="10"/>
  <c r="J25" i="9"/>
  <c r="I27" i="9"/>
  <c r="L27" i="7"/>
  <c r="T26" i="7"/>
  <c r="N26" i="7"/>
  <c r="V26" i="7" s="1"/>
  <c r="R25" i="7"/>
  <c r="S25" i="7"/>
  <c r="Q25" i="7"/>
  <c r="M26" i="7"/>
  <c r="U26" i="7" s="1"/>
  <c r="I27" i="5"/>
  <c r="L23" i="5"/>
  <c r="N23" i="5"/>
  <c r="J27" i="5"/>
  <c r="M26" i="5"/>
  <c r="J25" i="10" l="1"/>
  <c r="N24" i="10"/>
  <c r="M24" i="10"/>
  <c r="I27" i="10"/>
  <c r="L26" i="10"/>
  <c r="I28" i="9"/>
  <c r="J26" i="9"/>
  <c r="L28" i="7"/>
  <c r="T27" i="7"/>
  <c r="M27" i="7"/>
  <c r="U27" i="7" s="1"/>
  <c r="Q26" i="7"/>
  <c r="S26" i="7"/>
  <c r="N27" i="7"/>
  <c r="V27" i="7" s="1"/>
  <c r="R26" i="7"/>
  <c r="J28" i="5"/>
  <c r="M27" i="5"/>
  <c r="L24" i="5"/>
  <c r="N24" i="5"/>
  <c r="I28" i="5"/>
  <c r="L27" i="10" l="1"/>
  <c r="I28" i="10"/>
  <c r="J26" i="10"/>
  <c r="N25" i="10"/>
  <c r="M25" i="10"/>
  <c r="J27" i="9"/>
  <c r="I29" i="9"/>
  <c r="L29" i="7"/>
  <c r="T28" i="7"/>
  <c r="N28" i="7"/>
  <c r="V28" i="7" s="1"/>
  <c r="S27" i="7"/>
  <c r="R27" i="7"/>
  <c r="M28" i="7"/>
  <c r="U28" i="7" s="1"/>
  <c r="Q27" i="7"/>
  <c r="N25" i="5"/>
  <c r="L25" i="5"/>
  <c r="I29" i="5"/>
  <c r="M28" i="5"/>
  <c r="J29" i="5"/>
  <c r="I29" i="10" l="1"/>
  <c r="L28" i="10"/>
  <c r="N26" i="10"/>
  <c r="J27" i="10"/>
  <c r="M26" i="10"/>
  <c r="J28" i="9"/>
  <c r="I30" i="9"/>
  <c r="L30" i="7"/>
  <c r="T29" i="7"/>
  <c r="M29" i="7"/>
  <c r="U29" i="7" s="1"/>
  <c r="Q28" i="7"/>
  <c r="N29" i="7"/>
  <c r="V29" i="7" s="1"/>
  <c r="S28" i="7"/>
  <c r="R28" i="7"/>
  <c r="J30" i="5"/>
  <c r="M29" i="5"/>
  <c r="I30" i="5"/>
  <c r="L26" i="5"/>
  <c r="N26" i="5"/>
  <c r="N27" i="10" l="1"/>
  <c r="M27" i="10"/>
  <c r="J28" i="10"/>
  <c r="L29" i="10"/>
  <c r="I30" i="10"/>
  <c r="I31" i="9"/>
  <c r="J29" i="9"/>
  <c r="L31" i="7"/>
  <c r="T30" i="7"/>
  <c r="S29" i="7"/>
  <c r="R29" i="7"/>
  <c r="N30" i="7"/>
  <c r="V30" i="7" s="1"/>
  <c r="M30" i="7"/>
  <c r="U30" i="7" s="1"/>
  <c r="Q29" i="7"/>
  <c r="I31" i="5"/>
  <c r="N27" i="5"/>
  <c r="L27" i="5"/>
  <c r="J31" i="5"/>
  <c r="M30" i="5"/>
  <c r="I31" i="10" l="1"/>
  <c r="L30" i="10"/>
  <c r="J29" i="10"/>
  <c r="M28" i="10"/>
  <c r="N28" i="10"/>
  <c r="J30" i="9"/>
  <c r="I32" i="9"/>
  <c r="L32" i="7"/>
  <c r="T31" i="7"/>
  <c r="M31" i="7"/>
  <c r="U31" i="7" s="1"/>
  <c r="Q30" i="7"/>
  <c r="N31" i="7"/>
  <c r="V31" i="7" s="1"/>
  <c r="R30" i="7"/>
  <c r="S30" i="7"/>
  <c r="M31" i="5"/>
  <c r="J32" i="5"/>
  <c r="L28" i="5"/>
  <c r="N28" i="5"/>
  <c r="I32" i="5"/>
  <c r="N29" i="10" l="1"/>
  <c r="M29" i="10"/>
  <c r="J30" i="10"/>
  <c r="I32" i="10"/>
  <c r="L31" i="10"/>
  <c r="I33" i="9"/>
  <c r="J31" i="9"/>
  <c r="L33" i="7"/>
  <c r="T32" i="7"/>
  <c r="Q31" i="7"/>
  <c r="M32" i="7"/>
  <c r="U32" i="7" s="1"/>
  <c r="N32" i="7"/>
  <c r="V32" i="7" s="1"/>
  <c r="S31" i="7"/>
  <c r="R31" i="7"/>
  <c r="N29" i="5"/>
  <c r="L29" i="5"/>
  <c r="I33" i="5"/>
  <c r="J33" i="5"/>
  <c r="M32" i="5"/>
  <c r="I33" i="10" l="1"/>
  <c r="L32" i="10"/>
  <c r="J31" i="10"/>
  <c r="N30" i="10"/>
  <c r="M30" i="10"/>
  <c r="I34" i="9"/>
  <c r="J32" i="9"/>
  <c r="L34" i="7"/>
  <c r="T33" i="7"/>
  <c r="S32" i="7"/>
  <c r="N33" i="7"/>
  <c r="V33" i="7" s="1"/>
  <c r="R32" i="7"/>
  <c r="M33" i="7"/>
  <c r="U33" i="7" s="1"/>
  <c r="Q32" i="7"/>
  <c r="J34" i="5"/>
  <c r="M33" i="5"/>
  <c r="L30" i="5"/>
  <c r="N30" i="5"/>
  <c r="I34" i="5"/>
  <c r="L33" i="10" l="1"/>
  <c r="I34" i="10"/>
  <c r="J32" i="10"/>
  <c r="N31" i="10"/>
  <c r="M31" i="10"/>
  <c r="I35" i="9"/>
  <c r="J33" i="9"/>
  <c r="L35" i="7"/>
  <c r="T34" i="7"/>
  <c r="M34" i="7"/>
  <c r="U34" i="7" s="1"/>
  <c r="Q33" i="7"/>
  <c r="N34" i="7"/>
  <c r="V34" i="7" s="1"/>
  <c r="S33" i="7"/>
  <c r="R33" i="7"/>
  <c r="I35" i="5"/>
  <c r="N31" i="5"/>
  <c r="L31" i="5"/>
  <c r="M34" i="5"/>
  <c r="J35" i="5"/>
  <c r="M32" i="10" l="1"/>
  <c r="J33" i="10"/>
  <c r="N32" i="10"/>
  <c r="I35" i="10"/>
  <c r="L34" i="10"/>
  <c r="J34" i="9"/>
  <c r="I36" i="9"/>
  <c r="L36" i="7"/>
  <c r="T35" i="7"/>
  <c r="N35" i="7"/>
  <c r="V35" i="7" s="1"/>
  <c r="R34" i="7"/>
  <c r="S34" i="7"/>
  <c r="M35" i="7"/>
  <c r="U35" i="7" s="1"/>
  <c r="Q34" i="7"/>
  <c r="J36" i="5"/>
  <c r="M35" i="5"/>
  <c r="I36" i="5"/>
  <c r="L32" i="5"/>
  <c r="N32" i="5"/>
  <c r="N33" i="10" l="1"/>
  <c r="M33" i="10"/>
  <c r="J34" i="10"/>
  <c r="L35" i="10"/>
  <c r="I36" i="10"/>
  <c r="I37" i="9"/>
  <c r="J35" i="9"/>
  <c r="L37" i="7"/>
  <c r="T36" i="7"/>
  <c r="Q35" i="7"/>
  <c r="M36" i="7"/>
  <c r="U36" i="7" s="1"/>
  <c r="S35" i="7"/>
  <c r="R35" i="7"/>
  <c r="N36" i="7"/>
  <c r="V36" i="7" s="1"/>
  <c r="N33" i="5"/>
  <c r="L33" i="5"/>
  <c r="J37" i="5"/>
  <c r="M36" i="5"/>
  <c r="I37" i="5"/>
  <c r="N34" i="10" l="1"/>
  <c r="J35" i="10"/>
  <c r="M34" i="10"/>
  <c r="L36" i="10"/>
  <c r="I37" i="10"/>
  <c r="J36" i="9"/>
  <c r="I38" i="9"/>
  <c r="L38" i="7"/>
  <c r="T37" i="7"/>
  <c r="M37" i="7"/>
  <c r="U37" i="7" s="1"/>
  <c r="Q36" i="7"/>
  <c r="N37" i="7"/>
  <c r="V37" i="7" s="1"/>
  <c r="S36" i="7"/>
  <c r="R36" i="7"/>
  <c r="J38" i="5"/>
  <c r="M37" i="5"/>
  <c r="I38" i="5"/>
  <c r="L34" i="5"/>
  <c r="N34" i="5"/>
  <c r="L37" i="10" l="1"/>
  <c r="I38" i="10"/>
  <c r="N35" i="10"/>
  <c r="M35" i="10"/>
  <c r="J36" i="10"/>
  <c r="I39" i="9"/>
  <c r="J37" i="9"/>
  <c r="L39" i="7"/>
  <c r="T38" i="7"/>
  <c r="Q37" i="7"/>
  <c r="M38" i="7"/>
  <c r="U38" i="7" s="1"/>
  <c r="N38" i="7"/>
  <c r="V38" i="7" s="1"/>
  <c r="S37" i="7"/>
  <c r="R37" i="7"/>
  <c r="J39" i="5"/>
  <c r="M38" i="5"/>
  <c r="L35" i="5"/>
  <c r="N35" i="5"/>
  <c r="I39" i="5"/>
  <c r="I39" i="10" l="1"/>
  <c r="L38" i="10"/>
  <c r="N36" i="10"/>
  <c r="M36" i="10"/>
  <c r="J37" i="10"/>
  <c r="J38" i="9"/>
  <c r="I40" i="9"/>
  <c r="L40" i="7"/>
  <c r="T39" i="7"/>
  <c r="S38" i="7"/>
  <c r="R38" i="7"/>
  <c r="N39" i="7"/>
  <c r="V39" i="7" s="1"/>
  <c r="M39" i="7"/>
  <c r="U39" i="7" s="1"/>
  <c r="Q38" i="7"/>
  <c r="I40" i="5"/>
  <c r="L36" i="5"/>
  <c r="N36" i="5"/>
  <c r="J40" i="5"/>
  <c r="M39" i="5"/>
  <c r="L39" i="10" l="1"/>
  <c r="I40" i="10"/>
  <c r="N37" i="10"/>
  <c r="M37" i="10"/>
  <c r="J38" i="10"/>
  <c r="I41" i="9"/>
  <c r="J39" i="9"/>
  <c r="L41" i="7"/>
  <c r="T40" i="7"/>
  <c r="N40" i="7"/>
  <c r="V40" i="7" s="1"/>
  <c r="S39" i="7"/>
  <c r="R39" i="7"/>
  <c r="M40" i="7"/>
  <c r="U40" i="7" s="1"/>
  <c r="Q39" i="7"/>
  <c r="I41" i="5"/>
  <c r="J41" i="5"/>
  <c r="M40" i="5"/>
  <c r="N37" i="5"/>
  <c r="L37" i="5"/>
  <c r="J39" i="10" l="1"/>
  <c r="M38" i="10"/>
  <c r="N38" i="10"/>
  <c r="I41" i="10"/>
  <c r="L40" i="10"/>
  <c r="J40" i="9"/>
  <c r="I42" i="9"/>
  <c r="L42" i="7"/>
  <c r="T41" i="7"/>
  <c r="M41" i="7"/>
  <c r="U41" i="7" s="1"/>
  <c r="Q40" i="7"/>
  <c r="N41" i="7"/>
  <c r="V41" i="7" s="1"/>
  <c r="S40" i="7"/>
  <c r="R40" i="7"/>
  <c r="L38" i="5"/>
  <c r="N38" i="5"/>
  <c r="J42" i="5"/>
  <c r="M41" i="5"/>
  <c r="I42" i="5"/>
  <c r="L41" i="10" l="1"/>
  <c r="I42" i="10"/>
  <c r="N39" i="10"/>
  <c r="M39" i="10"/>
  <c r="J40" i="10"/>
  <c r="I43" i="9"/>
  <c r="J41" i="9"/>
  <c r="L43" i="7"/>
  <c r="T42" i="7"/>
  <c r="Q41" i="7"/>
  <c r="M42" i="7"/>
  <c r="U42" i="7" s="1"/>
  <c r="N42" i="7"/>
  <c r="V42" i="7" s="1"/>
  <c r="R41" i="7"/>
  <c r="S41" i="7"/>
  <c r="I43" i="5"/>
  <c r="N39" i="5"/>
  <c r="L39" i="5"/>
  <c r="J43" i="5"/>
  <c r="M42" i="5"/>
  <c r="I43" i="10" l="1"/>
  <c r="L42" i="10"/>
  <c r="M40" i="10"/>
  <c r="J41" i="10"/>
  <c r="N40" i="10"/>
  <c r="J42" i="9"/>
  <c r="I44" i="9"/>
  <c r="L44" i="7"/>
  <c r="T43" i="7"/>
  <c r="M43" i="7"/>
  <c r="U43" i="7" s="1"/>
  <c r="Q42" i="7"/>
  <c r="N43" i="7"/>
  <c r="V43" i="7" s="1"/>
  <c r="S42" i="7"/>
  <c r="R42" i="7"/>
  <c r="M43" i="5"/>
  <c r="J44" i="5"/>
  <c r="N40" i="5"/>
  <c r="L40" i="5"/>
  <c r="I44" i="5"/>
  <c r="J42" i="10" l="1"/>
  <c r="N41" i="10"/>
  <c r="M41" i="10"/>
  <c r="L43" i="10"/>
  <c r="I44" i="10"/>
  <c r="J43" i="9"/>
  <c r="I45" i="9"/>
  <c r="L45" i="7"/>
  <c r="T44" i="7"/>
  <c r="Q43" i="7"/>
  <c r="M44" i="7"/>
  <c r="U44" i="7" s="1"/>
  <c r="N44" i="7"/>
  <c r="V44" i="7" s="1"/>
  <c r="S43" i="7"/>
  <c r="R43" i="7"/>
  <c r="J45" i="5"/>
  <c r="M44" i="5"/>
  <c r="N41" i="5"/>
  <c r="L41" i="5"/>
  <c r="I45" i="5"/>
  <c r="J43" i="10" l="1"/>
  <c r="M42" i="10"/>
  <c r="N42" i="10"/>
  <c r="L44" i="10"/>
  <c r="I45" i="10"/>
  <c r="J44" i="9"/>
  <c r="I46" i="9"/>
  <c r="L46" i="7"/>
  <c r="T45" i="7"/>
  <c r="S44" i="7"/>
  <c r="N45" i="7"/>
  <c r="V45" i="7" s="1"/>
  <c r="R44" i="7"/>
  <c r="M45" i="7"/>
  <c r="U45" i="7" s="1"/>
  <c r="Q44" i="7"/>
  <c r="I46" i="5"/>
  <c r="L42" i="5"/>
  <c r="N42" i="5"/>
  <c r="J46" i="5"/>
  <c r="M45" i="5"/>
  <c r="N43" i="10" l="1"/>
  <c r="M43" i="10"/>
  <c r="J44" i="10"/>
  <c r="I46" i="10"/>
  <c r="L45" i="10"/>
  <c r="J45" i="9"/>
  <c r="I47" i="9"/>
  <c r="L47" i="7"/>
  <c r="T46" i="7"/>
  <c r="M46" i="7"/>
  <c r="U46" i="7" s="1"/>
  <c r="Q45" i="7"/>
  <c r="N46" i="7"/>
  <c r="V46" i="7" s="1"/>
  <c r="R45" i="7"/>
  <c r="S45" i="7"/>
  <c r="J47" i="5"/>
  <c r="M46" i="5"/>
  <c r="N43" i="5"/>
  <c r="L43" i="5"/>
  <c r="I47" i="5"/>
  <c r="L46" i="10" l="1"/>
  <c r="I47" i="10"/>
  <c r="M44" i="10"/>
  <c r="J45" i="10"/>
  <c r="N44" i="10"/>
  <c r="J46" i="9"/>
  <c r="I48" i="9"/>
  <c r="L48" i="7"/>
  <c r="T47" i="7"/>
  <c r="Q46" i="7"/>
  <c r="M47" i="7"/>
  <c r="U47" i="7" s="1"/>
  <c r="N47" i="7"/>
  <c r="V47" i="7" s="1"/>
  <c r="S46" i="7"/>
  <c r="R46" i="7"/>
  <c r="J48" i="5"/>
  <c r="M47" i="5"/>
  <c r="I48" i="5"/>
  <c r="L44" i="5"/>
  <c r="N44" i="5"/>
  <c r="L47" i="10" l="1"/>
  <c r="I48" i="10"/>
  <c r="J46" i="10"/>
  <c r="N45" i="10"/>
  <c r="M45" i="10"/>
  <c r="I49" i="9"/>
  <c r="J47" i="9"/>
  <c r="L49" i="7"/>
  <c r="T48" i="7"/>
  <c r="M48" i="7"/>
  <c r="U48" i="7" s="1"/>
  <c r="Q47" i="7"/>
  <c r="N48" i="7"/>
  <c r="V48" i="7" s="1"/>
  <c r="S47" i="7"/>
  <c r="R47" i="7"/>
  <c r="I49" i="5"/>
  <c r="J49" i="5"/>
  <c r="M48" i="5"/>
  <c r="L45" i="5"/>
  <c r="N45" i="5"/>
  <c r="M46" i="10" l="1"/>
  <c r="J47" i="10"/>
  <c r="N46" i="10"/>
  <c r="I49" i="10"/>
  <c r="L48" i="10"/>
  <c r="I50" i="9"/>
  <c r="J48" i="9"/>
  <c r="L50" i="7"/>
  <c r="T49" i="7"/>
  <c r="N49" i="7"/>
  <c r="V49" i="7" s="1"/>
  <c r="S48" i="7"/>
  <c r="R48" i="7"/>
  <c r="M49" i="7"/>
  <c r="U49" i="7" s="1"/>
  <c r="Q48" i="7"/>
  <c r="L46" i="5"/>
  <c r="N46" i="5"/>
  <c r="I50" i="5"/>
  <c r="M49" i="5"/>
  <c r="J50" i="5"/>
  <c r="N47" i="10" l="1"/>
  <c r="M47" i="10"/>
  <c r="J48" i="10"/>
  <c r="L49" i="10"/>
  <c r="I50" i="10"/>
  <c r="I51" i="9"/>
  <c r="J49" i="9"/>
  <c r="L51" i="7"/>
  <c r="T50" i="7"/>
  <c r="Q49" i="7"/>
  <c r="M50" i="7"/>
  <c r="U50" i="7" s="1"/>
  <c r="N50" i="7"/>
  <c r="V50" i="7" s="1"/>
  <c r="S49" i="7"/>
  <c r="R49" i="7"/>
  <c r="J51" i="5"/>
  <c r="M50" i="5"/>
  <c r="I51" i="5"/>
  <c r="L47" i="5"/>
  <c r="N47" i="5"/>
  <c r="I51" i="10" l="1"/>
  <c r="L50" i="10"/>
  <c r="J49" i="10"/>
  <c r="M48" i="10"/>
  <c r="N48" i="10"/>
  <c r="J50" i="9"/>
  <c r="I52" i="9"/>
  <c r="L52" i="7"/>
  <c r="T51" i="7"/>
  <c r="N51" i="7"/>
  <c r="V51" i="7" s="1"/>
  <c r="S50" i="7"/>
  <c r="R50" i="7"/>
  <c r="Q50" i="7"/>
  <c r="M51" i="7"/>
  <c r="U51" i="7" s="1"/>
  <c r="N48" i="5"/>
  <c r="L48" i="5"/>
  <c r="I52" i="5"/>
  <c r="J52" i="5"/>
  <c r="M51" i="5"/>
  <c r="M49" i="10" l="1"/>
  <c r="N49" i="10"/>
  <c r="J50" i="10"/>
  <c r="I52" i="10"/>
  <c r="L51" i="10"/>
  <c r="I53" i="9"/>
  <c r="J51" i="9"/>
  <c r="L53" i="7"/>
  <c r="T52" i="7"/>
  <c r="M52" i="7"/>
  <c r="U52" i="7" s="1"/>
  <c r="Q51" i="7"/>
  <c r="N52" i="7"/>
  <c r="V52" i="7" s="1"/>
  <c r="S51" i="7"/>
  <c r="R51" i="7"/>
  <c r="N49" i="5"/>
  <c r="L49" i="5"/>
  <c r="J53" i="5"/>
  <c r="M52" i="5"/>
  <c r="I53" i="5"/>
  <c r="I53" i="10" l="1"/>
  <c r="L52" i="10"/>
  <c r="M50" i="10"/>
  <c r="J51" i="10"/>
  <c r="N50" i="10"/>
  <c r="J52" i="9"/>
  <c r="I54" i="9"/>
  <c r="L54" i="7"/>
  <c r="T53" i="7"/>
  <c r="N53" i="7"/>
  <c r="V53" i="7" s="1"/>
  <c r="R52" i="7"/>
  <c r="S52" i="7"/>
  <c r="M53" i="7"/>
  <c r="U53" i="7" s="1"/>
  <c r="Q52" i="7"/>
  <c r="I54" i="5"/>
  <c r="J54" i="5"/>
  <c r="M53" i="5"/>
  <c r="N50" i="5"/>
  <c r="L50" i="5"/>
  <c r="L53" i="10" l="1"/>
  <c r="I54" i="10"/>
  <c r="J52" i="10"/>
  <c r="M51" i="10"/>
  <c r="N51" i="10"/>
  <c r="I55" i="9"/>
  <c r="J53" i="9"/>
  <c r="L55" i="7"/>
  <c r="T54" i="7"/>
  <c r="Q53" i="7"/>
  <c r="M54" i="7"/>
  <c r="U54" i="7" s="1"/>
  <c r="S53" i="7"/>
  <c r="R53" i="7"/>
  <c r="N54" i="7"/>
  <c r="V54" i="7" s="1"/>
  <c r="L51" i="5"/>
  <c r="N51" i="5"/>
  <c r="J55" i="5"/>
  <c r="M54" i="5"/>
  <c r="I55" i="5"/>
  <c r="M52" i="10" l="1"/>
  <c r="J53" i="10"/>
  <c r="N52" i="10"/>
  <c r="I55" i="10"/>
  <c r="L54" i="10"/>
  <c r="J54" i="9"/>
  <c r="I56" i="9"/>
  <c r="L56" i="7"/>
  <c r="T55" i="7"/>
  <c r="N55" i="7"/>
  <c r="V55" i="7" s="1"/>
  <c r="S54" i="7"/>
  <c r="R54" i="7"/>
  <c r="M55" i="7"/>
  <c r="U55" i="7" s="1"/>
  <c r="Q54" i="7"/>
  <c r="M55" i="5"/>
  <c r="J56" i="5"/>
  <c r="N52" i="5"/>
  <c r="L52" i="5"/>
  <c r="I56" i="5"/>
  <c r="L55" i="10" l="1"/>
  <c r="I56" i="10"/>
  <c r="M53" i="10"/>
  <c r="N53" i="10"/>
  <c r="J54" i="10"/>
  <c r="J55" i="9"/>
  <c r="I57" i="9"/>
  <c r="L57" i="7"/>
  <c r="T56" i="7"/>
  <c r="BE20" i="7"/>
  <c r="M56" i="7"/>
  <c r="U56" i="7" s="1"/>
  <c r="Q55" i="7"/>
  <c r="N56" i="7"/>
  <c r="V56" i="7" s="1"/>
  <c r="R55" i="7"/>
  <c r="S55" i="7"/>
  <c r="L53" i="5"/>
  <c r="N53" i="5"/>
  <c r="J57" i="5"/>
  <c r="M56" i="5"/>
  <c r="I57" i="5"/>
  <c r="J55" i="10" l="1"/>
  <c r="N54" i="10"/>
  <c r="M54" i="10"/>
  <c r="L56" i="10"/>
  <c r="I57" i="10"/>
  <c r="I58" i="9"/>
  <c r="J56" i="9"/>
  <c r="L58" i="7"/>
  <c r="T57" i="7"/>
  <c r="S56" i="7"/>
  <c r="R56" i="7"/>
  <c r="N57" i="7"/>
  <c r="V57" i="7" s="1"/>
  <c r="Q56" i="7"/>
  <c r="M57" i="7"/>
  <c r="U57" i="7" s="1"/>
  <c r="I58" i="5"/>
  <c r="J58" i="5"/>
  <c r="M57" i="5"/>
  <c r="L54" i="5"/>
  <c r="N54" i="5"/>
  <c r="I58" i="10" l="1"/>
  <c r="L57" i="10"/>
  <c r="M55" i="10"/>
  <c r="J56" i="10"/>
  <c r="N55" i="10"/>
  <c r="J57" i="9"/>
  <c r="I59" i="9"/>
  <c r="L59" i="7"/>
  <c r="T58" i="7"/>
  <c r="M58" i="7"/>
  <c r="U58" i="7" s="1"/>
  <c r="Q57" i="7"/>
  <c r="N58" i="7"/>
  <c r="V58" i="7" s="1"/>
  <c r="S57" i="7"/>
  <c r="R57" i="7"/>
  <c r="N55" i="5"/>
  <c r="L55" i="5"/>
  <c r="J59" i="5"/>
  <c r="M58" i="5"/>
  <c r="I59" i="5"/>
  <c r="L58" i="10" l="1"/>
  <c r="I59" i="10"/>
  <c r="M56" i="10"/>
  <c r="N56" i="10"/>
  <c r="J57" i="10"/>
  <c r="I60" i="9"/>
  <c r="J58" i="9"/>
  <c r="L60" i="7"/>
  <c r="T59" i="7"/>
  <c r="N59" i="7"/>
  <c r="V59" i="7" s="1"/>
  <c r="R58" i="7"/>
  <c r="S58" i="7"/>
  <c r="Q58" i="7"/>
  <c r="M59" i="7"/>
  <c r="U59" i="7" s="1"/>
  <c r="I60" i="5"/>
  <c r="J60" i="5"/>
  <c r="M59" i="5"/>
  <c r="N56" i="5"/>
  <c r="L56" i="5"/>
  <c r="J58" i="10" l="1"/>
  <c r="N57" i="10"/>
  <c r="M57" i="10"/>
  <c r="I60" i="10"/>
  <c r="L59" i="10"/>
  <c r="J59" i="9"/>
  <c r="I61" i="9"/>
  <c r="L61" i="7"/>
  <c r="T60" i="7"/>
  <c r="Q59" i="7"/>
  <c r="M60" i="7"/>
  <c r="U60" i="7" s="1"/>
  <c r="S59" i="7"/>
  <c r="R59" i="7"/>
  <c r="N60" i="7"/>
  <c r="V60" i="7" s="1"/>
  <c r="N57" i="5"/>
  <c r="L57" i="5"/>
  <c r="J61" i="5"/>
  <c r="M60" i="5"/>
  <c r="I61" i="5"/>
  <c r="M58" i="10" l="1"/>
  <c r="J59" i="10"/>
  <c r="N58" i="10"/>
  <c r="I61" i="10"/>
  <c r="L60" i="10"/>
  <c r="I62" i="9"/>
  <c r="J60" i="9"/>
  <c r="L62" i="7"/>
  <c r="T61" i="7"/>
  <c r="N61" i="7"/>
  <c r="V61" i="7" s="1"/>
  <c r="S60" i="7"/>
  <c r="R60" i="7"/>
  <c r="M61" i="7"/>
  <c r="U61" i="7" s="1"/>
  <c r="Q60" i="7"/>
  <c r="I62" i="5"/>
  <c r="J62" i="5"/>
  <c r="M61" i="5"/>
  <c r="N58" i="5"/>
  <c r="L58" i="5"/>
  <c r="I62" i="10" l="1"/>
  <c r="L61" i="10"/>
  <c r="M59" i="10"/>
  <c r="J60" i="10"/>
  <c r="N59" i="10"/>
  <c r="J61" i="9"/>
  <c r="I63" i="9"/>
  <c r="L63" i="7"/>
  <c r="T62" i="7"/>
  <c r="M62" i="7"/>
  <c r="U62" i="7" s="1"/>
  <c r="Q61" i="7"/>
  <c r="N62" i="7"/>
  <c r="V62" i="7" s="1"/>
  <c r="R61" i="7"/>
  <c r="S61" i="7"/>
  <c r="N59" i="5"/>
  <c r="L59" i="5"/>
  <c r="M62" i="5"/>
  <c r="J63" i="5"/>
  <c r="I63" i="5"/>
  <c r="J61" i="10" l="1"/>
  <c r="N60" i="10"/>
  <c r="M60" i="10"/>
  <c r="L62" i="10"/>
  <c r="I63" i="10"/>
  <c r="J62" i="9"/>
  <c r="I64" i="9"/>
  <c r="L64" i="7"/>
  <c r="T63" i="7"/>
  <c r="S62" i="7"/>
  <c r="R62" i="7"/>
  <c r="N63" i="7"/>
  <c r="V63" i="7" s="1"/>
  <c r="Q62" i="7"/>
  <c r="M63" i="7"/>
  <c r="U63" i="7" s="1"/>
  <c r="N60" i="5"/>
  <c r="L60" i="5"/>
  <c r="I64" i="5"/>
  <c r="M63" i="5"/>
  <c r="J64" i="5"/>
  <c r="I64" i="10" l="1"/>
  <c r="L63" i="10"/>
  <c r="M61" i="10"/>
  <c r="J62" i="10"/>
  <c r="N61" i="10"/>
  <c r="I65" i="9"/>
  <c r="J63" i="9"/>
  <c r="L65" i="7"/>
  <c r="T64" i="7"/>
  <c r="M64" i="7"/>
  <c r="U64" i="7" s="1"/>
  <c r="Q63" i="7"/>
  <c r="N64" i="7"/>
  <c r="V64" i="7" s="1"/>
  <c r="R63" i="7"/>
  <c r="S63" i="7"/>
  <c r="M64" i="5"/>
  <c r="J65" i="5"/>
  <c r="I65" i="5"/>
  <c r="L61" i="5"/>
  <c r="N61" i="5"/>
  <c r="I65" i="10" l="1"/>
  <c r="L64" i="10"/>
  <c r="M62" i="10"/>
  <c r="N62" i="10"/>
  <c r="J63" i="10"/>
  <c r="I66" i="9"/>
  <c r="J64" i="9"/>
  <c r="L66" i="7"/>
  <c r="T65" i="7"/>
  <c r="S64" i="7"/>
  <c r="R64" i="7"/>
  <c r="N65" i="7"/>
  <c r="V65" i="7" s="1"/>
  <c r="Q64" i="7"/>
  <c r="M65" i="7"/>
  <c r="U65" i="7" s="1"/>
  <c r="N62" i="5"/>
  <c r="L62" i="5"/>
  <c r="I66" i="5"/>
  <c r="J66" i="5"/>
  <c r="M65" i="5"/>
  <c r="I66" i="10" l="1"/>
  <c r="L65" i="10"/>
  <c r="J64" i="10"/>
  <c r="M63" i="10"/>
  <c r="N63" i="10"/>
  <c r="J65" i="9"/>
  <c r="I67" i="9"/>
  <c r="L67" i="7"/>
  <c r="T66" i="7"/>
  <c r="M66" i="7"/>
  <c r="U66" i="7" s="1"/>
  <c r="Q65" i="7"/>
  <c r="N66" i="7"/>
  <c r="V66" i="7" s="1"/>
  <c r="S65" i="7"/>
  <c r="R65" i="7"/>
  <c r="M66" i="5"/>
  <c r="J67" i="5"/>
  <c r="L63" i="5"/>
  <c r="N63" i="5"/>
  <c r="I67" i="5"/>
  <c r="N64" i="10" l="1"/>
  <c r="J65" i="10"/>
  <c r="M64" i="10"/>
  <c r="L66" i="10"/>
  <c r="I67" i="10"/>
  <c r="I68" i="9"/>
  <c r="J66" i="9"/>
  <c r="L68" i="7"/>
  <c r="T67" i="7"/>
  <c r="Q66" i="7"/>
  <c r="M67" i="7"/>
  <c r="U67" i="7" s="1"/>
  <c r="S66" i="7"/>
  <c r="R66" i="7"/>
  <c r="N67" i="7"/>
  <c r="V67" i="7" s="1"/>
  <c r="I68" i="5"/>
  <c r="N64" i="5"/>
  <c r="L64" i="5"/>
  <c r="J68" i="5"/>
  <c r="M67" i="5"/>
  <c r="I68" i="10" l="1"/>
  <c r="L67" i="10"/>
  <c r="J66" i="10"/>
  <c r="N65" i="10"/>
  <c r="M65" i="10"/>
  <c r="J67" i="9"/>
  <c r="I69" i="9"/>
  <c r="L69" i="7"/>
  <c r="T68" i="7"/>
  <c r="N68" i="7"/>
  <c r="V68" i="7" s="1"/>
  <c r="R67" i="7"/>
  <c r="S67" i="7"/>
  <c r="M68" i="7"/>
  <c r="U68" i="7" s="1"/>
  <c r="Q67" i="7"/>
  <c r="M68" i="5"/>
  <c r="J69" i="5"/>
  <c r="N65" i="5"/>
  <c r="L65" i="5"/>
  <c r="I69" i="5"/>
  <c r="N66" i="10" l="1"/>
  <c r="M66" i="10"/>
  <c r="J67" i="10"/>
  <c r="L68" i="10"/>
  <c r="I69" i="10"/>
  <c r="I70" i="9"/>
  <c r="J68" i="9"/>
  <c r="L70" i="7"/>
  <c r="T69" i="7"/>
  <c r="Q68" i="7"/>
  <c r="M69" i="7"/>
  <c r="U69" i="7" s="1"/>
  <c r="R68" i="7"/>
  <c r="S68" i="7"/>
  <c r="N69" i="7"/>
  <c r="V69" i="7" s="1"/>
  <c r="I70" i="5"/>
  <c r="J70" i="5"/>
  <c r="M69" i="5"/>
  <c r="N66" i="5"/>
  <c r="L66" i="5"/>
  <c r="J68" i="10" l="1"/>
  <c r="N67" i="10"/>
  <c r="M67" i="10"/>
  <c r="I70" i="10"/>
  <c r="L69" i="10"/>
  <c r="J69" i="9"/>
  <c r="I71" i="9"/>
  <c r="L71" i="7"/>
  <c r="T70" i="7"/>
  <c r="N70" i="7"/>
  <c r="V70" i="7" s="1"/>
  <c r="R69" i="7"/>
  <c r="S69" i="7"/>
  <c r="M70" i="7"/>
  <c r="U70" i="7" s="1"/>
  <c r="Q69" i="7"/>
  <c r="L67" i="5"/>
  <c r="N67" i="5"/>
  <c r="I71" i="5"/>
  <c r="J71" i="5"/>
  <c r="M70" i="5"/>
  <c r="L70" i="10" l="1"/>
  <c r="I71" i="10"/>
  <c r="M68" i="10"/>
  <c r="N68" i="10"/>
  <c r="J69" i="10"/>
  <c r="I72" i="9"/>
  <c r="J70" i="9"/>
  <c r="L72" i="7"/>
  <c r="T71" i="7"/>
  <c r="M71" i="7"/>
  <c r="U71" i="7" s="1"/>
  <c r="Q70" i="7"/>
  <c r="N71" i="7"/>
  <c r="V71" i="7" s="1"/>
  <c r="S70" i="7"/>
  <c r="R70" i="7"/>
  <c r="M71" i="5"/>
  <c r="J72" i="5"/>
  <c r="N68" i="5"/>
  <c r="L68" i="5"/>
  <c r="I72" i="5"/>
  <c r="J70" i="10" l="1"/>
  <c r="N69" i="10"/>
  <c r="M69" i="10"/>
  <c r="L71" i="10"/>
  <c r="I72" i="10"/>
  <c r="J71" i="9"/>
  <c r="I73" i="9"/>
  <c r="L73" i="7"/>
  <c r="T72" i="7"/>
  <c r="M72" i="7"/>
  <c r="U72" i="7" s="1"/>
  <c r="Q71" i="7"/>
  <c r="S71" i="7"/>
  <c r="N72" i="7"/>
  <c r="V72" i="7" s="1"/>
  <c r="R71" i="7"/>
  <c r="I73" i="5"/>
  <c r="L69" i="5"/>
  <c r="N69" i="5"/>
  <c r="M72" i="5"/>
  <c r="J73" i="5"/>
  <c r="I73" i="10" l="1"/>
  <c r="L72" i="10"/>
  <c r="J71" i="10"/>
  <c r="M70" i="10"/>
  <c r="N70" i="10"/>
  <c r="J72" i="9"/>
  <c r="I74" i="9"/>
  <c r="L74" i="7"/>
  <c r="T73" i="7"/>
  <c r="M73" i="7"/>
  <c r="U73" i="7" s="1"/>
  <c r="Q72" i="7"/>
  <c r="N73" i="7"/>
  <c r="V73" i="7" s="1"/>
  <c r="S72" i="7"/>
  <c r="R72" i="7"/>
  <c r="J74" i="5"/>
  <c r="M73" i="5"/>
  <c r="L70" i="5"/>
  <c r="N70" i="5"/>
  <c r="I74" i="5"/>
  <c r="J72" i="10" l="1"/>
  <c r="M71" i="10"/>
  <c r="N71" i="10"/>
  <c r="L73" i="10"/>
  <c r="I74" i="10"/>
  <c r="I75" i="9"/>
  <c r="J73" i="9"/>
  <c r="L75" i="7"/>
  <c r="T74" i="7"/>
  <c r="S73" i="7"/>
  <c r="R73" i="7"/>
  <c r="N74" i="7"/>
  <c r="V74" i="7" s="1"/>
  <c r="Q73" i="7"/>
  <c r="M74" i="7"/>
  <c r="U74" i="7" s="1"/>
  <c r="L71" i="5"/>
  <c r="N71" i="5"/>
  <c r="I75" i="5"/>
  <c r="M74" i="5"/>
  <c r="J75" i="5"/>
  <c r="I75" i="10" l="1"/>
  <c r="L74" i="10"/>
  <c r="J73" i="10"/>
  <c r="N72" i="10"/>
  <c r="M72" i="10"/>
  <c r="I76" i="9"/>
  <c r="J74" i="9"/>
  <c r="L76" i="7"/>
  <c r="T75" i="7"/>
  <c r="N75" i="7"/>
  <c r="V75" i="7" s="1"/>
  <c r="R74" i="7"/>
  <c r="S74" i="7"/>
  <c r="M75" i="7"/>
  <c r="U75" i="7" s="1"/>
  <c r="Q74" i="7"/>
  <c r="J76" i="5"/>
  <c r="M75" i="5"/>
  <c r="I76" i="5"/>
  <c r="L72" i="5"/>
  <c r="N72" i="5"/>
  <c r="N73" i="10" l="1"/>
  <c r="M73" i="10"/>
  <c r="J74" i="10"/>
  <c r="L75" i="10"/>
  <c r="I76" i="10"/>
  <c r="I77" i="9"/>
  <c r="J75" i="9"/>
  <c r="L77" i="7"/>
  <c r="T76" i="7"/>
  <c r="Q75" i="7"/>
  <c r="M76" i="7"/>
  <c r="U76" i="7" s="1"/>
  <c r="S75" i="7"/>
  <c r="R75" i="7"/>
  <c r="N76" i="7"/>
  <c r="V76" i="7" s="1"/>
  <c r="L73" i="5"/>
  <c r="N73" i="5"/>
  <c r="M76" i="5"/>
  <c r="J77" i="5"/>
  <c r="I77" i="5"/>
  <c r="I77" i="10" l="1"/>
  <c r="L76" i="10"/>
  <c r="J75" i="10"/>
  <c r="N74" i="10"/>
  <c r="M74" i="10"/>
  <c r="J76" i="9"/>
  <c r="I78" i="9"/>
  <c r="L78" i="7"/>
  <c r="T77" i="7"/>
  <c r="M77" i="7"/>
  <c r="U77" i="7" s="1"/>
  <c r="Q76" i="7"/>
  <c r="R76" i="7"/>
  <c r="S76" i="7"/>
  <c r="N77" i="7"/>
  <c r="V77" i="7" s="1"/>
  <c r="J78" i="5"/>
  <c r="M77" i="5"/>
  <c r="I78" i="5"/>
  <c r="L74" i="5"/>
  <c r="N74" i="5"/>
  <c r="I78" i="10" l="1"/>
  <c r="L77" i="10"/>
  <c r="N75" i="10"/>
  <c r="M75" i="10"/>
  <c r="J76" i="10"/>
  <c r="J77" i="9"/>
  <c r="I79" i="9"/>
  <c r="L79" i="7"/>
  <c r="T78" i="7"/>
  <c r="S77" i="7"/>
  <c r="R77" i="7"/>
  <c r="N78" i="7"/>
  <c r="V78" i="7" s="1"/>
  <c r="Q77" i="7"/>
  <c r="M78" i="7"/>
  <c r="U78" i="7" s="1"/>
  <c r="I79" i="5"/>
  <c r="M78" i="5"/>
  <c r="J79" i="5"/>
  <c r="N75" i="5"/>
  <c r="L75" i="5"/>
  <c r="J77" i="10" l="1"/>
  <c r="N76" i="10"/>
  <c r="M76" i="10"/>
  <c r="L78" i="10"/>
  <c r="I79" i="10"/>
  <c r="I80" i="9"/>
  <c r="J78" i="9"/>
  <c r="L80" i="7"/>
  <c r="T79" i="7"/>
  <c r="N79" i="7"/>
  <c r="V79" i="7" s="1"/>
  <c r="S78" i="7"/>
  <c r="R78" i="7"/>
  <c r="M79" i="7"/>
  <c r="U79" i="7" s="1"/>
  <c r="Q78" i="7"/>
  <c r="I80" i="5"/>
  <c r="M79" i="5"/>
  <c r="J80" i="5"/>
  <c r="N76" i="5"/>
  <c r="L76" i="5"/>
  <c r="L79" i="10" l="1"/>
  <c r="I80" i="10"/>
  <c r="N77" i="10"/>
  <c r="M77" i="10"/>
  <c r="J78" i="10"/>
  <c r="J79" i="9"/>
  <c r="L81" i="7"/>
  <c r="T80" i="7"/>
  <c r="Q79" i="7"/>
  <c r="M80" i="7"/>
  <c r="U80" i="7" s="1"/>
  <c r="S79" i="7"/>
  <c r="R79" i="7"/>
  <c r="N80" i="7"/>
  <c r="V80" i="7" s="1"/>
  <c r="I81" i="5"/>
  <c r="J81" i="5"/>
  <c r="M80" i="5"/>
  <c r="N77" i="5"/>
  <c r="L77" i="5"/>
  <c r="J79" i="10" l="1"/>
  <c r="N78" i="10"/>
  <c r="M78" i="10"/>
  <c r="I81" i="10"/>
  <c r="L80" i="10"/>
  <c r="J80" i="9"/>
  <c r="I82" i="9"/>
  <c r="L82" i="7"/>
  <c r="AA10" i="7" s="1"/>
  <c r="T81" i="7"/>
  <c r="N81" i="7"/>
  <c r="R80" i="7"/>
  <c r="S80" i="7"/>
  <c r="M81" i="7"/>
  <c r="Q80" i="7"/>
  <c r="L78" i="5"/>
  <c r="N78" i="5"/>
  <c r="I82" i="5"/>
  <c r="J82" i="5"/>
  <c r="M81" i="5"/>
  <c r="N79" i="10" l="1"/>
  <c r="M79" i="10"/>
  <c r="J80" i="10"/>
  <c r="L81" i="10"/>
  <c r="I82" i="10"/>
  <c r="I83" i="9"/>
  <c r="U81" i="7"/>
  <c r="V81" i="7"/>
  <c r="L83" i="7"/>
  <c r="AA11" i="7" s="1"/>
  <c r="T82" i="7"/>
  <c r="N82" i="7"/>
  <c r="S81" i="7"/>
  <c r="R81" i="7"/>
  <c r="Q81" i="7"/>
  <c r="M82" i="7"/>
  <c r="J83" i="5"/>
  <c r="Q10" i="5"/>
  <c r="M82" i="5"/>
  <c r="N79" i="5"/>
  <c r="L79" i="5"/>
  <c r="I83" i="5"/>
  <c r="I83" i="10" l="1"/>
  <c r="L82" i="10"/>
  <c r="P10" i="10"/>
  <c r="J81" i="10"/>
  <c r="N80" i="10"/>
  <c r="M80" i="10"/>
  <c r="J82" i="9"/>
  <c r="P11" i="9"/>
  <c r="I84" i="9"/>
  <c r="V82" i="7"/>
  <c r="AC10" i="7"/>
  <c r="U82" i="7"/>
  <c r="AB10" i="7"/>
  <c r="L84" i="7"/>
  <c r="AA12" i="7" s="1"/>
  <c r="T83" i="7"/>
  <c r="M83" i="7"/>
  <c r="Q82" i="7"/>
  <c r="X10" i="7"/>
  <c r="R82" i="7"/>
  <c r="Z10" i="7"/>
  <c r="S82" i="7"/>
  <c r="Y10" i="7"/>
  <c r="N83" i="7"/>
  <c r="I84" i="5"/>
  <c r="Q11" i="5"/>
  <c r="M83" i="5"/>
  <c r="J84" i="5"/>
  <c r="L80" i="5"/>
  <c r="N80" i="5"/>
  <c r="N81" i="10" l="1"/>
  <c r="J82" i="10"/>
  <c r="M81" i="10"/>
  <c r="P11" i="10"/>
  <c r="I84" i="10"/>
  <c r="L83" i="10"/>
  <c r="P12" i="9"/>
  <c r="I85" i="9"/>
  <c r="Q10" i="9"/>
  <c r="J83" i="9"/>
  <c r="R10" i="9"/>
  <c r="U83" i="7"/>
  <c r="AB11" i="7"/>
  <c r="V83" i="7"/>
  <c r="AC11" i="7"/>
  <c r="L85" i="7"/>
  <c r="AA13" i="7" s="1"/>
  <c r="T84" i="7"/>
  <c r="X11" i="7"/>
  <c r="Q83" i="7"/>
  <c r="M84" i="7"/>
  <c r="Z11" i="7"/>
  <c r="Y11" i="7"/>
  <c r="N84" i="7"/>
  <c r="S83" i="7"/>
  <c r="R83" i="7"/>
  <c r="J85" i="5"/>
  <c r="Q12" i="5"/>
  <c r="M84" i="5"/>
  <c r="I85" i="5"/>
  <c r="L81" i="5"/>
  <c r="N81" i="5"/>
  <c r="R10" i="10" l="1"/>
  <c r="Q10" i="10"/>
  <c r="M82" i="10"/>
  <c r="J83" i="10"/>
  <c r="N82" i="10"/>
  <c r="I85" i="10"/>
  <c r="L84" i="10"/>
  <c r="P12" i="10"/>
  <c r="I86" i="9"/>
  <c r="P13" i="9"/>
  <c r="R11" i="9"/>
  <c r="Q11" i="9"/>
  <c r="J84" i="9"/>
  <c r="V84" i="7"/>
  <c r="AC12" i="7"/>
  <c r="U84" i="7"/>
  <c r="AB12" i="7"/>
  <c r="L86" i="7"/>
  <c r="AA14" i="7" s="1"/>
  <c r="T85" i="7"/>
  <c r="S84" i="7"/>
  <c r="R84" i="7"/>
  <c r="Z12" i="7"/>
  <c r="N85" i="7"/>
  <c r="Y12" i="7"/>
  <c r="M85" i="7"/>
  <c r="X12" i="7"/>
  <c r="Q84" i="7"/>
  <c r="N82" i="5"/>
  <c r="L82" i="5"/>
  <c r="R10" i="5"/>
  <c r="P10" i="5"/>
  <c r="M85" i="5"/>
  <c r="Q13" i="5"/>
  <c r="J86" i="5"/>
  <c r="I86" i="5"/>
  <c r="Q11" i="10" l="1"/>
  <c r="R11" i="10"/>
  <c r="J84" i="10"/>
  <c r="N83" i="10"/>
  <c r="M83" i="10"/>
  <c r="I86" i="10"/>
  <c r="L85" i="10"/>
  <c r="P13" i="10"/>
  <c r="J85" i="9"/>
  <c r="R12" i="9"/>
  <c r="Q12" i="9"/>
  <c r="P14" i="9"/>
  <c r="I87" i="9"/>
  <c r="V85" i="7"/>
  <c r="AC13" i="7"/>
  <c r="U85" i="7"/>
  <c r="AB13" i="7"/>
  <c r="L87" i="7"/>
  <c r="AA15" i="7" s="1"/>
  <c r="T86" i="7"/>
  <c r="Q85" i="7"/>
  <c r="X13" i="7"/>
  <c r="M86" i="7"/>
  <c r="N86" i="7"/>
  <c r="S85" i="7"/>
  <c r="R85" i="7"/>
  <c r="Z13" i="7"/>
  <c r="Y13" i="7"/>
  <c r="Q14" i="5"/>
  <c r="M86" i="5"/>
  <c r="J87" i="5"/>
  <c r="L83" i="5"/>
  <c r="P11" i="5"/>
  <c r="N83" i="5"/>
  <c r="R11" i="5"/>
  <c r="I87" i="5"/>
  <c r="Q12" i="10" l="1"/>
  <c r="R12" i="10"/>
  <c r="L86" i="10"/>
  <c r="I87" i="10"/>
  <c r="P14" i="10"/>
  <c r="J85" i="10"/>
  <c r="M84" i="10"/>
  <c r="N84" i="10"/>
  <c r="R13" i="9"/>
  <c r="Q13" i="9"/>
  <c r="J86" i="9"/>
  <c r="P15" i="9"/>
  <c r="I88" i="9"/>
  <c r="V86" i="7"/>
  <c r="AC14" i="7"/>
  <c r="U86" i="7"/>
  <c r="AB14" i="7"/>
  <c r="L88" i="7"/>
  <c r="AA16" i="7" s="1"/>
  <c r="T87" i="7"/>
  <c r="S86" i="7"/>
  <c r="R86" i="7"/>
  <c r="Z14" i="7"/>
  <c r="Y14" i="7"/>
  <c r="N87" i="7"/>
  <c r="Q86" i="7"/>
  <c r="X14" i="7"/>
  <c r="M87" i="7"/>
  <c r="I88" i="5"/>
  <c r="N84" i="5"/>
  <c r="P12" i="5"/>
  <c r="L84" i="5"/>
  <c r="R12" i="5"/>
  <c r="M87" i="5"/>
  <c r="J88" i="5"/>
  <c r="Q15" i="5"/>
  <c r="Q13" i="10" l="1"/>
  <c r="R13" i="10"/>
  <c r="J86" i="10"/>
  <c r="R14" i="10" s="1"/>
  <c r="N85" i="10"/>
  <c r="M85" i="10"/>
  <c r="P15" i="10"/>
  <c r="I88" i="10"/>
  <c r="L87" i="10"/>
  <c r="I89" i="9"/>
  <c r="P16" i="9"/>
  <c r="R14" i="9"/>
  <c r="Q14" i="9"/>
  <c r="J87" i="9"/>
  <c r="U87" i="7"/>
  <c r="AB15" i="7"/>
  <c r="V87" i="7"/>
  <c r="AC15" i="7"/>
  <c r="L89" i="7"/>
  <c r="AA17" i="7" s="1"/>
  <c r="T88" i="7"/>
  <c r="M88" i="7"/>
  <c r="Q87" i="7"/>
  <c r="X15" i="7"/>
  <c r="N88" i="7"/>
  <c r="R87" i="7"/>
  <c r="S87" i="7"/>
  <c r="Y15" i="7"/>
  <c r="Z15" i="7"/>
  <c r="I89" i="5"/>
  <c r="M88" i="5"/>
  <c r="J89" i="5"/>
  <c r="Q16" i="5"/>
  <c r="N85" i="5"/>
  <c r="R13" i="5"/>
  <c r="P13" i="5"/>
  <c r="L85" i="5"/>
  <c r="M86" i="10" l="1"/>
  <c r="N86" i="10"/>
  <c r="Q14" i="10"/>
  <c r="J87" i="10"/>
  <c r="I89" i="10"/>
  <c r="L88" i="10"/>
  <c r="P16" i="10"/>
  <c r="I90" i="9"/>
  <c r="P17" i="9"/>
  <c r="R15" i="9"/>
  <c r="Q15" i="9"/>
  <c r="J88" i="9"/>
  <c r="U88" i="7"/>
  <c r="AB16" i="7"/>
  <c r="V88" i="7"/>
  <c r="AC16" i="7"/>
  <c r="L90" i="7"/>
  <c r="AA18" i="7" s="1"/>
  <c r="T89" i="7"/>
  <c r="Q88" i="7"/>
  <c r="X16" i="7"/>
  <c r="M89" i="7"/>
  <c r="S88" i="7"/>
  <c r="R88" i="7"/>
  <c r="Y16" i="7"/>
  <c r="Z16" i="7"/>
  <c r="N89" i="7"/>
  <c r="R14" i="5"/>
  <c r="N86" i="5"/>
  <c r="L86" i="5"/>
  <c r="P14" i="5"/>
  <c r="J90" i="5"/>
  <c r="M89" i="5"/>
  <c r="Q17" i="5"/>
  <c r="I90" i="5"/>
  <c r="P17" i="10" l="1"/>
  <c r="I90" i="10"/>
  <c r="L89" i="10"/>
  <c r="R15" i="10"/>
  <c r="J88" i="10"/>
  <c r="Q15" i="10"/>
  <c r="M87" i="10"/>
  <c r="N87" i="10"/>
  <c r="P18" i="9"/>
  <c r="I91" i="9"/>
  <c r="AO20" i="9"/>
  <c r="AN24" i="9"/>
  <c r="R16" i="9"/>
  <c r="J89" i="9"/>
  <c r="Q16" i="9"/>
  <c r="V89" i="7"/>
  <c r="AC17" i="7"/>
  <c r="U89" i="7"/>
  <c r="AB17" i="7"/>
  <c r="L91" i="7"/>
  <c r="AA19" i="7" s="1"/>
  <c r="T90" i="7"/>
  <c r="N90" i="7"/>
  <c r="R89" i="7"/>
  <c r="Y17" i="7"/>
  <c r="Z17" i="7"/>
  <c r="S89" i="7"/>
  <c r="M90" i="7"/>
  <c r="X17" i="7"/>
  <c r="Q89" i="7"/>
  <c r="I91" i="5"/>
  <c r="AO20" i="5"/>
  <c r="AN24" i="5"/>
  <c r="M90" i="5"/>
  <c r="Q18" i="5"/>
  <c r="AP24" i="5"/>
  <c r="J91" i="5"/>
  <c r="AO24" i="5"/>
  <c r="L87" i="5"/>
  <c r="N87" i="5"/>
  <c r="P15" i="5"/>
  <c r="R15" i="5"/>
  <c r="N88" i="10" l="1"/>
  <c r="R16" i="10"/>
  <c r="J89" i="10"/>
  <c r="M88" i="10"/>
  <c r="Q16" i="10"/>
  <c r="P18" i="10"/>
  <c r="L90" i="10"/>
  <c r="I91" i="10"/>
  <c r="AN24" i="10"/>
  <c r="AO20" i="10"/>
  <c r="R17" i="9"/>
  <c r="J90" i="9"/>
  <c r="Q17" i="9"/>
  <c r="I92" i="9"/>
  <c r="P19" i="9"/>
  <c r="U90" i="7"/>
  <c r="AB18" i="7"/>
  <c r="V90" i="7"/>
  <c r="AC18" i="7"/>
  <c r="L92" i="7"/>
  <c r="AA20" i="7" s="1"/>
  <c r="T91" i="7"/>
  <c r="Q90" i="7"/>
  <c r="X18" i="7"/>
  <c r="M91" i="7"/>
  <c r="BF20" i="7"/>
  <c r="BE24" i="7"/>
  <c r="S90" i="7"/>
  <c r="R90" i="7"/>
  <c r="Z18" i="7"/>
  <c r="Y18" i="7"/>
  <c r="N91" i="7"/>
  <c r="BG24" i="7"/>
  <c r="BF24" i="7"/>
  <c r="P16" i="5"/>
  <c r="R16" i="5"/>
  <c r="L88" i="5"/>
  <c r="N88" i="5"/>
  <c r="I92" i="5"/>
  <c r="J92" i="5"/>
  <c r="Q19" i="5"/>
  <c r="M91" i="5"/>
  <c r="I92" i="10" l="1"/>
  <c r="P19" i="10"/>
  <c r="L91" i="10"/>
  <c r="R17" i="10"/>
  <c r="Q17" i="10"/>
  <c r="J90" i="10"/>
  <c r="N89" i="10"/>
  <c r="M89" i="10"/>
  <c r="I93" i="9"/>
  <c r="P20" i="9"/>
  <c r="R18" i="9"/>
  <c r="Q18" i="9"/>
  <c r="J91" i="9"/>
  <c r="AP24" i="9"/>
  <c r="AO24" i="9"/>
  <c r="U91" i="7"/>
  <c r="AB19" i="7"/>
  <c r="V91" i="7"/>
  <c r="AC19" i="7"/>
  <c r="L93" i="7"/>
  <c r="AA21" i="7" s="1"/>
  <c r="T92" i="7"/>
  <c r="N92" i="7"/>
  <c r="Y19" i="7"/>
  <c r="Z19" i="7"/>
  <c r="S91" i="7"/>
  <c r="R91" i="7"/>
  <c r="M92" i="7"/>
  <c r="X19" i="7"/>
  <c r="Q91" i="7"/>
  <c r="M92" i="5"/>
  <c r="J93" i="5"/>
  <c r="Q20" i="5"/>
  <c r="I93" i="5"/>
  <c r="AP20" i="5"/>
  <c r="R17" i="5"/>
  <c r="N89" i="5"/>
  <c r="L89" i="5"/>
  <c r="P17" i="5"/>
  <c r="L92" i="10" l="1"/>
  <c r="I93" i="10"/>
  <c r="P20" i="10"/>
  <c r="R18" i="10"/>
  <c r="N90" i="10"/>
  <c r="Q18" i="10"/>
  <c r="M90" i="10"/>
  <c r="J91" i="10"/>
  <c r="AO24" i="10"/>
  <c r="AP24" i="10"/>
  <c r="J92" i="9"/>
  <c r="R19" i="9"/>
  <c r="Q19" i="9"/>
  <c r="I94" i="9"/>
  <c r="P21" i="9"/>
  <c r="U92" i="7"/>
  <c r="AB20" i="7"/>
  <c r="V92" i="7"/>
  <c r="AC20" i="7"/>
  <c r="L94" i="7"/>
  <c r="AA22" i="7" s="1"/>
  <c r="T93" i="7"/>
  <c r="Q92" i="7"/>
  <c r="M93" i="7"/>
  <c r="X20" i="7"/>
  <c r="R92" i="7"/>
  <c r="N93" i="7"/>
  <c r="S92" i="7"/>
  <c r="Z20" i="7"/>
  <c r="Y20" i="7"/>
  <c r="AN20" i="5"/>
  <c r="P18" i="5"/>
  <c r="L90" i="5"/>
  <c r="N90" i="5"/>
  <c r="R18" i="5"/>
  <c r="I94" i="5"/>
  <c r="J94" i="5"/>
  <c r="M93" i="5"/>
  <c r="Q21" i="5"/>
  <c r="J92" i="10" l="1"/>
  <c r="Q19" i="10"/>
  <c r="N91" i="10"/>
  <c r="R19" i="10"/>
  <c r="M91" i="10"/>
  <c r="I94" i="10"/>
  <c r="P21" i="10"/>
  <c r="L93" i="10"/>
  <c r="I95" i="9"/>
  <c r="P22" i="9"/>
  <c r="Q20" i="9"/>
  <c r="J93" i="9"/>
  <c r="R20" i="9"/>
  <c r="V93" i="7"/>
  <c r="AC21" i="7"/>
  <c r="U93" i="7"/>
  <c r="AB21" i="7"/>
  <c r="L95" i="7"/>
  <c r="AA23" i="7" s="1"/>
  <c r="T94" i="7"/>
  <c r="M94" i="7"/>
  <c r="Q93" i="7"/>
  <c r="X21" i="7"/>
  <c r="N94" i="7"/>
  <c r="S93" i="7"/>
  <c r="Z21" i="7"/>
  <c r="R93" i="7"/>
  <c r="Y21" i="7"/>
  <c r="I95" i="5"/>
  <c r="L91" i="5"/>
  <c r="R19" i="5"/>
  <c r="N91" i="5"/>
  <c r="P19" i="5"/>
  <c r="M94" i="5"/>
  <c r="J95" i="5"/>
  <c r="Q22" i="5"/>
  <c r="P22" i="10" l="1"/>
  <c r="L94" i="10"/>
  <c r="I95" i="10"/>
  <c r="M92" i="10"/>
  <c r="R20" i="10"/>
  <c r="Q20" i="10"/>
  <c r="J93" i="10"/>
  <c r="N92" i="10"/>
  <c r="P23" i="9"/>
  <c r="I96" i="9"/>
  <c r="J94" i="9"/>
  <c r="R21" i="9"/>
  <c r="Q21" i="9"/>
  <c r="V94" i="7"/>
  <c r="AC22" i="7"/>
  <c r="U94" i="7"/>
  <c r="AB22" i="7"/>
  <c r="L96" i="7"/>
  <c r="AA24" i="7" s="1"/>
  <c r="T95" i="7"/>
  <c r="N95" i="7"/>
  <c r="S94" i="7"/>
  <c r="Z22" i="7"/>
  <c r="R94" i="7"/>
  <c r="Y22" i="7"/>
  <c r="X22" i="7"/>
  <c r="M95" i="7"/>
  <c r="Q94" i="7"/>
  <c r="M95" i="5"/>
  <c r="Q23" i="5"/>
  <c r="J96" i="5"/>
  <c r="N92" i="5"/>
  <c r="R20" i="5"/>
  <c r="P20" i="5"/>
  <c r="L92" i="5"/>
  <c r="I96" i="5"/>
  <c r="L95" i="10" l="1"/>
  <c r="I96" i="10"/>
  <c r="P23" i="10"/>
  <c r="J94" i="10"/>
  <c r="N93" i="10"/>
  <c r="M93" i="10"/>
  <c r="Q21" i="10"/>
  <c r="R21" i="10"/>
  <c r="P24" i="9"/>
  <c r="I97" i="9"/>
  <c r="J95" i="9"/>
  <c r="R22" i="9"/>
  <c r="Q22" i="9"/>
  <c r="V95" i="7"/>
  <c r="AC23" i="7"/>
  <c r="U95" i="7"/>
  <c r="AB23" i="7"/>
  <c r="L97" i="7"/>
  <c r="AA25" i="7" s="1"/>
  <c r="T96" i="7"/>
  <c r="S95" i="7"/>
  <c r="N96" i="7"/>
  <c r="R95" i="7"/>
  <c r="Z23" i="7"/>
  <c r="Y23" i="7"/>
  <c r="Q95" i="7"/>
  <c r="M96" i="7"/>
  <c r="X23" i="7"/>
  <c r="I97" i="5"/>
  <c r="L93" i="5"/>
  <c r="R21" i="5"/>
  <c r="N93" i="5"/>
  <c r="P21" i="5"/>
  <c r="Q24" i="5"/>
  <c r="J97" i="5"/>
  <c r="M96" i="5"/>
  <c r="I97" i="10" l="1"/>
  <c r="L96" i="10"/>
  <c r="P24" i="10"/>
  <c r="J95" i="10"/>
  <c r="M94" i="10"/>
  <c r="N94" i="10"/>
  <c r="R22" i="10"/>
  <c r="Q22" i="10"/>
  <c r="P25" i="9"/>
  <c r="I98" i="9"/>
  <c r="R23" i="9"/>
  <c r="J96" i="9"/>
  <c r="Q23" i="9"/>
  <c r="U96" i="7"/>
  <c r="AB24" i="7"/>
  <c r="V96" i="7"/>
  <c r="AC24" i="7"/>
  <c r="L98" i="7"/>
  <c r="AA26" i="7" s="1"/>
  <c r="T97" i="7"/>
  <c r="Q96" i="7"/>
  <c r="X24" i="7"/>
  <c r="M97" i="7"/>
  <c r="S96" i="7"/>
  <c r="R96" i="7"/>
  <c r="Z24" i="7"/>
  <c r="Y24" i="7"/>
  <c r="N97" i="7"/>
  <c r="J98" i="5"/>
  <c r="Q25" i="5"/>
  <c r="M97" i="5"/>
  <c r="R22" i="5"/>
  <c r="P22" i="5"/>
  <c r="L94" i="5"/>
  <c r="N94" i="5"/>
  <c r="I98" i="5"/>
  <c r="R23" i="10" l="1"/>
  <c r="J96" i="10"/>
  <c r="Q23" i="10"/>
  <c r="M95" i="10"/>
  <c r="N95" i="10"/>
  <c r="P25" i="10"/>
  <c r="I98" i="10"/>
  <c r="L97" i="10"/>
  <c r="P26" i="9"/>
  <c r="I99" i="9"/>
  <c r="R24" i="9"/>
  <c r="Q24" i="9"/>
  <c r="J97" i="9"/>
  <c r="U97" i="7"/>
  <c r="AB25" i="7"/>
  <c r="V97" i="7"/>
  <c r="AC25" i="7"/>
  <c r="L99" i="7"/>
  <c r="AA27" i="7" s="1"/>
  <c r="T98" i="7"/>
  <c r="S97" i="7"/>
  <c r="R97" i="7"/>
  <c r="N98" i="7"/>
  <c r="Z25" i="7"/>
  <c r="Y25" i="7"/>
  <c r="Q97" i="7"/>
  <c r="M98" i="7"/>
  <c r="X25" i="7"/>
  <c r="I99" i="5"/>
  <c r="Q26" i="5"/>
  <c r="M98" i="5"/>
  <c r="J99" i="5"/>
  <c r="L95" i="5"/>
  <c r="R23" i="5"/>
  <c r="P23" i="5"/>
  <c r="N95" i="5"/>
  <c r="P26" i="10" l="1"/>
  <c r="I99" i="10"/>
  <c r="L98" i="10"/>
  <c r="R24" i="10"/>
  <c r="J97" i="10"/>
  <c r="N96" i="10"/>
  <c r="M96" i="10"/>
  <c r="Q24" i="10"/>
  <c r="Q25" i="9"/>
  <c r="R25" i="9"/>
  <c r="J98" i="9"/>
  <c r="I100" i="9"/>
  <c r="P27" i="9"/>
  <c r="U98" i="7"/>
  <c r="AB26" i="7"/>
  <c r="V98" i="7"/>
  <c r="AC26" i="7"/>
  <c r="L100" i="7"/>
  <c r="AA28" i="7" s="1"/>
  <c r="T99" i="7"/>
  <c r="Z26" i="7"/>
  <c r="Y26" i="7"/>
  <c r="N99" i="7"/>
  <c r="S98" i="7"/>
  <c r="R98" i="7"/>
  <c r="X26" i="7"/>
  <c r="M99" i="7"/>
  <c r="Q98" i="7"/>
  <c r="M99" i="5"/>
  <c r="J100" i="5"/>
  <c r="Q27" i="5"/>
  <c r="L96" i="5"/>
  <c r="N96" i="5"/>
  <c r="P24" i="5"/>
  <c r="R24" i="5"/>
  <c r="I100" i="5"/>
  <c r="N97" i="10" l="1"/>
  <c r="Q25" i="10"/>
  <c r="J98" i="10"/>
  <c r="M97" i="10"/>
  <c r="R25" i="10"/>
  <c r="L99" i="10"/>
  <c r="P27" i="10"/>
  <c r="I100" i="10"/>
  <c r="R26" i="9"/>
  <c r="Q26" i="9"/>
  <c r="J99" i="9"/>
  <c r="I101" i="9"/>
  <c r="P28" i="9"/>
  <c r="V99" i="7"/>
  <c r="AC27" i="7"/>
  <c r="U99" i="7"/>
  <c r="AB27" i="7"/>
  <c r="L101" i="7"/>
  <c r="AA29" i="7" s="1"/>
  <c r="T100" i="7"/>
  <c r="S99" i="7"/>
  <c r="R99" i="7"/>
  <c r="N100" i="7"/>
  <c r="Y27" i="7"/>
  <c r="Z27" i="7"/>
  <c r="Q99" i="7"/>
  <c r="X27" i="7"/>
  <c r="M100" i="7"/>
  <c r="I101" i="5"/>
  <c r="N97" i="5"/>
  <c r="L97" i="5"/>
  <c r="R25" i="5"/>
  <c r="P25" i="5"/>
  <c r="M100" i="5"/>
  <c r="J101" i="5"/>
  <c r="Q28" i="5"/>
  <c r="R26" i="10" l="1"/>
  <c r="Q26" i="10"/>
  <c r="J99" i="10"/>
  <c r="N98" i="10"/>
  <c r="M98" i="10"/>
  <c r="I101" i="10"/>
  <c r="L100" i="10"/>
  <c r="P28" i="10"/>
  <c r="I102" i="9"/>
  <c r="P29" i="9"/>
  <c r="J100" i="9"/>
  <c r="R27" i="9"/>
  <c r="Q27" i="9"/>
  <c r="U100" i="7"/>
  <c r="AB28" i="7"/>
  <c r="V100" i="7"/>
  <c r="AC28" i="7"/>
  <c r="L102" i="7"/>
  <c r="AA30" i="7" s="1"/>
  <c r="T101" i="7"/>
  <c r="M101" i="7"/>
  <c r="Q100" i="7"/>
  <c r="X28" i="7"/>
  <c r="N101" i="7"/>
  <c r="Z28" i="7"/>
  <c r="S100" i="7"/>
  <c r="R100" i="7"/>
  <c r="Y28" i="7"/>
  <c r="J102" i="5"/>
  <c r="M101" i="5"/>
  <c r="Q29" i="5"/>
  <c r="I102" i="5"/>
  <c r="R26" i="5"/>
  <c r="P26" i="5"/>
  <c r="N98" i="5"/>
  <c r="L98" i="5"/>
  <c r="R27" i="10" l="1"/>
  <c r="Q27" i="10"/>
  <c r="N99" i="10"/>
  <c r="M99" i="10"/>
  <c r="J100" i="10"/>
  <c r="I102" i="10"/>
  <c r="P29" i="10"/>
  <c r="L101" i="10"/>
  <c r="J101" i="9"/>
  <c r="R28" i="9"/>
  <c r="Q28" i="9"/>
  <c r="P30" i="9"/>
  <c r="I103" i="9"/>
  <c r="V101" i="7"/>
  <c r="AC29" i="7"/>
  <c r="U101" i="7"/>
  <c r="AB29" i="7"/>
  <c r="L103" i="7"/>
  <c r="T102" i="7"/>
  <c r="S101" i="7"/>
  <c r="Z29" i="7"/>
  <c r="R101" i="7"/>
  <c r="Y29" i="7"/>
  <c r="N102" i="7"/>
  <c r="Q101" i="7"/>
  <c r="X29" i="7"/>
  <c r="M102" i="7"/>
  <c r="I103" i="5"/>
  <c r="J103" i="5"/>
  <c r="M102" i="5"/>
  <c r="Q30" i="5"/>
  <c r="N99" i="5"/>
  <c r="L99" i="5"/>
  <c r="P27" i="5"/>
  <c r="R27" i="5"/>
  <c r="J101" i="10" l="1"/>
  <c r="M100" i="10"/>
  <c r="N100" i="10"/>
  <c r="Q28" i="10"/>
  <c r="R28" i="10"/>
  <c r="P30" i="10"/>
  <c r="L102" i="10"/>
  <c r="I103" i="10"/>
  <c r="P31" i="9"/>
  <c r="I104" i="9"/>
  <c r="Q29" i="9"/>
  <c r="J102" i="9"/>
  <c r="R29" i="9"/>
  <c r="AA31" i="7"/>
  <c r="AA51" i="7"/>
  <c r="U102" i="7"/>
  <c r="AB30" i="7"/>
  <c r="V102" i="7"/>
  <c r="AC30" i="7"/>
  <c r="L104" i="7"/>
  <c r="T103" i="7"/>
  <c r="M103" i="7"/>
  <c r="AB51" i="7" s="1"/>
  <c r="Q102" i="7"/>
  <c r="X30" i="7"/>
  <c r="N103" i="7"/>
  <c r="AC51" i="7" s="1"/>
  <c r="Z30" i="7"/>
  <c r="S102" i="7"/>
  <c r="R102" i="7"/>
  <c r="Y30" i="7"/>
  <c r="M103" i="5"/>
  <c r="J104" i="5"/>
  <c r="Q31" i="5"/>
  <c r="P28" i="5"/>
  <c r="N100" i="5"/>
  <c r="R28" i="5"/>
  <c r="L100" i="5"/>
  <c r="I104" i="5"/>
  <c r="L103" i="10" l="1"/>
  <c r="P31" i="10"/>
  <c r="I104" i="10"/>
  <c r="N101" i="10"/>
  <c r="M101" i="10"/>
  <c r="Q29" i="10"/>
  <c r="J102" i="10"/>
  <c r="R29" i="10"/>
  <c r="I105" i="9"/>
  <c r="P32" i="9"/>
  <c r="J103" i="9"/>
  <c r="Q30" i="9"/>
  <c r="R30" i="9"/>
  <c r="AA32" i="7"/>
  <c r="AA52" i="7"/>
  <c r="V103" i="7"/>
  <c r="AC31" i="7"/>
  <c r="U103" i="7"/>
  <c r="AB31" i="7"/>
  <c r="L105" i="7"/>
  <c r="T104" i="7"/>
  <c r="S103" i="7"/>
  <c r="R103" i="7"/>
  <c r="N104" i="7"/>
  <c r="AC52" i="7" s="1"/>
  <c r="Y31" i="7"/>
  <c r="Z31" i="7"/>
  <c r="Q103" i="7"/>
  <c r="M104" i="7"/>
  <c r="AB52" i="7" s="1"/>
  <c r="X31" i="7"/>
  <c r="J105" i="5"/>
  <c r="M104" i="5"/>
  <c r="Q32" i="5"/>
  <c r="I105" i="5"/>
  <c r="N101" i="5"/>
  <c r="P29" i="5"/>
  <c r="R29" i="5"/>
  <c r="L101" i="5"/>
  <c r="I105" i="10" l="1"/>
  <c r="L104" i="10"/>
  <c r="P32" i="10"/>
  <c r="J103" i="10"/>
  <c r="Q30" i="10"/>
  <c r="M102" i="10"/>
  <c r="N102" i="10"/>
  <c r="R30" i="10"/>
  <c r="R31" i="9"/>
  <c r="Q31" i="9"/>
  <c r="J104" i="9"/>
  <c r="P33" i="9"/>
  <c r="I106" i="9"/>
  <c r="AA33" i="7"/>
  <c r="AA53" i="7"/>
  <c r="V104" i="7"/>
  <c r="AC32" i="7"/>
  <c r="U104" i="7"/>
  <c r="AB32" i="7"/>
  <c r="L106" i="7"/>
  <c r="T105" i="7"/>
  <c r="M105" i="7"/>
  <c r="AB53" i="7" s="1"/>
  <c r="X32" i="7"/>
  <c r="Q104" i="7"/>
  <c r="N105" i="7"/>
  <c r="AC53" i="7" s="1"/>
  <c r="Z32" i="7"/>
  <c r="Y32" i="7"/>
  <c r="R104" i="7"/>
  <c r="S104" i="7"/>
  <c r="L102" i="5"/>
  <c r="P30" i="5"/>
  <c r="N102" i="5"/>
  <c r="R30" i="5"/>
  <c r="I106" i="5"/>
  <c r="M105" i="5"/>
  <c r="J106" i="5"/>
  <c r="Q33" i="5"/>
  <c r="N103" i="10" l="1"/>
  <c r="M103" i="10"/>
  <c r="R31" i="10"/>
  <c r="J104" i="10"/>
  <c r="Q31" i="10"/>
  <c r="L105" i="10"/>
  <c r="P33" i="10"/>
  <c r="I106" i="10"/>
  <c r="I107" i="9"/>
  <c r="P34" i="9"/>
  <c r="J105" i="9"/>
  <c r="R32" i="9"/>
  <c r="Q32" i="9"/>
  <c r="AA34" i="7"/>
  <c r="AA54" i="7"/>
  <c r="V105" i="7"/>
  <c r="AC33" i="7"/>
  <c r="U105" i="7"/>
  <c r="AB33" i="7"/>
  <c r="L107" i="7"/>
  <c r="T106" i="7"/>
  <c r="R105" i="7"/>
  <c r="S105" i="7"/>
  <c r="Y33" i="7"/>
  <c r="N106" i="7"/>
  <c r="AC54" i="7" s="1"/>
  <c r="Z33" i="7"/>
  <c r="Q105" i="7"/>
  <c r="M106" i="7"/>
  <c r="AB54" i="7" s="1"/>
  <c r="X33" i="7"/>
  <c r="P31" i="5"/>
  <c r="N103" i="5"/>
  <c r="R31" i="5"/>
  <c r="L103" i="5"/>
  <c r="J107" i="5"/>
  <c r="Q34" i="5"/>
  <c r="M106" i="5"/>
  <c r="I107" i="5"/>
  <c r="J105" i="10" l="1"/>
  <c r="N104" i="10"/>
  <c r="M104" i="10"/>
  <c r="R32" i="10"/>
  <c r="Q32" i="10"/>
  <c r="I107" i="10"/>
  <c r="P34" i="10"/>
  <c r="L106" i="10"/>
  <c r="R33" i="9"/>
  <c r="Q33" i="9"/>
  <c r="J106" i="9"/>
  <c r="I108" i="9"/>
  <c r="P35" i="9"/>
  <c r="AA35" i="7"/>
  <c r="AA55" i="7"/>
  <c r="V106" i="7"/>
  <c r="AC34" i="7"/>
  <c r="U106" i="7"/>
  <c r="AB34" i="7"/>
  <c r="L108" i="7"/>
  <c r="T107" i="7"/>
  <c r="M107" i="7"/>
  <c r="AB55" i="7" s="1"/>
  <c r="X34" i="7"/>
  <c r="Q106" i="7"/>
  <c r="N107" i="7"/>
  <c r="AC55" i="7" s="1"/>
  <c r="Z34" i="7"/>
  <c r="R106" i="7"/>
  <c r="Y34" i="7"/>
  <c r="S106" i="7"/>
  <c r="P32" i="5"/>
  <c r="N104" i="5"/>
  <c r="L104" i="5"/>
  <c r="R32" i="5"/>
  <c r="I108" i="5"/>
  <c r="J108" i="5"/>
  <c r="M107" i="5"/>
  <c r="Q35" i="5"/>
  <c r="I108" i="10" l="1"/>
  <c r="L107" i="10"/>
  <c r="P35" i="10"/>
  <c r="R33" i="10"/>
  <c r="Q33" i="10"/>
  <c r="N105" i="10"/>
  <c r="J106" i="10"/>
  <c r="M105" i="10"/>
  <c r="P36" i="9"/>
  <c r="I109" i="9"/>
  <c r="J107" i="9"/>
  <c r="R34" i="9"/>
  <c r="Q34" i="9"/>
  <c r="AA36" i="7"/>
  <c r="AA56" i="7"/>
  <c r="V107" i="7"/>
  <c r="AC35" i="7"/>
  <c r="U107" i="7"/>
  <c r="AB35" i="7"/>
  <c r="L109" i="7"/>
  <c r="T108" i="7"/>
  <c r="Z35" i="7"/>
  <c r="Y35" i="7"/>
  <c r="N108" i="7"/>
  <c r="AC56" i="7" s="1"/>
  <c r="S107" i="7"/>
  <c r="R107" i="7"/>
  <c r="X35" i="7"/>
  <c r="M108" i="7"/>
  <c r="AB56" i="7" s="1"/>
  <c r="Q107" i="7"/>
  <c r="Q36" i="5"/>
  <c r="M108" i="5"/>
  <c r="J109" i="5"/>
  <c r="I109" i="5"/>
  <c r="P33" i="5"/>
  <c r="N105" i="5"/>
  <c r="R33" i="5"/>
  <c r="L105" i="5"/>
  <c r="M106" i="10" l="1"/>
  <c r="J107" i="10"/>
  <c r="N106" i="10"/>
  <c r="Q34" i="10"/>
  <c r="R34" i="10"/>
  <c r="P36" i="10"/>
  <c r="I109" i="10"/>
  <c r="L108" i="10"/>
  <c r="Q35" i="9"/>
  <c r="J108" i="9"/>
  <c r="R35" i="9"/>
  <c r="P37" i="9"/>
  <c r="I110" i="9"/>
  <c r="AA37" i="7"/>
  <c r="AA57" i="7"/>
  <c r="U108" i="7"/>
  <c r="AB36" i="7"/>
  <c r="V108" i="7"/>
  <c r="AC36" i="7"/>
  <c r="L110" i="7"/>
  <c r="T109" i="7"/>
  <c r="S108" i="7"/>
  <c r="R108" i="7"/>
  <c r="Z36" i="7"/>
  <c r="N109" i="7"/>
  <c r="AC57" i="7" s="1"/>
  <c r="Y36" i="7"/>
  <c r="X36" i="7"/>
  <c r="M109" i="7"/>
  <c r="AB57" i="7" s="1"/>
  <c r="Q108" i="7"/>
  <c r="R34" i="5"/>
  <c r="L106" i="5"/>
  <c r="N106" i="5"/>
  <c r="P34" i="5"/>
  <c r="I110" i="5"/>
  <c r="J110" i="5"/>
  <c r="Q37" i="5"/>
  <c r="M109" i="5"/>
  <c r="J108" i="10" l="1"/>
  <c r="Q35" i="10"/>
  <c r="M107" i="10"/>
  <c r="N107" i="10"/>
  <c r="R35" i="10"/>
  <c r="P37" i="10"/>
  <c r="I110" i="10"/>
  <c r="L109" i="10"/>
  <c r="P38" i="9"/>
  <c r="I111" i="9"/>
  <c r="R36" i="9"/>
  <c r="J109" i="9"/>
  <c r="Q36" i="9"/>
  <c r="AA38" i="7"/>
  <c r="AA58" i="7"/>
  <c r="V109" i="7"/>
  <c r="AC37" i="7"/>
  <c r="U109" i="7"/>
  <c r="AB37" i="7"/>
  <c r="L111" i="7"/>
  <c r="T110" i="7"/>
  <c r="N110" i="7"/>
  <c r="AC58" i="7" s="1"/>
  <c r="S109" i="7"/>
  <c r="R109" i="7"/>
  <c r="Z37" i="7"/>
  <c r="Y37" i="7"/>
  <c r="M110" i="7"/>
  <c r="AB58" i="7" s="1"/>
  <c r="X37" i="7"/>
  <c r="Q109" i="7"/>
  <c r="L107" i="5"/>
  <c r="N107" i="5"/>
  <c r="P35" i="5"/>
  <c r="R35" i="5"/>
  <c r="M110" i="5"/>
  <c r="J111" i="5"/>
  <c r="Q38" i="5"/>
  <c r="I111" i="5"/>
  <c r="L110" i="10" l="1"/>
  <c r="P38" i="10"/>
  <c r="I111" i="10"/>
  <c r="R36" i="10"/>
  <c r="Q36" i="10"/>
  <c r="N108" i="10"/>
  <c r="M108" i="10"/>
  <c r="J109" i="10"/>
  <c r="P39" i="9"/>
  <c r="I112" i="9"/>
  <c r="R37" i="9"/>
  <c r="Q37" i="9"/>
  <c r="J110" i="9"/>
  <c r="AA39" i="7"/>
  <c r="AA59" i="7"/>
  <c r="U110" i="7"/>
  <c r="AB38" i="7"/>
  <c r="V110" i="7"/>
  <c r="AC38" i="7"/>
  <c r="L112" i="7"/>
  <c r="T111" i="7"/>
  <c r="X38" i="7"/>
  <c r="Q110" i="7"/>
  <c r="M111" i="7"/>
  <c r="AB59" i="7" s="1"/>
  <c r="Z38" i="7"/>
  <c r="Y38" i="7"/>
  <c r="S110" i="7"/>
  <c r="R110" i="7"/>
  <c r="N111" i="7"/>
  <c r="AC59" i="7" s="1"/>
  <c r="I112" i="5"/>
  <c r="L108" i="5"/>
  <c r="R36" i="5"/>
  <c r="N108" i="5"/>
  <c r="P36" i="5"/>
  <c r="Q39" i="5"/>
  <c r="M111" i="5"/>
  <c r="J112" i="5"/>
  <c r="P39" i="10" l="1"/>
  <c r="I112" i="10"/>
  <c r="L111" i="10"/>
  <c r="Q37" i="10"/>
  <c r="J110" i="10"/>
  <c r="N109" i="10"/>
  <c r="M109" i="10"/>
  <c r="R37" i="10"/>
  <c r="R38" i="9"/>
  <c r="Q38" i="9"/>
  <c r="J111" i="9"/>
  <c r="P40" i="9"/>
  <c r="I113" i="9"/>
  <c r="AA40" i="7"/>
  <c r="AA60" i="7"/>
  <c r="V111" i="7"/>
  <c r="AC39" i="7"/>
  <c r="U111" i="7"/>
  <c r="AB39" i="7"/>
  <c r="L113" i="7"/>
  <c r="T112" i="7"/>
  <c r="N112" i="7"/>
  <c r="AC60" i="7" s="1"/>
  <c r="R111" i="7"/>
  <c r="Z39" i="7"/>
  <c r="Y39" i="7"/>
  <c r="S111" i="7"/>
  <c r="M112" i="7"/>
  <c r="AB60" i="7" s="1"/>
  <c r="Q111" i="7"/>
  <c r="X39" i="7"/>
  <c r="M112" i="5"/>
  <c r="J113" i="5"/>
  <c r="Q40" i="5"/>
  <c r="I113" i="5"/>
  <c r="L109" i="5"/>
  <c r="R37" i="5"/>
  <c r="P37" i="5"/>
  <c r="N109" i="5"/>
  <c r="M110" i="10" l="1"/>
  <c r="N110" i="10"/>
  <c r="R38" i="10"/>
  <c r="J111" i="10"/>
  <c r="Q38" i="10"/>
  <c r="I113" i="10"/>
  <c r="L112" i="10"/>
  <c r="P40" i="10"/>
  <c r="I114" i="9"/>
  <c r="P41" i="9"/>
  <c r="J112" i="9"/>
  <c r="R39" i="9"/>
  <c r="Q39" i="9"/>
  <c r="AA41" i="7"/>
  <c r="AA61" i="7"/>
  <c r="U112" i="7"/>
  <c r="AB40" i="7"/>
  <c r="V112" i="7"/>
  <c r="AC40" i="7"/>
  <c r="L114" i="7"/>
  <c r="AA42" i="7" s="1"/>
  <c r="T113" i="7"/>
  <c r="Q112" i="7"/>
  <c r="X40" i="7"/>
  <c r="M113" i="7"/>
  <c r="AB61" i="7" s="1"/>
  <c r="S112" i="7"/>
  <c r="R112" i="7"/>
  <c r="Z40" i="7"/>
  <c r="Y40" i="7"/>
  <c r="N113" i="7"/>
  <c r="AC61" i="7" s="1"/>
  <c r="J114" i="5"/>
  <c r="Q41" i="5"/>
  <c r="M113" i="5"/>
  <c r="N110" i="5"/>
  <c r="P38" i="5"/>
  <c r="L110" i="5"/>
  <c r="R38" i="5"/>
  <c r="I114" i="5"/>
  <c r="P41" i="10" l="1"/>
  <c r="L113" i="10"/>
  <c r="I114" i="10"/>
  <c r="J112" i="10"/>
  <c r="R39" i="10"/>
  <c r="Q39" i="10"/>
  <c r="N111" i="10"/>
  <c r="M111" i="10"/>
  <c r="R40" i="9"/>
  <c r="Q40" i="9"/>
  <c r="J113" i="9"/>
  <c r="I115" i="9"/>
  <c r="P42" i="9"/>
  <c r="V113" i="7"/>
  <c r="AC41" i="7"/>
  <c r="U113" i="7"/>
  <c r="AB41" i="7"/>
  <c r="L115" i="7"/>
  <c r="AA43" i="7" s="1"/>
  <c r="T114" i="7"/>
  <c r="X41" i="7"/>
  <c r="M114" i="7"/>
  <c r="Q113" i="7"/>
  <c r="Z41" i="7"/>
  <c r="Y41" i="7"/>
  <c r="N114" i="7"/>
  <c r="R113" i="7"/>
  <c r="S113" i="7"/>
  <c r="P39" i="5"/>
  <c r="N111" i="5"/>
  <c r="R39" i="5"/>
  <c r="L111" i="5"/>
  <c r="M114" i="5"/>
  <c r="J115" i="5"/>
  <c r="Q42" i="5"/>
  <c r="I115" i="5"/>
  <c r="R40" i="10" l="1"/>
  <c r="N112" i="10"/>
  <c r="Q40" i="10"/>
  <c r="J113" i="10"/>
  <c r="M112" i="10"/>
  <c r="L114" i="10"/>
  <c r="I115" i="10"/>
  <c r="P42" i="10"/>
  <c r="P43" i="9"/>
  <c r="I116" i="9"/>
  <c r="J114" i="9"/>
  <c r="R41" i="9"/>
  <c r="Q41" i="9"/>
  <c r="U114" i="7"/>
  <c r="AB42" i="7"/>
  <c r="V114" i="7"/>
  <c r="AC42" i="7"/>
  <c r="L116" i="7"/>
  <c r="AA44" i="7" s="1"/>
  <c r="T115" i="7"/>
  <c r="Q114" i="7"/>
  <c r="X42" i="7"/>
  <c r="M115" i="7"/>
  <c r="S114" i="7"/>
  <c r="R114" i="7"/>
  <c r="Z42" i="7"/>
  <c r="Y42" i="7"/>
  <c r="N115" i="7"/>
  <c r="R40" i="5"/>
  <c r="L112" i="5"/>
  <c r="N112" i="5"/>
  <c r="P40" i="5"/>
  <c r="I116" i="5"/>
  <c r="J116" i="5"/>
  <c r="Q43" i="5"/>
  <c r="M115" i="5"/>
  <c r="P43" i="10" l="1"/>
  <c r="I116" i="10"/>
  <c r="L115" i="10"/>
  <c r="Q41" i="10"/>
  <c r="M113" i="10"/>
  <c r="R41" i="10"/>
  <c r="N113" i="10"/>
  <c r="J114" i="10"/>
  <c r="J115" i="9"/>
  <c r="R42" i="9"/>
  <c r="Q42" i="9"/>
  <c r="I117" i="9"/>
  <c r="P44" i="9"/>
  <c r="U115" i="7"/>
  <c r="AB43" i="7"/>
  <c r="V115" i="7"/>
  <c r="AC43" i="7"/>
  <c r="L117" i="7"/>
  <c r="AA45" i="7" s="1"/>
  <c r="T116" i="7"/>
  <c r="M116" i="7"/>
  <c r="X43" i="7"/>
  <c r="Q115" i="7"/>
  <c r="N116" i="7"/>
  <c r="S115" i="7"/>
  <c r="Y43" i="7"/>
  <c r="Z43" i="7"/>
  <c r="R115" i="7"/>
  <c r="I117" i="5"/>
  <c r="M116" i="5"/>
  <c r="J117" i="5"/>
  <c r="Q44" i="5"/>
  <c r="L113" i="5"/>
  <c r="R41" i="5"/>
  <c r="N113" i="5"/>
  <c r="P41" i="5"/>
  <c r="N114" i="10" l="1"/>
  <c r="M114" i="10"/>
  <c r="J115" i="10"/>
  <c r="Q42" i="10"/>
  <c r="R42" i="10"/>
  <c r="L116" i="10"/>
  <c r="I117" i="10"/>
  <c r="P44" i="10"/>
  <c r="I118" i="9"/>
  <c r="P45" i="9"/>
  <c r="Q43" i="9"/>
  <c r="J116" i="9"/>
  <c r="R43" i="9"/>
  <c r="V116" i="7"/>
  <c r="AC44" i="7"/>
  <c r="U116" i="7"/>
  <c r="AB44" i="7"/>
  <c r="L118" i="7"/>
  <c r="AA46" i="7" s="1"/>
  <c r="T117" i="7"/>
  <c r="R116" i="7"/>
  <c r="Z44" i="7"/>
  <c r="Y44" i="7"/>
  <c r="S116" i="7"/>
  <c r="N117" i="7"/>
  <c r="Q116" i="7"/>
  <c r="X44" i="7"/>
  <c r="M117" i="7"/>
  <c r="P42" i="5"/>
  <c r="L114" i="5"/>
  <c r="N114" i="5"/>
  <c r="R42" i="5"/>
  <c r="J118" i="5"/>
  <c r="M117" i="5"/>
  <c r="Q45" i="5"/>
  <c r="I118" i="5"/>
  <c r="Q43" i="10" l="1"/>
  <c r="J116" i="10"/>
  <c r="R43" i="10"/>
  <c r="N115" i="10"/>
  <c r="M115" i="10"/>
  <c r="I118" i="10"/>
  <c r="P45" i="10"/>
  <c r="L117" i="10"/>
  <c r="J117" i="9"/>
  <c r="R44" i="9"/>
  <c r="Q44" i="9"/>
  <c r="I119" i="9"/>
  <c r="P46" i="9"/>
  <c r="V117" i="7"/>
  <c r="AC45" i="7"/>
  <c r="U117" i="7"/>
  <c r="AB45" i="7"/>
  <c r="L119" i="7"/>
  <c r="AA47" i="7" s="1"/>
  <c r="T118" i="7"/>
  <c r="M118" i="7"/>
  <c r="X45" i="7"/>
  <c r="Q117" i="7"/>
  <c r="N118" i="7"/>
  <c r="Y45" i="7"/>
  <c r="R117" i="7"/>
  <c r="S117" i="7"/>
  <c r="Z45" i="7"/>
  <c r="I119" i="5"/>
  <c r="J119" i="5"/>
  <c r="Q46" i="5"/>
  <c r="M118" i="5"/>
  <c r="P43" i="5"/>
  <c r="N115" i="5"/>
  <c r="R43" i="5"/>
  <c r="L115" i="5"/>
  <c r="M116" i="10" l="1"/>
  <c r="R44" i="10"/>
  <c r="J117" i="10"/>
  <c r="N116" i="10"/>
  <c r="Q44" i="10"/>
  <c r="P46" i="10"/>
  <c r="L118" i="10"/>
  <c r="I119" i="10"/>
  <c r="P47" i="9"/>
  <c r="I120" i="9"/>
  <c r="J118" i="9"/>
  <c r="R45" i="9"/>
  <c r="Q45" i="9"/>
  <c r="V118" i="7"/>
  <c r="AC46" i="7"/>
  <c r="U118" i="7"/>
  <c r="AB46" i="7"/>
  <c r="L120" i="7"/>
  <c r="AA48" i="7" s="1"/>
  <c r="T119" i="7"/>
  <c r="N119" i="7"/>
  <c r="Z46" i="7"/>
  <c r="Y46" i="7"/>
  <c r="S118" i="7"/>
  <c r="R118" i="7"/>
  <c r="Q118" i="7"/>
  <c r="M119" i="7"/>
  <c r="X46" i="7"/>
  <c r="L116" i="5"/>
  <c r="R44" i="5"/>
  <c r="P44" i="5"/>
  <c r="N116" i="5"/>
  <c r="M119" i="5"/>
  <c r="Q47" i="5"/>
  <c r="J120" i="5"/>
  <c r="I120" i="5"/>
  <c r="L119" i="10" l="1"/>
  <c r="P47" i="10"/>
  <c r="I120" i="10"/>
  <c r="J118" i="10"/>
  <c r="N117" i="10"/>
  <c r="M117" i="10"/>
  <c r="R45" i="10"/>
  <c r="Q45" i="10"/>
  <c r="P48" i="9"/>
  <c r="I121" i="9"/>
  <c r="J119" i="9"/>
  <c r="R46" i="9"/>
  <c r="Q46" i="9"/>
  <c r="U119" i="7"/>
  <c r="AB47" i="7"/>
  <c r="V119" i="7"/>
  <c r="AC47" i="7"/>
  <c r="L121" i="7"/>
  <c r="AA49" i="7" s="1"/>
  <c r="AA6" i="7" s="1"/>
  <c r="T120" i="7"/>
  <c r="Z47" i="7"/>
  <c r="Y47" i="7"/>
  <c r="S119" i="7"/>
  <c r="R119" i="7"/>
  <c r="N120" i="7"/>
  <c r="X47" i="7"/>
  <c r="M120" i="7"/>
  <c r="Q119" i="7"/>
  <c r="I121" i="5"/>
  <c r="M120" i="5"/>
  <c r="Q48" i="5"/>
  <c r="J121" i="5"/>
  <c r="N117" i="5"/>
  <c r="L117" i="5"/>
  <c r="R45" i="5"/>
  <c r="P45" i="5"/>
  <c r="I121" i="10" l="1"/>
  <c r="L120" i="10"/>
  <c r="P48" i="10"/>
  <c r="J119" i="10"/>
  <c r="M118" i="10"/>
  <c r="N118" i="10"/>
  <c r="R46" i="10"/>
  <c r="Q46" i="10"/>
  <c r="P49" i="9"/>
  <c r="I122" i="9"/>
  <c r="R47" i="9"/>
  <c r="Q47" i="9"/>
  <c r="J120" i="9"/>
  <c r="V120" i="7"/>
  <c r="AC48" i="7"/>
  <c r="U120" i="7"/>
  <c r="AB48" i="7"/>
  <c r="L122" i="7"/>
  <c r="T121" i="7"/>
  <c r="Q120" i="7"/>
  <c r="X48" i="7"/>
  <c r="M121" i="7"/>
  <c r="S120" i="7"/>
  <c r="R120" i="7"/>
  <c r="Z48" i="7"/>
  <c r="N121" i="7"/>
  <c r="Y48" i="7"/>
  <c r="I122" i="5"/>
  <c r="L118" i="5"/>
  <c r="P46" i="5"/>
  <c r="N118" i="5"/>
  <c r="R46" i="5"/>
  <c r="J122" i="5"/>
  <c r="M121" i="5"/>
  <c r="Q49" i="5"/>
  <c r="R47" i="10" l="1"/>
  <c r="J120" i="10"/>
  <c r="Q47" i="10"/>
  <c r="M119" i="10"/>
  <c r="N119" i="10"/>
  <c r="P49" i="10"/>
  <c r="I122" i="10"/>
  <c r="L121" i="10"/>
  <c r="I123" i="9"/>
  <c r="P50" i="9"/>
  <c r="Q48" i="9"/>
  <c r="R48" i="9"/>
  <c r="J121" i="9"/>
  <c r="U121" i="7"/>
  <c r="AB49" i="7"/>
  <c r="AB6" i="7" s="1"/>
  <c r="T122" i="7"/>
  <c r="AA50" i="7"/>
  <c r="V121" i="7"/>
  <c r="AC49" i="7"/>
  <c r="AC6" i="7" s="1"/>
  <c r="S121" i="7"/>
  <c r="R121" i="7"/>
  <c r="Z49" i="7"/>
  <c r="Y49" i="7"/>
  <c r="N122" i="7"/>
  <c r="Q121" i="7"/>
  <c r="X49" i="7"/>
  <c r="M122" i="7"/>
  <c r="M122" i="5"/>
  <c r="Q50" i="5"/>
  <c r="J123" i="5"/>
  <c r="R47" i="5"/>
  <c r="L119" i="5"/>
  <c r="N119" i="5"/>
  <c r="P47" i="5"/>
  <c r="I123" i="5"/>
  <c r="I123" i="10" l="1"/>
  <c r="L122" i="10"/>
  <c r="P50" i="10"/>
  <c r="R48" i="10"/>
  <c r="Q48" i="10"/>
  <c r="J121" i="10"/>
  <c r="N120" i="10"/>
  <c r="M120" i="10"/>
  <c r="Q49" i="9"/>
  <c r="R49" i="9"/>
  <c r="J122" i="9"/>
  <c r="I124" i="9"/>
  <c r="P51" i="9"/>
  <c r="U122" i="7"/>
  <c r="AB50" i="7"/>
  <c r="V122" i="7"/>
  <c r="AC50" i="7"/>
  <c r="X50" i="7"/>
  <c r="Q122" i="7"/>
  <c r="Z50" i="7"/>
  <c r="Y50" i="7"/>
  <c r="S122" i="7"/>
  <c r="R122" i="7"/>
  <c r="L120" i="5"/>
  <c r="N120" i="5"/>
  <c r="R48" i="5"/>
  <c r="P48" i="5"/>
  <c r="I124" i="5"/>
  <c r="J124" i="5"/>
  <c r="M123" i="5"/>
  <c r="Q51" i="5"/>
  <c r="N121" i="10" l="1"/>
  <c r="R49" i="10"/>
  <c r="Q49" i="10"/>
  <c r="M121" i="10"/>
  <c r="J122" i="10"/>
  <c r="L123" i="10"/>
  <c r="P51" i="10"/>
  <c r="I124" i="10"/>
  <c r="I125" i="9"/>
  <c r="P52" i="9"/>
  <c r="R50" i="9"/>
  <c r="Q50" i="9"/>
  <c r="J123" i="9"/>
  <c r="X51" i="7"/>
  <c r="Z51" i="7"/>
  <c r="Y51" i="7"/>
  <c r="I125" i="5"/>
  <c r="M124" i="5"/>
  <c r="J125" i="5"/>
  <c r="Q52" i="5"/>
  <c r="N121" i="5"/>
  <c r="L121" i="5"/>
  <c r="R49" i="5"/>
  <c r="P49" i="5"/>
  <c r="R50" i="10" l="1"/>
  <c r="Q50" i="10"/>
  <c r="J123" i="10"/>
  <c r="M122" i="10"/>
  <c r="N122" i="10"/>
  <c r="I125" i="10"/>
  <c r="L124" i="10"/>
  <c r="P52" i="10"/>
  <c r="I126" i="9"/>
  <c r="P53" i="9"/>
  <c r="Q51" i="9"/>
  <c r="J124" i="9"/>
  <c r="R51" i="9"/>
  <c r="Z52" i="7"/>
  <c r="Y52" i="7"/>
  <c r="X52" i="7"/>
  <c r="J126" i="5"/>
  <c r="Q53" i="5"/>
  <c r="M125" i="5"/>
  <c r="I126" i="5"/>
  <c r="P50" i="5"/>
  <c r="R50" i="5"/>
  <c r="N122" i="5"/>
  <c r="L122" i="5"/>
  <c r="R51" i="10" l="1"/>
  <c r="Q51" i="10"/>
  <c r="N123" i="10"/>
  <c r="M123" i="10"/>
  <c r="J124" i="10"/>
  <c r="P53" i="10"/>
  <c r="I126" i="10"/>
  <c r="L125" i="10"/>
  <c r="J125" i="9"/>
  <c r="Q52" i="9"/>
  <c r="R52" i="9"/>
  <c r="P54" i="9"/>
  <c r="I127" i="9"/>
  <c r="X53" i="7"/>
  <c r="Z53" i="7"/>
  <c r="Y53" i="7"/>
  <c r="L123" i="5"/>
  <c r="N123" i="5"/>
  <c r="R51" i="5"/>
  <c r="P51" i="5"/>
  <c r="I127" i="5"/>
  <c r="M126" i="5"/>
  <c r="J127" i="5"/>
  <c r="Q54" i="5"/>
  <c r="L126" i="10" l="1"/>
  <c r="P54" i="10"/>
  <c r="I127" i="10"/>
  <c r="J125" i="10"/>
  <c r="N124" i="10"/>
  <c r="M124" i="10"/>
  <c r="Q52" i="10"/>
  <c r="R52" i="10"/>
  <c r="P55" i="9"/>
  <c r="I128" i="9"/>
  <c r="R53" i="9"/>
  <c r="Q53" i="9"/>
  <c r="J126" i="9"/>
  <c r="X54" i="7"/>
  <c r="Y54" i="7"/>
  <c r="Z54" i="7"/>
  <c r="M127" i="5"/>
  <c r="Q55" i="5"/>
  <c r="J128" i="5"/>
  <c r="P52" i="5"/>
  <c r="N124" i="5"/>
  <c r="L124" i="5"/>
  <c r="R52" i="5"/>
  <c r="I128" i="5"/>
  <c r="N125" i="10" l="1"/>
  <c r="R53" i="10"/>
  <c r="M125" i="10"/>
  <c r="Q53" i="10"/>
  <c r="J126" i="10"/>
  <c r="L127" i="10"/>
  <c r="P55" i="10"/>
  <c r="I128" i="10"/>
  <c r="I129" i="9"/>
  <c r="P56" i="9"/>
  <c r="J127" i="9"/>
  <c r="Q54" i="9"/>
  <c r="R54" i="9"/>
  <c r="X55" i="7"/>
  <c r="Z55" i="7"/>
  <c r="Y55" i="7"/>
  <c r="J129" i="5"/>
  <c r="Q56" i="5"/>
  <c r="M128" i="5"/>
  <c r="I129" i="5"/>
  <c r="P53" i="5"/>
  <c r="N125" i="5"/>
  <c r="R53" i="5"/>
  <c r="L125" i="5"/>
  <c r="I129" i="10" l="1"/>
  <c r="L128" i="10"/>
  <c r="P56" i="10"/>
  <c r="J127" i="10"/>
  <c r="R54" i="10"/>
  <c r="Q54" i="10"/>
  <c r="N126" i="10"/>
  <c r="M126" i="10"/>
  <c r="R55" i="9"/>
  <c r="Q55" i="9"/>
  <c r="J128" i="9"/>
  <c r="P57" i="9"/>
  <c r="I130" i="9"/>
  <c r="Z56" i="7"/>
  <c r="Y56" i="7"/>
  <c r="X56" i="7"/>
  <c r="I130" i="5"/>
  <c r="Q57" i="5"/>
  <c r="M129" i="5"/>
  <c r="J130" i="5"/>
  <c r="L126" i="5"/>
  <c r="N126" i="5"/>
  <c r="R54" i="5"/>
  <c r="P54" i="5"/>
  <c r="L129" i="10" l="1"/>
  <c r="P57" i="10"/>
  <c r="I130" i="10"/>
  <c r="N127" i="10"/>
  <c r="M127" i="10"/>
  <c r="R55" i="10"/>
  <c r="J128" i="10"/>
  <c r="Q55" i="10"/>
  <c r="I131" i="9"/>
  <c r="P58" i="9"/>
  <c r="J129" i="9"/>
  <c r="R56" i="9"/>
  <c r="Q56" i="9"/>
  <c r="X57" i="7"/>
  <c r="Z57" i="7"/>
  <c r="Y57" i="7"/>
  <c r="N127" i="5"/>
  <c r="L127" i="5"/>
  <c r="P55" i="5"/>
  <c r="R55" i="5"/>
  <c r="I131" i="5"/>
  <c r="J131" i="5"/>
  <c r="Q58" i="5"/>
  <c r="M130" i="5"/>
  <c r="J129" i="10" l="1"/>
  <c r="R56" i="10"/>
  <c r="Q56" i="10"/>
  <c r="N128" i="10"/>
  <c r="M128" i="10"/>
  <c r="I131" i="10"/>
  <c r="L130" i="10"/>
  <c r="P58" i="10"/>
  <c r="Q57" i="9"/>
  <c r="R57" i="9"/>
  <c r="J130" i="9"/>
  <c r="I132" i="9"/>
  <c r="P59" i="9"/>
  <c r="Z58" i="7"/>
  <c r="Y58" i="7"/>
  <c r="X58" i="7"/>
  <c r="M131" i="5"/>
  <c r="Q59" i="5"/>
  <c r="J132" i="5"/>
  <c r="I132" i="5"/>
  <c r="P56" i="5"/>
  <c r="N128" i="5"/>
  <c r="R56" i="5"/>
  <c r="L128" i="5"/>
  <c r="I132" i="10" l="1"/>
  <c r="L131" i="10"/>
  <c r="P59" i="10"/>
  <c r="R57" i="10"/>
  <c r="Q57" i="10"/>
  <c r="N129" i="10"/>
  <c r="M129" i="10"/>
  <c r="J130" i="10"/>
  <c r="J131" i="9"/>
  <c r="R58" i="9"/>
  <c r="Q58" i="9"/>
  <c r="P60" i="9"/>
  <c r="I133" i="9"/>
  <c r="Z59" i="7"/>
  <c r="Y59" i="7"/>
  <c r="X59" i="7"/>
  <c r="J133" i="5"/>
  <c r="Q60" i="5"/>
  <c r="M132" i="5"/>
  <c r="I133" i="5"/>
  <c r="P57" i="5"/>
  <c r="N129" i="5"/>
  <c r="L129" i="5"/>
  <c r="R57" i="5"/>
  <c r="I133" i="10" l="1"/>
  <c r="L132" i="10"/>
  <c r="P60" i="10"/>
  <c r="M130" i="10"/>
  <c r="J131" i="10"/>
  <c r="N130" i="10"/>
  <c r="Q58" i="10"/>
  <c r="R58" i="10"/>
  <c r="R59" i="9"/>
  <c r="Q59" i="9"/>
  <c r="J132" i="9"/>
  <c r="P61" i="9"/>
  <c r="I134" i="9"/>
  <c r="X60" i="7"/>
  <c r="Z60" i="7"/>
  <c r="Y60" i="7"/>
  <c r="L130" i="5"/>
  <c r="N130" i="5"/>
  <c r="P58" i="5"/>
  <c r="R58" i="5"/>
  <c r="M133" i="5"/>
  <c r="J134" i="5"/>
  <c r="Q61" i="5"/>
  <c r="Q6" i="5" s="1"/>
  <c r="I134" i="5"/>
  <c r="R59" i="10" l="1"/>
  <c r="Q59" i="10"/>
  <c r="J132" i="10"/>
  <c r="N131" i="10"/>
  <c r="M131" i="10"/>
  <c r="I134" i="10"/>
  <c r="L133" i="10"/>
  <c r="P61" i="10"/>
  <c r="P6" i="10" s="1"/>
  <c r="T10" i="10" s="1"/>
  <c r="U130" i="9"/>
  <c r="Q60" i="9"/>
  <c r="U132" i="9"/>
  <c r="R60" i="9"/>
  <c r="J133" i="9"/>
  <c r="V130" i="9"/>
  <c r="I135" i="9"/>
  <c r="T134" i="9"/>
  <c r="V131" i="9"/>
  <c r="V10" i="9"/>
  <c r="T11" i="9"/>
  <c r="T10" i="9"/>
  <c r="U10" i="9"/>
  <c r="T12" i="9"/>
  <c r="T13" i="9"/>
  <c r="V11" i="9"/>
  <c r="U11" i="9"/>
  <c r="T14" i="9"/>
  <c r="Y14" i="9" s="1"/>
  <c r="U12" i="9"/>
  <c r="V12" i="9"/>
  <c r="U13" i="9"/>
  <c r="T15" i="9"/>
  <c r="T16" i="9"/>
  <c r="V14" i="9"/>
  <c r="AA14" i="9" s="1"/>
  <c r="V15" i="9"/>
  <c r="T17" i="9"/>
  <c r="U15" i="9"/>
  <c r="U16" i="9"/>
  <c r="V16" i="9"/>
  <c r="T18" i="9"/>
  <c r="T19" i="9"/>
  <c r="V17" i="9"/>
  <c r="U17" i="9"/>
  <c r="U18" i="9"/>
  <c r="V18" i="9"/>
  <c r="T20" i="9"/>
  <c r="T21" i="9"/>
  <c r="U19" i="9"/>
  <c r="V19" i="9"/>
  <c r="U20" i="9"/>
  <c r="V20" i="9"/>
  <c r="T22" i="9"/>
  <c r="V21" i="9"/>
  <c r="T23" i="9"/>
  <c r="U21" i="9"/>
  <c r="T24" i="9"/>
  <c r="V22" i="9"/>
  <c r="U22" i="9"/>
  <c r="U23" i="9"/>
  <c r="V23" i="9"/>
  <c r="T25" i="9"/>
  <c r="U24" i="9"/>
  <c r="T26" i="9"/>
  <c r="V24" i="9"/>
  <c r="U25" i="9"/>
  <c r="T27" i="9"/>
  <c r="V25" i="9"/>
  <c r="T28" i="9"/>
  <c r="V26" i="9"/>
  <c r="U26" i="9"/>
  <c r="V27" i="9"/>
  <c r="T29" i="9"/>
  <c r="U27" i="9"/>
  <c r="U28" i="9"/>
  <c r="V28" i="9"/>
  <c r="T30" i="9"/>
  <c r="T31" i="9"/>
  <c r="U29" i="9"/>
  <c r="V29" i="9"/>
  <c r="U30" i="9"/>
  <c r="V30" i="9"/>
  <c r="T32" i="9"/>
  <c r="T33" i="9"/>
  <c r="V31" i="9"/>
  <c r="U31" i="9"/>
  <c r="V32" i="9"/>
  <c r="T34" i="9"/>
  <c r="U32" i="9"/>
  <c r="T35" i="9"/>
  <c r="V33" i="9"/>
  <c r="U33" i="9"/>
  <c r="T36" i="9"/>
  <c r="U34" i="9"/>
  <c r="V34" i="9"/>
  <c r="V35" i="9"/>
  <c r="T37" i="9"/>
  <c r="U35" i="9"/>
  <c r="U36" i="9"/>
  <c r="T38" i="9"/>
  <c r="V36" i="9"/>
  <c r="V37" i="9"/>
  <c r="U37" i="9"/>
  <c r="T39" i="9"/>
  <c r="T40" i="9"/>
  <c r="V38" i="9"/>
  <c r="U38" i="9"/>
  <c r="U39" i="9"/>
  <c r="T41" i="9"/>
  <c r="V39" i="9"/>
  <c r="V40" i="9"/>
  <c r="U40" i="9"/>
  <c r="T42" i="9"/>
  <c r="V41" i="9"/>
  <c r="T43" i="9"/>
  <c r="U41" i="9"/>
  <c r="V42" i="9"/>
  <c r="U42" i="9"/>
  <c r="T44" i="9"/>
  <c r="V43" i="9"/>
  <c r="T45" i="9"/>
  <c r="U43" i="9"/>
  <c r="T46" i="9"/>
  <c r="V44" i="9"/>
  <c r="U44" i="9"/>
  <c r="U45" i="9"/>
  <c r="V45" i="9"/>
  <c r="T47" i="9"/>
  <c r="V46" i="9"/>
  <c r="T48" i="9"/>
  <c r="U46" i="9"/>
  <c r="V47" i="9"/>
  <c r="U47" i="9"/>
  <c r="T49" i="9"/>
  <c r="U48" i="9"/>
  <c r="V48" i="9"/>
  <c r="T50" i="9"/>
  <c r="T51" i="9"/>
  <c r="U49" i="9"/>
  <c r="V49" i="9"/>
  <c r="T52" i="9"/>
  <c r="U50" i="9"/>
  <c r="V50" i="9"/>
  <c r="U51" i="9"/>
  <c r="T53" i="9"/>
  <c r="V51" i="9"/>
  <c r="T54" i="9"/>
  <c r="U52" i="9"/>
  <c r="V52" i="9"/>
  <c r="T55" i="9"/>
  <c r="U53" i="9"/>
  <c r="V53" i="9"/>
  <c r="U54" i="9"/>
  <c r="V54" i="9"/>
  <c r="T56" i="9"/>
  <c r="T57" i="9"/>
  <c r="V55" i="9"/>
  <c r="U55" i="9"/>
  <c r="U56" i="9"/>
  <c r="V56" i="9"/>
  <c r="T58" i="9"/>
  <c r="U57" i="9"/>
  <c r="V57" i="9"/>
  <c r="T59" i="9"/>
  <c r="V58" i="9"/>
  <c r="T60" i="9"/>
  <c r="U58" i="9"/>
  <c r="V59" i="9"/>
  <c r="U59" i="9"/>
  <c r="T61" i="9"/>
  <c r="U60" i="9"/>
  <c r="V60" i="9"/>
  <c r="T62" i="9"/>
  <c r="U61" i="9"/>
  <c r="V61" i="9"/>
  <c r="T63" i="9"/>
  <c r="V62" i="9"/>
  <c r="U62" i="9"/>
  <c r="T64" i="9"/>
  <c r="T65" i="9"/>
  <c r="U63" i="9"/>
  <c r="V63" i="9"/>
  <c r="T66" i="9"/>
  <c r="V64" i="9"/>
  <c r="U64" i="9"/>
  <c r="V65" i="9"/>
  <c r="U65" i="9"/>
  <c r="T67" i="9"/>
  <c r="V66" i="9"/>
  <c r="T68" i="9"/>
  <c r="U66" i="9"/>
  <c r="T69" i="9"/>
  <c r="V67" i="9"/>
  <c r="U67" i="9"/>
  <c r="T70" i="9"/>
  <c r="V68" i="9"/>
  <c r="U68" i="9"/>
  <c r="V69" i="9"/>
  <c r="T71" i="9"/>
  <c r="U69" i="9"/>
  <c r="V70" i="9"/>
  <c r="U70" i="9"/>
  <c r="T72" i="9"/>
  <c r="U71" i="9"/>
  <c r="T73" i="9"/>
  <c r="V71" i="9"/>
  <c r="T74" i="9"/>
  <c r="V72" i="9"/>
  <c r="U72" i="9"/>
  <c r="T75" i="9"/>
  <c r="U73" i="9"/>
  <c r="V73" i="9"/>
  <c r="T76" i="9"/>
  <c r="U74" i="9"/>
  <c r="V74" i="9"/>
  <c r="V75" i="9"/>
  <c r="T77" i="9"/>
  <c r="U75" i="9"/>
  <c r="T78" i="9"/>
  <c r="V76" i="9"/>
  <c r="U76" i="9"/>
  <c r="U77" i="9"/>
  <c r="T79" i="9"/>
  <c r="V77" i="9"/>
  <c r="U78" i="9"/>
  <c r="T80" i="9"/>
  <c r="V78" i="9"/>
  <c r="V79" i="9"/>
  <c r="U79" i="9"/>
  <c r="T81" i="9"/>
  <c r="U80" i="9"/>
  <c r="T82" i="9"/>
  <c r="V80" i="9"/>
  <c r="V81" i="9"/>
  <c r="T83" i="9"/>
  <c r="U81" i="9"/>
  <c r="U82" i="9"/>
  <c r="V82" i="9"/>
  <c r="T84" i="9"/>
  <c r="U83" i="9"/>
  <c r="V83" i="9"/>
  <c r="T85" i="9"/>
  <c r="V84" i="9"/>
  <c r="U84" i="9"/>
  <c r="T86" i="9"/>
  <c r="T87" i="9"/>
  <c r="U85" i="9"/>
  <c r="V85" i="9"/>
  <c r="V86" i="9"/>
  <c r="T88" i="9"/>
  <c r="U86" i="9"/>
  <c r="V87" i="9"/>
  <c r="U87" i="9"/>
  <c r="T89" i="9"/>
  <c r="U88" i="9"/>
  <c r="V88" i="9"/>
  <c r="T90" i="9"/>
  <c r="T91" i="9"/>
  <c r="V89" i="9"/>
  <c r="U89" i="9"/>
  <c r="V90" i="9"/>
  <c r="U90" i="9"/>
  <c r="T92" i="9"/>
  <c r="U91" i="9"/>
  <c r="V91" i="9"/>
  <c r="T93" i="9"/>
  <c r="V92" i="9"/>
  <c r="U92" i="9"/>
  <c r="T94" i="9"/>
  <c r="U93" i="9"/>
  <c r="T95" i="9"/>
  <c r="V93" i="9"/>
  <c r="V94" i="9"/>
  <c r="T96" i="9"/>
  <c r="U94" i="9"/>
  <c r="V95" i="9"/>
  <c r="T97" i="9"/>
  <c r="U95" i="9"/>
  <c r="T98" i="9"/>
  <c r="U96" i="9"/>
  <c r="V96" i="9"/>
  <c r="T99" i="9"/>
  <c r="U97" i="9"/>
  <c r="V97" i="9"/>
  <c r="T100" i="9"/>
  <c r="U98" i="9"/>
  <c r="V98" i="9"/>
  <c r="T101" i="9"/>
  <c r="V99" i="9"/>
  <c r="U99" i="9"/>
  <c r="V100" i="9"/>
  <c r="T102" i="9"/>
  <c r="U100" i="9"/>
  <c r="V101" i="9"/>
  <c r="U101" i="9"/>
  <c r="T103" i="9"/>
  <c r="V102" i="9"/>
  <c r="T104" i="9"/>
  <c r="U102" i="9"/>
  <c r="T105" i="9"/>
  <c r="V103" i="9"/>
  <c r="U103" i="9"/>
  <c r="U104" i="9"/>
  <c r="T106" i="9"/>
  <c r="V104" i="9"/>
  <c r="V105" i="9"/>
  <c r="U105" i="9"/>
  <c r="T107" i="9"/>
  <c r="V106" i="9"/>
  <c r="U106" i="9"/>
  <c r="T108" i="9"/>
  <c r="U107" i="9"/>
  <c r="T109" i="9"/>
  <c r="V107" i="9"/>
  <c r="U108" i="9"/>
  <c r="V108" i="9"/>
  <c r="T110" i="9"/>
  <c r="U109" i="9"/>
  <c r="T111" i="9"/>
  <c r="V109" i="9"/>
  <c r="V110" i="9"/>
  <c r="U110" i="9"/>
  <c r="T112" i="9"/>
  <c r="U111" i="9"/>
  <c r="V111" i="9"/>
  <c r="T113" i="9"/>
  <c r="U112" i="9"/>
  <c r="T114" i="9"/>
  <c r="V112" i="9"/>
  <c r="V113" i="9"/>
  <c r="T115" i="9"/>
  <c r="U113" i="9"/>
  <c r="U114" i="9"/>
  <c r="T116" i="9"/>
  <c r="V114" i="9"/>
  <c r="U115" i="9"/>
  <c r="T117" i="9"/>
  <c r="V115" i="9"/>
  <c r="V116" i="9"/>
  <c r="U116" i="9"/>
  <c r="T118" i="9"/>
  <c r="T119" i="9"/>
  <c r="U117" i="9"/>
  <c r="V117" i="9"/>
  <c r="T120" i="9"/>
  <c r="V118" i="9"/>
  <c r="U118" i="9"/>
  <c r="V119" i="9"/>
  <c r="T121" i="9"/>
  <c r="U119" i="9"/>
  <c r="U120" i="9"/>
  <c r="V120" i="9"/>
  <c r="T122" i="9"/>
  <c r="V121" i="9"/>
  <c r="U121" i="9"/>
  <c r="T123" i="9"/>
  <c r="U122" i="9"/>
  <c r="V122" i="9"/>
  <c r="T124" i="9"/>
  <c r="U123" i="9"/>
  <c r="T125" i="9"/>
  <c r="V123" i="9"/>
  <c r="U124" i="9"/>
  <c r="T126" i="9"/>
  <c r="V124" i="9"/>
  <c r="V125" i="9"/>
  <c r="U125" i="9"/>
  <c r="T127" i="9"/>
  <c r="U126" i="9"/>
  <c r="V126" i="9"/>
  <c r="T128" i="9"/>
  <c r="U127" i="9"/>
  <c r="T129" i="9"/>
  <c r="V127" i="9"/>
  <c r="T130" i="9"/>
  <c r="V128" i="9"/>
  <c r="U128" i="9"/>
  <c r="V129" i="9"/>
  <c r="T131" i="9"/>
  <c r="U129" i="9"/>
  <c r="U131" i="9"/>
  <c r="T132" i="9"/>
  <c r="Y61" i="7"/>
  <c r="Y6" i="7" s="1"/>
  <c r="Z61" i="7"/>
  <c r="Z6" i="7" s="1"/>
  <c r="X61" i="7"/>
  <c r="X6" i="7" s="1"/>
  <c r="P59" i="5"/>
  <c r="R59" i="5"/>
  <c r="L131" i="5"/>
  <c r="N131" i="5"/>
  <c r="I135" i="5"/>
  <c r="J135" i="5"/>
  <c r="M134" i="5"/>
  <c r="Y118" i="9" l="1"/>
  <c r="T132" i="10"/>
  <c r="T11" i="10"/>
  <c r="T12" i="10"/>
  <c r="T13" i="10"/>
  <c r="T14" i="10"/>
  <c r="Y14" i="10" s="1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3" i="10"/>
  <c r="L134" i="10"/>
  <c r="T134" i="10" s="1"/>
  <c r="I135" i="10"/>
  <c r="R60" i="10"/>
  <c r="Q60" i="10"/>
  <c r="J133" i="10"/>
  <c r="N132" i="10"/>
  <c r="M132" i="10"/>
  <c r="AA22" i="9"/>
  <c r="AA78" i="9"/>
  <c r="AA38" i="9"/>
  <c r="AA46" i="9"/>
  <c r="AA85" i="9"/>
  <c r="AA53" i="9"/>
  <c r="AA54" i="9"/>
  <c r="AA61" i="9"/>
  <c r="AA30" i="9"/>
  <c r="AA117" i="9"/>
  <c r="AA69" i="9"/>
  <c r="AA118" i="9"/>
  <c r="AA102" i="9"/>
  <c r="AA110" i="9"/>
  <c r="AA76" i="9"/>
  <c r="AA68" i="9"/>
  <c r="AA60" i="9"/>
  <c r="AA94" i="9"/>
  <c r="AA70" i="9"/>
  <c r="AA123" i="9"/>
  <c r="AA77" i="9"/>
  <c r="AA62" i="9"/>
  <c r="AA86" i="9"/>
  <c r="AA125" i="9"/>
  <c r="AA101" i="9"/>
  <c r="AA109" i="9"/>
  <c r="AA124" i="9"/>
  <c r="AA108" i="9"/>
  <c r="AA126" i="9"/>
  <c r="AA93" i="9"/>
  <c r="AA45" i="9"/>
  <c r="AA12" i="9"/>
  <c r="AA37" i="9"/>
  <c r="AA21" i="9"/>
  <c r="AA52" i="9"/>
  <c r="AA36" i="9"/>
  <c r="AA44" i="9"/>
  <c r="AA28" i="9"/>
  <c r="AA20" i="9"/>
  <c r="AA116" i="9"/>
  <c r="AA100" i="9"/>
  <c r="AA92" i="9"/>
  <c r="AA84" i="9"/>
  <c r="AA11" i="9"/>
  <c r="AA115" i="9"/>
  <c r="AA107" i="9"/>
  <c r="AA51" i="9"/>
  <c r="AA19" i="9"/>
  <c r="AA91" i="9"/>
  <c r="AA83" i="9"/>
  <c r="AA67" i="9"/>
  <c r="AA75" i="9"/>
  <c r="AA59" i="9"/>
  <c r="AA43" i="9"/>
  <c r="AA35" i="9"/>
  <c r="AA27" i="9"/>
  <c r="AA98" i="9"/>
  <c r="AA50" i="9"/>
  <c r="AA34" i="9"/>
  <c r="AA26" i="9"/>
  <c r="AA18" i="9"/>
  <c r="AA99" i="9"/>
  <c r="AA58" i="9"/>
  <c r="AA42" i="9"/>
  <c r="AA10" i="9"/>
  <c r="AA114" i="9"/>
  <c r="AA73" i="9"/>
  <c r="AA25" i="9"/>
  <c r="AA131" i="9"/>
  <c r="AA17" i="9"/>
  <c r="AA122" i="9"/>
  <c r="AA90" i="9"/>
  <c r="AP11" i="9" s="1"/>
  <c r="AP19" i="9" s="1"/>
  <c r="AP21" i="9" s="1"/>
  <c r="AA49" i="9"/>
  <c r="AA129" i="9"/>
  <c r="AA121" i="9"/>
  <c r="AA113" i="9"/>
  <c r="AA105" i="9"/>
  <c r="AA81" i="9"/>
  <c r="AA65" i="9"/>
  <c r="AA41" i="9"/>
  <c r="AA112" i="9"/>
  <c r="AA96" i="9"/>
  <c r="AA80" i="9"/>
  <c r="AA24" i="9"/>
  <c r="AA130" i="9"/>
  <c r="AA97" i="9"/>
  <c r="AA33" i="9"/>
  <c r="AA128" i="9"/>
  <c r="AA88" i="9"/>
  <c r="AA72" i="9"/>
  <c r="AA64" i="9"/>
  <c r="AA56" i="9"/>
  <c r="AA48" i="9"/>
  <c r="AA16" i="9"/>
  <c r="AA82" i="9"/>
  <c r="AA106" i="9"/>
  <c r="AA89" i="9"/>
  <c r="AA104" i="9"/>
  <c r="AA120" i="9"/>
  <c r="AA40" i="9"/>
  <c r="AA32" i="9"/>
  <c r="AA66" i="9"/>
  <c r="AA57" i="9"/>
  <c r="AA127" i="9"/>
  <c r="AA71" i="9"/>
  <c r="AA63" i="9"/>
  <c r="AA39" i="9"/>
  <c r="AA74" i="9"/>
  <c r="AA111" i="9"/>
  <c r="AA103" i="9"/>
  <c r="AA55" i="9"/>
  <c r="AA31" i="9"/>
  <c r="AA23" i="9"/>
  <c r="AA119" i="9"/>
  <c r="AA95" i="9"/>
  <c r="AA87" i="9"/>
  <c r="AA79" i="9"/>
  <c r="AA47" i="9"/>
  <c r="AA15" i="9"/>
  <c r="Y119" i="9"/>
  <c r="Y87" i="9"/>
  <c r="Y55" i="9"/>
  <c r="Y110" i="9"/>
  <c r="Y94" i="9"/>
  <c r="Y31" i="9"/>
  <c r="Y86" i="9"/>
  <c r="Y102" i="9"/>
  <c r="V132" i="9"/>
  <c r="AA132" i="9" s="1"/>
  <c r="Y126" i="9"/>
  <c r="U14" i="9"/>
  <c r="Z14" i="9" s="1"/>
  <c r="Y62" i="9"/>
  <c r="Y30" i="9"/>
  <c r="Y22" i="9"/>
  <c r="Y61" i="9"/>
  <c r="Y70" i="9"/>
  <c r="Y108" i="9"/>
  <c r="Y76" i="9"/>
  <c r="Y38" i="9"/>
  <c r="Y78" i="9"/>
  <c r="Y107" i="9"/>
  <c r="Y93" i="9"/>
  <c r="Y132" i="9"/>
  <c r="Y100" i="9"/>
  <c r="Y109" i="9"/>
  <c r="Y124" i="9"/>
  <c r="Y85" i="9"/>
  <c r="Y117" i="9"/>
  <c r="Y125" i="9"/>
  <c r="Y116" i="9"/>
  <c r="T133" i="9"/>
  <c r="Y133" i="9" s="1"/>
  <c r="Y54" i="9"/>
  <c r="Y46" i="9"/>
  <c r="Y77" i="9"/>
  <c r="Y101" i="9"/>
  <c r="Y92" i="9"/>
  <c r="Y84" i="9"/>
  <c r="Y68" i="9"/>
  <c r="Y60" i="9"/>
  <c r="Y59" i="9"/>
  <c r="Y123" i="9"/>
  <c r="Y67" i="9"/>
  <c r="Y131" i="9"/>
  <c r="Y115" i="9"/>
  <c r="Y53" i="9"/>
  <c r="Y83" i="9"/>
  <c r="AA29" i="9"/>
  <c r="Y111" i="9"/>
  <c r="Y95" i="9"/>
  <c r="Y79" i="9"/>
  <c r="Y71" i="9"/>
  <c r="Y23" i="9"/>
  <c r="V13" i="9"/>
  <c r="AA13" i="9" s="1"/>
  <c r="Y45" i="9"/>
  <c r="Y37" i="9"/>
  <c r="Y69" i="9"/>
  <c r="Y44" i="9"/>
  <c r="Y52" i="9"/>
  <c r="Y36" i="9"/>
  <c r="Y28" i="9"/>
  <c r="Y43" i="9"/>
  <c r="Y27" i="9"/>
  <c r="Y51" i="9"/>
  <c r="Y35" i="9"/>
  <c r="Y58" i="9"/>
  <c r="Y50" i="9"/>
  <c r="Y42" i="9"/>
  <c r="Y114" i="9"/>
  <c r="Y99" i="9"/>
  <c r="Y91" i="9"/>
  <c r="Y122" i="9"/>
  <c r="Y106" i="9"/>
  <c r="Y75" i="9"/>
  <c r="Y90" i="9"/>
  <c r="AN11" i="9" s="1"/>
  <c r="AN19" i="9" s="1"/>
  <c r="AN21" i="9" s="1"/>
  <c r="Y29" i="9"/>
  <c r="Y21" i="9"/>
  <c r="Y13" i="9"/>
  <c r="Y20" i="9"/>
  <c r="Y12" i="9"/>
  <c r="Y10" i="9"/>
  <c r="Y11" i="9"/>
  <c r="Y19" i="9"/>
  <c r="Y18" i="9"/>
  <c r="Y134" i="9"/>
  <c r="Y26" i="9"/>
  <c r="T135" i="9"/>
  <c r="Y135" i="9" s="1"/>
  <c r="I136" i="9"/>
  <c r="Y74" i="9"/>
  <c r="Y113" i="9"/>
  <c r="Y89" i="9"/>
  <c r="Y81" i="9"/>
  <c r="Y49" i="9"/>
  <c r="Y25" i="9"/>
  <c r="V133" i="9"/>
  <c r="AA133" i="9" s="1"/>
  <c r="Q61" i="9"/>
  <c r="M6" i="9" s="1"/>
  <c r="R61" i="9"/>
  <c r="N6" i="9" s="1"/>
  <c r="U133" i="9"/>
  <c r="J134" i="9"/>
  <c r="Y34" i="9"/>
  <c r="Y121" i="9"/>
  <c r="Y97" i="9"/>
  <c r="Y73" i="9"/>
  <c r="Y41" i="9"/>
  <c r="Y17" i="9"/>
  <c r="Y105" i="9"/>
  <c r="Y65" i="9"/>
  <c r="Y57" i="9"/>
  <c r="Y33" i="9"/>
  <c r="Y128" i="9"/>
  <c r="Y112" i="9"/>
  <c r="Y72" i="9"/>
  <c r="Y64" i="9"/>
  <c r="Y56" i="9"/>
  <c r="Y32" i="9"/>
  <c r="Y82" i="9"/>
  <c r="Y130" i="9"/>
  <c r="Y129" i="9"/>
  <c r="Y104" i="9"/>
  <c r="Y96" i="9"/>
  <c r="Y88" i="9"/>
  <c r="Y80" i="9"/>
  <c r="Y48" i="9"/>
  <c r="Y98" i="9"/>
  <c r="Y66" i="9"/>
  <c r="Y120" i="9"/>
  <c r="Y40" i="9"/>
  <c r="Y24" i="9"/>
  <c r="Y16" i="9"/>
  <c r="Y127" i="9"/>
  <c r="Y103" i="9"/>
  <c r="Y63" i="9"/>
  <c r="Y47" i="9"/>
  <c r="Y39" i="9"/>
  <c r="Y15" i="9"/>
  <c r="AJ122" i="7"/>
  <c r="AJ114" i="7"/>
  <c r="AJ106" i="7"/>
  <c r="AJ98" i="7"/>
  <c r="AJ90" i="7"/>
  <c r="AJ82" i="7"/>
  <c r="AJ74" i="7"/>
  <c r="AJ66" i="7"/>
  <c r="AJ58" i="7"/>
  <c r="AJ50" i="7"/>
  <c r="AJ42" i="7"/>
  <c r="AJ34" i="7"/>
  <c r="AJ26" i="7"/>
  <c r="AJ18" i="7"/>
  <c r="AJ10" i="7"/>
  <c r="AJ79" i="7"/>
  <c r="AJ54" i="7"/>
  <c r="AI54" i="7"/>
  <c r="AI77" i="7"/>
  <c r="AI13" i="7"/>
  <c r="AH117" i="7"/>
  <c r="AH45" i="7"/>
  <c r="AJ60" i="7"/>
  <c r="AJ12" i="7"/>
  <c r="AI116" i="7"/>
  <c r="AH100" i="7"/>
  <c r="AJ75" i="7"/>
  <c r="AJ43" i="7"/>
  <c r="AI115" i="7"/>
  <c r="AI27" i="7"/>
  <c r="AI122" i="7"/>
  <c r="AI114" i="7"/>
  <c r="AI106" i="7"/>
  <c r="AI98" i="7"/>
  <c r="AI90" i="7"/>
  <c r="AI82" i="7"/>
  <c r="AI74" i="7"/>
  <c r="AI66" i="7"/>
  <c r="AI58" i="7"/>
  <c r="AI50" i="7"/>
  <c r="AI42" i="7"/>
  <c r="AI34" i="7"/>
  <c r="AI26" i="7"/>
  <c r="AI18" i="7"/>
  <c r="AI10" i="7"/>
  <c r="AJ71" i="7"/>
  <c r="AJ102" i="7"/>
  <c r="AI86" i="7"/>
  <c r="AI85" i="7"/>
  <c r="AI29" i="7"/>
  <c r="AH77" i="7"/>
  <c r="AH37" i="7"/>
  <c r="AJ108" i="7"/>
  <c r="AJ20" i="7"/>
  <c r="AI84" i="7"/>
  <c r="AI12" i="7"/>
  <c r="AH76" i="7"/>
  <c r="AH12" i="7"/>
  <c r="AJ99" i="7"/>
  <c r="AI91" i="7"/>
  <c r="AH122" i="7"/>
  <c r="AH114" i="7"/>
  <c r="AH106" i="7"/>
  <c r="AH98" i="7"/>
  <c r="AH90" i="7"/>
  <c r="AH82" i="7"/>
  <c r="AH74" i="7"/>
  <c r="AH66" i="7"/>
  <c r="AH58" i="7"/>
  <c r="AH50" i="7"/>
  <c r="AH42" i="7"/>
  <c r="AH34" i="7"/>
  <c r="AH26" i="7"/>
  <c r="AH18" i="7"/>
  <c r="AH10" i="7"/>
  <c r="AJ103" i="7"/>
  <c r="AJ86" i="7"/>
  <c r="AI102" i="7"/>
  <c r="AI61" i="7"/>
  <c r="AH101" i="7"/>
  <c r="AJ92" i="7"/>
  <c r="AI76" i="7"/>
  <c r="AI28" i="7"/>
  <c r="AH92" i="7"/>
  <c r="AJ67" i="7"/>
  <c r="AJ35" i="7"/>
  <c r="AI67" i="7"/>
  <c r="AJ121" i="7"/>
  <c r="AJ113" i="7"/>
  <c r="AJ105" i="7"/>
  <c r="AJ97" i="7"/>
  <c r="AJ89" i="7"/>
  <c r="AJ81" i="7"/>
  <c r="AJ73" i="7"/>
  <c r="AJ65" i="7"/>
  <c r="AJ57" i="7"/>
  <c r="AJ49" i="7"/>
  <c r="AJ41" i="7"/>
  <c r="AJ33" i="7"/>
  <c r="AJ25" i="7"/>
  <c r="AJ17" i="7"/>
  <c r="AJ87" i="7"/>
  <c r="AJ70" i="7"/>
  <c r="AI110" i="7"/>
  <c r="AI101" i="7"/>
  <c r="AH85" i="7"/>
  <c r="AH13" i="7"/>
  <c r="AJ84" i="7"/>
  <c r="AI108" i="7"/>
  <c r="AH84" i="7"/>
  <c r="AJ83" i="7"/>
  <c r="AJ27" i="7"/>
  <c r="AI83" i="7"/>
  <c r="AI35" i="7"/>
  <c r="AI121" i="7"/>
  <c r="AI113" i="7"/>
  <c r="AI105" i="7"/>
  <c r="AI97" i="7"/>
  <c r="AI89" i="7"/>
  <c r="AI81" i="7"/>
  <c r="AI73" i="7"/>
  <c r="AI65" i="7"/>
  <c r="AI57" i="7"/>
  <c r="AI49" i="7"/>
  <c r="AI41" i="7"/>
  <c r="AI33" i="7"/>
  <c r="AI25" i="7"/>
  <c r="AI17" i="7"/>
  <c r="AJ95" i="7"/>
  <c r="AJ94" i="7"/>
  <c r="AI78" i="7"/>
  <c r="AI117" i="7"/>
  <c r="AI21" i="7"/>
  <c r="AH69" i="7"/>
  <c r="AJ100" i="7"/>
  <c r="AI60" i="7"/>
  <c r="AI36" i="7"/>
  <c r="AH108" i="7"/>
  <c r="AJ91" i="7"/>
  <c r="AJ11" i="7"/>
  <c r="AI99" i="7"/>
  <c r="AI19" i="7"/>
  <c r="AH121" i="7"/>
  <c r="AH113" i="7"/>
  <c r="AH105" i="7"/>
  <c r="AH97" i="7"/>
  <c r="AH89" i="7"/>
  <c r="AH81" i="7"/>
  <c r="AH73" i="7"/>
  <c r="AH65" i="7"/>
  <c r="AH57" i="7"/>
  <c r="AH49" i="7"/>
  <c r="AH41" i="7"/>
  <c r="AH33" i="7"/>
  <c r="AH25" i="7"/>
  <c r="AH17" i="7"/>
  <c r="AI46" i="7"/>
  <c r="AI37" i="7"/>
  <c r="AJ44" i="7"/>
  <c r="AH36" i="7"/>
  <c r="AI59" i="7"/>
  <c r="AJ120" i="7"/>
  <c r="AJ112" i="7"/>
  <c r="AJ104" i="7"/>
  <c r="AJ96" i="7"/>
  <c r="AJ88" i="7"/>
  <c r="AJ80" i="7"/>
  <c r="AJ72" i="7"/>
  <c r="AJ64" i="7"/>
  <c r="AJ56" i="7"/>
  <c r="AJ48" i="7"/>
  <c r="AJ40" i="7"/>
  <c r="AJ32" i="7"/>
  <c r="AJ24" i="7"/>
  <c r="AJ16" i="7"/>
  <c r="AI62" i="7"/>
  <c r="AI45" i="7"/>
  <c r="AJ36" i="7"/>
  <c r="AH44" i="7"/>
  <c r="AI51" i="7"/>
  <c r="AI120" i="7"/>
  <c r="AI112" i="7"/>
  <c r="AI104" i="7"/>
  <c r="AI96" i="7"/>
  <c r="AI88" i="7"/>
  <c r="AI80" i="7"/>
  <c r="AI72" i="7"/>
  <c r="AI64" i="7"/>
  <c r="AI56" i="7"/>
  <c r="AI48" i="7"/>
  <c r="AI40" i="7"/>
  <c r="AI32" i="7"/>
  <c r="AI24" i="7"/>
  <c r="AI16" i="7"/>
  <c r="AJ111" i="7"/>
  <c r="AJ39" i="7"/>
  <c r="AJ110" i="7"/>
  <c r="AI70" i="7"/>
  <c r="AI109" i="7"/>
  <c r="AH93" i="7"/>
  <c r="AH21" i="7"/>
  <c r="AJ76" i="7"/>
  <c r="AI92" i="7"/>
  <c r="AI20" i="7"/>
  <c r="AH60" i="7"/>
  <c r="AH28" i="7"/>
  <c r="AJ107" i="7"/>
  <c r="AI107" i="7"/>
  <c r="AI11" i="7"/>
  <c r="AH120" i="7"/>
  <c r="AH112" i="7"/>
  <c r="AH104" i="7"/>
  <c r="AH96" i="7"/>
  <c r="AH88" i="7"/>
  <c r="AH80" i="7"/>
  <c r="AH72" i="7"/>
  <c r="AH64" i="7"/>
  <c r="AH56" i="7"/>
  <c r="AH48" i="7"/>
  <c r="AH40" i="7"/>
  <c r="AH32" i="7"/>
  <c r="AH24" i="7"/>
  <c r="AH16" i="7"/>
  <c r="AJ119" i="7"/>
  <c r="AJ63" i="7"/>
  <c r="AJ55" i="7"/>
  <c r="AJ47" i="7"/>
  <c r="AJ31" i="7"/>
  <c r="AJ23" i="7"/>
  <c r="AJ15" i="7"/>
  <c r="AJ78" i="7"/>
  <c r="AI94" i="7"/>
  <c r="AI93" i="7"/>
  <c r="AH109" i="7"/>
  <c r="AH29" i="7"/>
  <c r="AJ68" i="7"/>
  <c r="AJ28" i="7"/>
  <c r="AI100" i="7"/>
  <c r="AH68" i="7"/>
  <c r="AH20" i="7"/>
  <c r="AJ115" i="7"/>
  <c r="AJ19" i="7"/>
  <c r="AI75" i="7"/>
  <c r="AI119" i="7"/>
  <c r="AI111" i="7"/>
  <c r="AI103" i="7"/>
  <c r="AI95" i="7"/>
  <c r="AI87" i="7"/>
  <c r="AI79" i="7"/>
  <c r="AI71" i="7"/>
  <c r="AI63" i="7"/>
  <c r="AI55" i="7"/>
  <c r="AI47" i="7"/>
  <c r="AI39" i="7"/>
  <c r="AI31" i="7"/>
  <c r="AI23" i="7"/>
  <c r="AI15" i="7"/>
  <c r="AH119" i="7"/>
  <c r="AH111" i="7"/>
  <c r="AH103" i="7"/>
  <c r="AH95" i="7"/>
  <c r="AH87" i="7"/>
  <c r="AH79" i="7"/>
  <c r="AH71" i="7"/>
  <c r="AH63" i="7"/>
  <c r="AH55" i="7"/>
  <c r="AH47" i="7"/>
  <c r="AH39" i="7"/>
  <c r="AH31" i="7"/>
  <c r="AH23" i="7"/>
  <c r="AH15" i="7"/>
  <c r="AJ118" i="7"/>
  <c r="AJ62" i="7"/>
  <c r="AJ46" i="7"/>
  <c r="AJ38" i="7"/>
  <c r="AJ30" i="7"/>
  <c r="AJ22" i="7"/>
  <c r="AJ14" i="7"/>
  <c r="AR14" i="7" s="1"/>
  <c r="AI118" i="7"/>
  <c r="AI38" i="7"/>
  <c r="AI30" i="7"/>
  <c r="AI14" i="7"/>
  <c r="AQ14" i="7" s="1"/>
  <c r="AI53" i="7"/>
  <c r="AH61" i="7"/>
  <c r="AJ52" i="7"/>
  <c r="AI52" i="7"/>
  <c r="AH52" i="7"/>
  <c r="AJ51" i="7"/>
  <c r="AI43" i="7"/>
  <c r="AJ116" i="7"/>
  <c r="AH116" i="7"/>
  <c r="AH118" i="7"/>
  <c r="AH110" i="7"/>
  <c r="AH102" i="7"/>
  <c r="AH94" i="7"/>
  <c r="AH86" i="7"/>
  <c r="AH78" i="7"/>
  <c r="AH70" i="7"/>
  <c r="AH62" i="7"/>
  <c r="AH54" i="7"/>
  <c r="AH46" i="7"/>
  <c r="AH38" i="7"/>
  <c r="AH30" i="7"/>
  <c r="AH22" i="7"/>
  <c r="AH14" i="7"/>
  <c r="AP14" i="7" s="1"/>
  <c r="AJ117" i="7"/>
  <c r="AJ109" i="7"/>
  <c r="AJ101" i="7"/>
  <c r="AJ93" i="7"/>
  <c r="AJ85" i="7"/>
  <c r="AJ77" i="7"/>
  <c r="AJ69" i="7"/>
  <c r="AJ61" i="7"/>
  <c r="AJ53" i="7"/>
  <c r="AJ45" i="7"/>
  <c r="AJ37" i="7"/>
  <c r="AJ29" i="7"/>
  <c r="AJ21" i="7"/>
  <c r="AJ13" i="7"/>
  <c r="AI69" i="7"/>
  <c r="AI44" i="7"/>
  <c r="AJ59" i="7"/>
  <c r="AH115" i="7"/>
  <c r="AH107" i="7"/>
  <c r="AH99" i="7"/>
  <c r="AH91" i="7"/>
  <c r="AH83" i="7"/>
  <c r="AH75" i="7"/>
  <c r="AH67" i="7"/>
  <c r="AH59" i="7"/>
  <c r="AH51" i="7"/>
  <c r="AH43" i="7"/>
  <c r="AH35" i="7"/>
  <c r="AH27" i="7"/>
  <c r="AH19" i="7"/>
  <c r="AH11" i="7"/>
  <c r="AI22" i="7"/>
  <c r="AH53" i="7"/>
  <c r="AI68" i="7"/>
  <c r="AG10" i="7"/>
  <c r="AG11" i="7"/>
  <c r="AF12" i="7"/>
  <c r="AF10" i="7"/>
  <c r="AE10" i="7"/>
  <c r="AG12" i="7"/>
  <c r="AF11" i="7"/>
  <c r="AE11" i="7"/>
  <c r="AE12" i="7"/>
  <c r="AE13" i="7"/>
  <c r="AG13" i="7"/>
  <c r="AF13" i="7"/>
  <c r="AF14" i="7"/>
  <c r="AN14" i="7" s="1"/>
  <c r="AG14" i="7"/>
  <c r="AO14" i="7" s="1"/>
  <c r="AE14" i="7"/>
  <c r="AM14" i="7" s="1"/>
  <c r="AE15" i="7"/>
  <c r="AF15" i="7"/>
  <c r="AG15" i="7"/>
  <c r="AF16" i="7"/>
  <c r="AG16" i="7"/>
  <c r="AE16" i="7"/>
  <c r="AE17" i="7"/>
  <c r="AF17" i="7"/>
  <c r="AG17" i="7"/>
  <c r="AF18" i="7"/>
  <c r="AG18" i="7"/>
  <c r="AE18" i="7"/>
  <c r="AE19" i="7"/>
  <c r="AF19" i="7"/>
  <c r="AG19" i="7"/>
  <c r="AF20" i="7"/>
  <c r="AG20" i="7"/>
  <c r="AE20" i="7"/>
  <c r="AE21" i="7"/>
  <c r="AG21" i="7"/>
  <c r="AF21" i="7"/>
  <c r="AF22" i="7"/>
  <c r="AE22" i="7"/>
  <c r="AG22" i="7"/>
  <c r="AE23" i="7"/>
  <c r="AF23" i="7"/>
  <c r="AG23" i="7"/>
  <c r="AF24" i="7"/>
  <c r="AG24" i="7"/>
  <c r="AE24" i="7"/>
  <c r="AF25" i="7"/>
  <c r="AE25" i="7"/>
  <c r="AG25" i="7"/>
  <c r="AF26" i="7"/>
  <c r="AG26" i="7"/>
  <c r="AE26" i="7"/>
  <c r="AF27" i="7"/>
  <c r="AE27" i="7"/>
  <c r="AG27" i="7"/>
  <c r="AF28" i="7"/>
  <c r="AG28" i="7"/>
  <c r="AE28" i="7"/>
  <c r="AF29" i="7"/>
  <c r="AG29" i="7"/>
  <c r="AE29" i="7"/>
  <c r="AG30" i="7"/>
  <c r="AE30" i="7"/>
  <c r="AF30" i="7"/>
  <c r="AF31" i="7"/>
  <c r="AG31" i="7"/>
  <c r="AE31" i="7"/>
  <c r="AG32" i="7"/>
  <c r="AF32" i="7"/>
  <c r="AE32" i="7"/>
  <c r="AE33" i="7"/>
  <c r="AF33" i="7"/>
  <c r="AG33" i="7"/>
  <c r="AG34" i="7"/>
  <c r="AF34" i="7"/>
  <c r="AE34" i="7"/>
  <c r="AG35" i="7"/>
  <c r="AE35" i="7"/>
  <c r="AF35" i="7"/>
  <c r="AE36" i="7"/>
  <c r="AF36" i="7"/>
  <c r="AG36" i="7"/>
  <c r="AF37" i="7"/>
  <c r="AE37" i="7"/>
  <c r="AG37" i="7"/>
  <c r="AE38" i="7"/>
  <c r="AG38" i="7"/>
  <c r="AF38" i="7"/>
  <c r="AF39" i="7"/>
  <c r="AG39" i="7"/>
  <c r="AE39" i="7"/>
  <c r="AE40" i="7"/>
  <c r="AF40" i="7"/>
  <c r="AG40" i="7"/>
  <c r="AG41" i="7"/>
  <c r="AE41" i="7"/>
  <c r="AF41" i="7"/>
  <c r="AE42" i="7"/>
  <c r="AG42" i="7"/>
  <c r="AF42" i="7"/>
  <c r="AF43" i="7"/>
  <c r="AG43" i="7"/>
  <c r="AE43" i="7"/>
  <c r="AE44" i="7"/>
  <c r="AF44" i="7"/>
  <c r="AG44" i="7"/>
  <c r="AG45" i="7"/>
  <c r="AF45" i="7"/>
  <c r="AE45" i="7"/>
  <c r="AG46" i="7"/>
  <c r="AE46" i="7"/>
  <c r="AF46" i="7"/>
  <c r="AF47" i="7"/>
  <c r="AE47" i="7"/>
  <c r="AG47" i="7"/>
  <c r="AF48" i="7"/>
  <c r="AG48" i="7"/>
  <c r="AE48" i="7"/>
  <c r="AF49" i="7"/>
  <c r="AG49" i="7"/>
  <c r="AE49" i="7"/>
  <c r="AE50" i="7"/>
  <c r="AG50" i="7"/>
  <c r="AF50" i="7"/>
  <c r="AF51" i="7"/>
  <c r="AE51" i="7"/>
  <c r="AG51" i="7"/>
  <c r="AE52" i="7"/>
  <c r="AF52" i="7"/>
  <c r="AG52" i="7"/>
  <c r="AG53" i="7"/>
  <c r="AE53" i="7"/>
  <c r="AF53" i="7"/>
  <c r="AG54" i="7"/>
  <c r="AE54" i="7"/>
  <c r="AF54" i="7"/>
  <c r="AG55" i="7"/>
  <c r="AF55" i="7"/>
  <c r="AE55" i="7"/>
  <c r="AE56" i="7"/>
  <c r="AG56" i="7"/>
  <c r="AF56" i="7"/>
  <c r="AF57" i="7"/>
  <c r="AE57" i="7"/>
  <c r="AG57" i="7"/>
  <c r="AF58" i="7"/>
  <c r="AE58" i="7"/>
  <c r="AG58" i="7"/>
  <c r="AG59" i="7"/>
  <c r="AE59" i="7"/>
  <c r="AF59" i="7"/>
  <c r="AE60" i="7"/>
  <c r="AF60" i="7"/>
  <c r="AG60" i="7"/>
  <c r="AE61" i="7"/>
  <c r="AF61" i="7"/>
  <c r="AG61" i="7"/>
  <c r="AG62" i="7"/>
  <c r="AF62" i="7"/>
  <c r="AE62" i="7"/>
  <c r="AG63" i="7"/>
  <c r="AE63" i="7"/>
  <c r="AF63" i="7"/>
  <c r="AE64" i="7"/>
  <c r="AF64" i="7"/>
  <c r="AG64" i="7"/>
  <c r="AF65" i="7"/>
  <c r="AE65" i="7"/>
  <c r="AG65" i="7"/>
  <c r="AG66" i="7"/>
  <c r="AE66" i="7"/>
  <c r="AF66" i="7"/>
  <c r="AE67" i="7"/>
  <c r="AF67" i="7"/>
  <c r="AG67" i="7"/>
  <c r="AG68" i="7"/>
  <c r="AF68" i="7"/>
  <c r="AE68" i="7"/>
  <c r="AE69" i="7"/>
  <c r="AF69" i="7"/>
  <c r="AG69" i="7"/>
  <c r="AG70" i="7"/>
  <c r="AF70" i="7"/>
  <c r="AE70" i="7"/>
  <c r="AE71" i="7"/>
  <c r="AF71" i="7"/>
  <c r="AG71" i="7"/>
  <c r="AG72" i="7"/>
  <c r="AE72" i="7"/>
  <c r="AF72" i="7"/>
  <c r="AF73" i="7"/>
  <c r="AG73" i="7"/>
  <c r="AE73" i="7"/>
  <c r="AG74" i="7"/>
  <c r="AF74" i="7"/>
  <c r="AE74" i="7"/>
  <c r="AF75" i="7"/>
  <c r="AG75" i="7"/>
  <c r="AE75" i="7"/>
  <c r="AE76" i="7"/>
  <c r="AG76" i="7"/>
  <c r="AF76" i="7"/>
  <c r="AF77" i="7"/>
  <c r="AG77" i="7"/>
  <c r="AE77" i="7"/>
  <c r="AE78" i="7"/>
  <c r="AF78" i="7"/>
  <c r="AG78" i="7"/>
  <c r="AF79" i="7"/>
  <c r="AE79" i="7"/>
  <c r="AG79" i="7"/>
  <c r="AE80" i="7"/>
  <c r="AG80" i="7"/>
  <c r="AF80" i="7"/>
  <c r="AF81" i="7"/>
  <c r="AG81" i="7"/>
  <c r="AE81" i="7"/>
  <c r="AG82" i="7"/>
  <c r="AE82" i="7"/>
  <c r="AF82" i="7"/>
  <c r="AG83" i="7"/>
  <c r="AE83" i="7"/>
  <c r="AF83" i="7"/>
  <c r="AG84" i="7"/>
  <c r="AF84" i="7"/>
  <c r="AE84" i="7"/>
  <c r="AF85" i="7"/>
  <c r="AG85" i="7"/>
  <c r="AE85" i="7"/>
  <c r="AE86" i="7"/>
  <c r="AF86" i="7"/>
  <c r="AG86" i="7"/>
  <c r="AE87" i="7"/>
  <c r="AG87" i="7"/>
  <c r="AF87" i="7"/>
  <c r="AG88" i="7"/>
  <c r="AF88" i="7"/>
  <c r="AE88" i="7"/>
  <c r="AG89" i="7"/>
  <c r="AF89" i="7"/>
  <c r="AE89" i="7"/>
  <c r="AE90" i="7"/>
  <c r="AF90" i="7"/>
  <c r="AG90" i="7"/>
  <c r="AE91" i="7"/>
  <c r="AG91" i="7"/>
  <c r="AF91" i="7"/>
  <c r="AG92" i="7"/>
  <c r="AE92" i="7"/>
  <c r="AF92" i="7"/>
  <c r="AG93" i="7"/>
  <c r="AE93" i="7"/>
  <c r="AF93" i="7"/>
  <c r="AG94" i="7"/>
  <c r="AE94" i="7"/>
  <c r="AF94" i="7"/>
  <c r="AE95" i="7"/>
  <c r="AG95" i="7"/>
  <c r="AF95" i="7"/>
  <c r="AE96" i="7"/>
  <c r="AF96" i="7"/>
  <c r="AG96" i="7"/>
  <c r="AE97" i="7"/>
  <c r="AF97" i="7"/>
  <c r="AG97" i="7"/>
  <c r="AG98" i="7"/>
  <c r="AE98" i="7"/>
  <c r="AF98" i="7"/>
  <c r="AG99" i="7"/>
  <c r="AF99" i="7"/>
  <c r="AE99" i="7"/>
  <c r="AG100" i="7"/>
  <c r="AE100" i="7"/>
  <c r="AF100" i="7"/>
  <c r="AE101" i="7"/>
  <c r="AG101" i="7"/>
  <c r="AF101" i="7"/>
  <c r="AF102" i="7"/>
  <c r="AE102" i="7"/>
  <c r="AG102" i="7"/>
  <c r="AF103" i="7"/>
  <c r="AE103" i="7"/>
  <c r="AG103" i="7"/>
  <c r="AF104" i="7"/>
  <c r="AE104" i="7"/>
  <c r="AG104" i="7"/>
  <c r="AF105" i="7"/>
  <c r="AE105" i="7"/>
  <c r="AG105" i="7"/>
  <c r="AG106" i="7"/>
  <c r="AF106" i="7"/>
  <c r="AE106" i="7"/>
  <c r="AG107" i="7"/>
  <c r="AE107" i="7"/>
  <c r="AF107" i="7"/>
  <c r="AE108" i="7"/>
  <c r="AG108" i="7"/>
  <c r="AF108" i="7"/>
  <c r="AG109" i="7"/>
  <c r="AE109" i="7"/>
  <c r="AF109" i="7"/>
  <c r="AF110" i="7"/>
  <c r="AG110" i="7"/>
  <c r="AE110" i="7"/>
  <c r="AE111" i="7"/>
  <c r="AF111" i="7"/>
  <c r="AG111" i="7"/>
  <c r="AF112" i="7"/>
  <c r="AE112" i="7"/>
  <c r="AG112" i="7"/>
  <c r="AE113" i="7"/>
  <c r="AG113" i="7"/>
  <c r="AF113" i="7"/>
  <c r="AF114" i="7"/>
  <c r="AG114" i="7"/>
  <c r="AE114" i="7"/>
  <c r="AG115" i="7"/>
  <c r="AE115" i="7"/>
  <c r="AF115" i="7"/>
  <c r="AF116" i="7"/>
  <c r="AE116" i="7"/>
  <c r="AG116" i="7"/>
  <c r="AE117" i="7"/>
  <c r="AF117" i="7"/>
  <c r="AG117" i="7"/>
  <c r="AG118" i="7"/>
  <c r="AF118" i="7"/>
  <c r="AE118" i="7"/>
  <c r="AF119" i="7"/>
  <c r="AE119" i="7"/>
  <c r="AG119" i="7"/>
  <c r="AE120" i="7"/>
  <c r="AF120" i="7"/>
  <c r="AG120" i="7"/>
  <c r="AF121" i="7"/>
  <c r="AG121" i="7"/>
  <c r="AE121" i="7"/>
  <c r="AF122" i="7"/>
  <c r="AE122" i="7"/>
  <c r="AG122" i="7"/>
  <c r="M135" i="5"/>
  <c r="J136" i="5"/>
  <c r="N132" i="5"/>
  <c r="R60" i="5"/>
  <c r="P60" i="5"/>
  <c r="L132" i="5"/>
  <c r="I136" i="5"/>
  <c r="Y70" i="10" l="1"/>
  <c r="Y54" i="10"/>
  <c r="Y38" i="10"/>
  <c r="Y125" i="10"/>
  <c r="Y93" i="10"/>
  <c r="Y77" i="10"/>
  <c r="Y61" i="10"/>
  <c r="Y30" i="10"/>
  <c r="Y120" i="10"/>
  <c r="Y104" i="10"/>
  <c r="Y88" i="10"/>
  <c r="Y48" i="10"/>
  <c r="Y128" i="10"/>
  <c r="Y112" i="10"/>
  <c r="Y96" i="10"/>
  <c r="Y80" i="10"/>
  <c r="Y72" i="10"/>
  <c r="Y56" i="10"/>
  <c r="Y40" i="10"/>
  <c r="Y32" i="10"/>
  <c r="Y64" i="10"/>
  <c r="Y24" i="10"/>
  <c r="Y16" i="10"/>
  <c r="Y103" i="10"/>
  <c r="Y87" i="10"/>
  <c r="Y71" i="10"/>
  <c r="Y55" i="10"/>
  <c r="Y23" i="10"/>
  <c r="Y15" i="10"/>
  <c r="Y119" i="10"/>
  <c r="Y111" i="10"/>
  <c r="Y95" i="10"/>
  <c r="Y47" i="10"/>
  <c r="Y31" i="10"/>
  <c r="Y127" i="10"/>
  <c r="Y79" i="10"/>
  <c r="Y63" i="10"/>
  <c r="Y39" i="10"/>
  <c r="Y110" i="10"/>
  <c r="Y102" i="10"/>
  <c r="Y86" i="10"/>
  <c r="Y46" i="10"/>
  <c r="Y22" i="10"/>
  <c r="Y126" i="10"/>
  <c r="Y118" i="10"/>
  <c r="Y94" i="10"/>
  <c r="Y78" i="10"/>
  <c r="Y62" i="10"/>
  <c r="Y117" i="10"/>
  <c r="Y109" i="10"/>
  <c r="Y101" i="10"/>
  <c r="Y53" i="10"/>
  <c r="Y37" i="10"/>
  <c r="Y45" i="10"/>
  <c r="Y66" i="10"/>
  <c r="Y50" i="10"/>
  <c r="Y42" i="10"/>
  <c r="Y34" i="10"/>
  <c r="Y26" i="10"/>
  <c r="Y18" i="10"/>
  <c r="Y97" i="10"/>
  <c r="Y89" i="10"/>
  <c r="Y57" i="10"/>
  <c r="Y49" i="10"/>
  <c r="Y33" i="10"/>
  <c r="Y113" i="10"/>
  <c r="Y81" i="10"/>
  <c r="Y73" i="10"/>
  <c r="Y41" i="10"/>
  <c r="Y25" i="10"/>
  <c r="Y17" i="10"/>
  <c r="Y129" i="10"/>
  <c r="Y121" i="10"/>
  <c r="Y105" i="10"/>
  <c r="Y65" i="10"/>
  <c r="Y122" i="10"/>
  <c r="Y114" i="10"/>
  <c r="Y90" i="10"/>
  <c r="AN11" i="10" s="1"/>
  <c r="AN19" i="10" s="1"/>
  <c r="AN12" i="10" s="1"/>
  <c r="Y74" i="10"/>
  <c r="Y58" i="10"/>
  <c r="Y21" i="10"/>
  <c r="Y29" i="10"/>
  <c r="Y85" i="10"/>
  <c r="Y69" i="10"/>
  <c r="Y68" i="10"/>
  <c r="Y36" i="10"/>
  <c r="Y134" i="10"/>
  <c r="Y133" i="10"/>
  <c r="Y124" i="10"/>
  <c r="J134" i="10"/>
  <c r="N133" i="10"/>
  <c r="R61" i="10"/>
  <c r="R6" i="10" s="1"/>
  <c r="M133" i="10"/>
  <c r="Q61" i="10"/>
  <c r="Q6" i="10" s="1"/>
  <c r="Y13" i="10"/>
  <c r="I136" i="10"/>
  <c r="L135" i="10"/>
  <c r="T135" i="10" s="1"/>
  <c r="Y135" i="10" s="1"/>
  <c r="Y100" i="10"/>
  <c r="Y92" i="10"/>
  <c r="Y84" i="10"/>
  <c r="Y76" i="10"/>
  <c r="Y60" i="10"/>
  <c r="Y52" i="10"/>
  <c r="Y12" i="10"/>
  <c r="Y116" i="10"/>
  <c r="Y108" i="10"/>
  <c r="Y44" i="10"/>
  <c r="Y28" i="10"/>
  <c r="Y20" i="10"/>
  <c r="Y91" i="10"/>
  <c r="Y59" i="10"/>
  <c r="Y51" i="10"/>
  <c r="Y19" i="10"/>
  <c r="Y11" i="10"/>
  <c r="Y115" i="10"/>
  <c r="Y107" i="10"/>
  <c r="Y67" i="10"/>
  <c r="Y43" i="10"/>
  <c r="Y27" i="10"/>
  <c r="Y10" i="10"/>
  <c r="Y131" i="10"/>
  <c r="Y123" i="10"/>
  <c r="Y99" i="10"/>
  <c r="Y83" i="10"/>
  <c r="Y75" i="10"/>
  <c r="Y35" i="10"/>
  <c r="Y132" i="10"/>
  <c r="Y130" i="10"/>
  <c r="Y106" i="10"/>
  <c r="Y98" i="10"/>
  <c r="Y82" i="10"/>
  <c r="AP67" i="7"/>
  <c r="AP12" i="9"/>
  <c r="Z70" i="9"/>
  <c r="Z110" i="9"/>
  <c r="Z13" i="9"/>
  <c r="Z63" i="9"/>
  <c r="Z79" i="9"/>
  <c r="Z112" i="9"/>
  <c r="Z93" i="9"/>
  <c r="Z133" i="9"/>
  <c r="Z40" i="9"/>
  <c r="Z107" i="9"/>
  <c r="Z41" i="9"/>
  <c r="Z81" i="9"/>
  <c r="Z89" i="9"/>
  <c r="Z52" i="9"/>
  <c r="Z54" i="9"/>
  <c r="Z51" i="9"/>
  <c r="Z96" i="9"/>
  <c r="Z32" i="9"/>
  <c r="Z113" i="9"/>
  <c r="Z19" i="9"/>
  <c r="Z30" i="9"/>
  <c r="Z29" i="9"/>
  <c r="Z22" i="9"/>
  <c r="Z128" i="9"/>
  <c r="Z64" i="9"/>
  <c r="Z114" i="9"/>
  <c r="Z59" i="9"/>
  <c r="Z37" i="9"/>
  <c r="Z132" i="9"/>
  <c r="Z38" i="9"/>
  <c r="Z123" i="9"/>
  <c r="Z72" i="9"/>
  <c r="Z83" i="9"/>
  <c r="Z27" i="9"/>
  <c r="Z46" i="9"/>
  <c r="Z92" i="9"/>
  <c r="Z108" i="9"/>
  <c r="Z124" i="9"/>
  <c r="Z35" i="9"/>
  <c r="Z86" i="9"/>
  <c r="Z77" i="9"/>
  <c r="Z45" i="9"/>
  <c r="Z84" i="9"/>
  <c r="Z43" i="9"/>
  <c r="Z94" i="9"/>
  <c r="Z101" i="9"/>
  <c r="Z53" i="9"/>
  <c r="Z117" i="9"/>
  <c r="Z67" i="9"/>
  <c r="Z102" i="9"/>
  <c r="Z47" i="9"/>
  <c r="Z25" i="9"/>
  <c r="Z18" i="9"/>
  <c r="Z75" i="9"/>
  <c r="Z130" i="9"/>
  <c r="Z118" i="9"/>
  <c r="Z119" i="9"/>
  <c r="Z57" i="9"/>
  <c r="Z82" i="9"/>
  <c r="Z69" i="9"/>
  <c r="Z87" i="9"/>
  <c r="Z120" i="9"/>
  <c r="Z109" i="9"/>
  <c r="Z34" i="9"/>
  <c r="Z11" i="9"/>
  <c r="Z21" i="9"/>
  <c r="Z55" i="9"/>
  <c r="Z115" i="9"/>
  <c r="Z49" i="9"/>
  <c r="Z42" i="9"/>
  <c r="Z20" i="9"/>
  <c r="Z103" i="9"/>
  <c r="Z15" i="9"/>
  <c r="Z65" i="9"/>
  <c r="Z50" i="9"/>
  <c r="Z28" i="9"/>
  <c r="Z104" i="9"/>
  <c r="Z31" i="9"/>
  <c r="Z73" i="9"/>
  <c r="Z74" i="9"/>
  <c r="Z36" i="9"/>
  <c r="Z131" i="9"/>
  <c r="Z95" i="9"/>
  <c r="Z97" i="9"/>
  <c r="Z90" i="9"/>
  <c r="AO11" i="9" s="1"/>
  <c r="AO19" i="9" s="1"/>
  <c r="Z60" i="9"/>
  <c r="Z99" i="9"/>
  <c r="Z16" i="9"/>
  <c r="Z105" i="9"/>
  <c r="Z98" i="9"/>
  <c r="Z100" i="9"/>
  <c r="Z24" i="9"/>
  <c r="Z121" i="9"/>
  <c r="Z61" i="9"/>
  <c r="Z85" i="9"/>
  <c r="Z48" i="9"/>
  <c r="Z129" i="9"/>
  <c r="Z125" i="9"/>
  <c r="Z126" i="9"/>
  <c r="Z23" i="9"/>
  <c r="Z56" i="9"/>
  <c r="Z122" i="9"/>
  <c r="Z78" i="9"/>
  <c r="Z12" i="9"/>
  <c r="Z39" i="9"/>
  <c r="Z80" i="9"/>
  <c r="Z91" i="9"/>
  <c r="Z10" i="9"/>
  <c r="Z44" i="9"/>
  <c r="Z71" i="9"/>
  <c r="Z88" i="9"/>
  <c r="Z26" i="9"/>
  <c r="Z68" i="9"/>
  <c r="Z111" i="9"/>
  <c r="Z106" i="9"/>
  <c r="Z17" i="9"/>
  <c r="Z58" i="9"/>
  <c r="Z76" i="9"/>
  <c r="Z62" i="9"/>
  <c r="Z127" i="9"/>
  <c r="Z116" i="9"/>
  <c r="Z33" i="9"/>
  <c r="Z66" i="9"/>
  <c r="AN12" i="9"/>
  <c r="T136" i="9"/>
  <c r="Y136" i="9" s="1"/>
  <c r="I137" i="9"/>
  <c r="V134" i="9"/>
  <c r="AA134" i="9" s="1"/>
  <c r="J135" i="9"/>
  <c r="U134" i="9"/>
  <c r="Z134" i="9" s="1"/>
  <c r="AP35" i="7"/>
  <c r="AP95" i="7"/>
  <c r="AP43" i="7"/>
  <c r="AP27" i="7"/>
  <c r="AP87" i="7"/>
  <c r="AP88" i="7"/>
  <c r="AP19" i="7"/>
  <c r="AP52" i="7"/>
  <c r="AP79" i="7"/>
  <c r="AP68" i="7"/>
  <c r="AP80" i="7"/>
  <c r="AP121" i="7"/>
  <c r="AR77" i="7"/>
  <c r="AR85" i="7"/>
  <c r="AR93" i="7"/>
  <c r="AR52" i="7"/>
  <c r="AR28" i="7"/>
  <c r="AR101" i="7"/>
  <c r="AR109" i="7"/>
  <c r="AP51" i="7"/>
  <c r="AP99" i="7"/>
  <c r="AP96" i="7"/>
  <c r="AP61" i="7"/>
  <c r="AP103" i="7"/>
  <c r="AP104" i="7"/>
  <c r="AP111" i="7"/>
  <c r="AP29" i="7"/>
  <c r="AP112" i="7"/>
  <c r="AP59" i="7"/>
  <c r="AP46" i="7"/>
  <c r="AP107" i="7"/>
  <c r="AP54" i="7"/>
  <c r="AP11" i="7"/>
  <c r="AR69" i="7"/>
  <c r="AR51" i="7"/>
  <c r="AP71" i="7"/>
  <c r="AP20" i="7"/>
  <c r="AP72" i="7"/>
  <c r="AP113" i="7"/>
  <c r="AN110" i="7"/>
  <c r="AM110" i="7"/>
  <c r="AP115" i="7"/>
  <c r="AP119" i="7"/>
  <c r="AP75" i="7"/>
  <c r="AP83" i="7"/>
  <c r="AP30" i="7"/>
  <c r="AP91" i="7"/>
  <c r="AP38" i="7"/>
  <c r="AQ32" i="7"/>
  <c r="AQ40" i="7"/>
  <c r="AQ89" i="7"/>
  <c r="AQ52" i="7"/>
  <c r="AQ100" i="7"/>
  <c r="AQ48" i="7"/>
  <c r="AQ19" i="7"/>
  <c r="AQ56" i="7"/>
  <c r="BI11" i="7" s="1"/>
  <c r="BI19" i="7" s="1"/>
  <c r="AQ99" i="7"/>
  <c r="AQ53" i="7"/>
  <c r="AQ39" i="7"/>
  <c r="AQ105" i="7"/>
  <c r="AP22" i="7"/>
  <c r="AP62" i="7"/>
  <c r="AQ38" i="7"/>
  <c r="AQ23" i="7"/>
  <c r="AQ94" i="7"/>
  <c r="AQ107" i="7"/>
  <c r="AP28" i="7"/>
  <c r="AR22" i="7"/>
  <c r="AQ47" i="7"/>
  <c r="AP60" i="7"/>
  <c r="AQ72" i="7"/>
  <c r="AQ96" i="7"/>
  <c r="AP36" i="7"/>
  <c r="AQ118" i="7"/>
  <c r="AQ31" i="7"/>
  <c r="AR23" i="7"/>
  <c r="AQ120" i="7"/>
  <c r="AQ46" i="7"/>
  <c r="AM62" i="7"/>
  <c r="AM70" i="7"/>
  <c r="AM118" i="7"/>
  <c r="AR72" i="7"/>
  <c r="AQ81" i="7"/>
  <c r="AR57" i="7"/>
  <c r="AP34" i="7"/>
  <c r="AQ86" i="7"/>
  <c r="AR12" i="7"/>
  <c r="AR80" i="7"/>
  <c r="AR65" i="7"/>
  <c r="AP42" i="7"/>
  <c r="AR102" i="7"/>
  <c r="AR60" i="7"/>
  <c r="AR88" i="7"/>
  <c r="AQ97" i="7"/>
  <c r="AR73" i="7"/>
  <c r="AP50" i="7"/>
  <c r="AR71" i="7"/>
  <c r="AP45" i="7"/>
  <c r="AR96" i="7"/>
  <c r="AR81" i="7"/>
  <c r="AP58" i="7"/>
  <c r="AQ10" i="7"/>
  <c r="AP117" i="7"/>
  <c r="AR68" i="7"/>
  <c r="AQ64" i="7"/>
  <c r="AR104" i="7"/>
  <c r="AR11" i="7"/>
  <c r="AQ113" i="7"/>
  <c r="AR89" i="7"/>
  <c r="AP66" i="7"/>
  <c r="AQ18" i="7"/>
  <c r="AQ13" i="7"/>
  <c r="AR112" i="7"/>
  <c r="AR91" i="7"/>
  <c r="AQ121" i="7"/>
  <c r="AR97" i="7"/>
  <c r="AP74" i="7"/>
  <c r="AQ26" i="7"/>
  <c r="AQ77" i="7"/>
  <c r="AR117" i="7"/>
  <c r="AP109" i="7"/>
  <c r="AP120" i="7"/>
  <c r="AQ80" i="7"/>
  <c r="AR120" i="7"/>
  <c r="AP108" i="7"/>
  <c r="AQ35" i="7"/>
  <c r="AR105" i="7"/>
  <c r="AP82" i="7"/>
  <c r="AQ34" i="7"/>
  <c r="AQ54" i="7"/>
  <c r="AQ30" i="7"/>
  <c r="AQ15" i="7"/>
  <c r="AQ93" i="7"/>
  <c r="AQ11" i="7"/>
  <c r="AQ88" i="7"/>
  <c r="AQ59" i="7"/>
  <c r="AQ36" i="7"/>
  <c r="AQ83" i="7"/>
  <c r="AR113" i="7"/>
  <c r="AP90" i="7"/>
  <c r="AQ42" i="7"/>
  <c r="AR54" i="7"/>
  <c r="AQ60" i="7"/>
  <c r="AR27" i="7"/>
  <c r="AR121" i="7"/>
  <c r="AP98" i="7"/>
  <c r="AQ50" i="7"/>
  <c r="AR79" i="7"/>
  <c r="AR78" i="7"/>
  <c r="AR107" i="7"/>
  <c r="AQ104" i="7"/>
  <c r="AR44" i="7"/>
  <c r="AR100" i="7"/>
  <c r="AR83" i="7"/>
  <c r="AQ67" i="7"/>
  <c r="AP106" i="7"/>
  <c r="AQ58" i="7"/>
  <c r="AR10" i="7"/>
  <c r="AR15" i="7"/>
  <c r="AQ112" i="7"/>
  <c r="AQ37" i="7"/>
  <c r="AP69" i="7"/>
  <c r="AP84" i="7"/>
  <c r="AR35" i="7"/>
  <c r="AP114" i="7"/>
  <c r="AQ66" i="7"/>
  <c r="AR18" i="7"/>
  <c r="AQ21" i="7"/>
  <c r="AQ108" i="7"/>
  <c r="AR67" i="7"/>
  <c r="AP122" i="7"/>
  <c r="AQ74" i="7"/>
  <c r="AR26" i="7"/>
  <c r="AR30" i="7"/>
  <c r="AQ55" i="7"/>
  <c r="AR31" i="7"/>
  <c r="AQ20" i="7"/>
  <c r="AQ51" i="7"/>
  <c r="AP17" i="7"/>
  <c r="AQ117" i="7"/>
  <c r="AR84" i="7"/>
  <c r="AP92" i="7"/>
  <c r="AQ91" i="7"/>
  <c r="AQ82" i="7"/>
  <c r="AR34" i="7"/>
  <c r="AR38" i="7"/>
  <c r="AQ63" i="7"/>
  <c r="AR47" i="7"/>
  <c r="AQ92" i="7"/>
  <c r="AP44" i="7"/>
  <c r="AP25" i="7"/>
  <c r="AQ78" i="7"/>
  <c r="AP13" i="7"/>
  <c r="AQ28" i="7"/>
  <c r="AR99" i="7"/>
  <c r="AQ90" i="7"/>
  <c r="AR42" i="7"/>
  <c r="AR59" i="7"/>
  <c r="AP70" i="7"/>
  <c r="AR46" i="7"/>
  <c r="AQ71" i="7"/>
  <c r="AR55" i="7"/>
  <c r="AR76" i="7"/>
  <c r="AR36" i="7"/>
  <c r="AP33" i="7"/>
  <c r="AR94" i="7"/>
  <c r="AP85" i="7"/>
  <c r="AQ76" i="7"/>
  <c r="AP12" i="7"/>
  <c r="AQ98" i="7"/>
  <c r="AR50" i="7"/>
  <c r="AQ44" i="7"/>
  <c r="AP78" i="7"/>
  <c r="AR62" i="7"/>
  <c r="AQ79" i="7"/>
  <c r="AR63" i="7"/>
  <c r="AP21" i="7"/>
  <c r="AQ45" i="7"/>
  <c r="AP41" i="7"/>
  <c r="AR95" i="7"/>
  <c r="AQ101" i="7"/>
  <c r="AR92" i="7"/>
  <c r="AP76" i="7"/>
  <c r="AQ106" i="7"/>
  <c r="AR58" i="7"/>
  <c r="AQ69" i="7"/>
  <c r="AP86" i="7"/>
  <c r="AR118" i="7"/>
  <c r="AQ87" i="7"/>
  <c r="AR119" i="7"/>
  <c r="AP93" i="7"/>
  <c r="AQ62" i="7"/>
  <c r="AP49" i="7"/>
  <c r="AQ17" i="7"/>
  <c r="AQ110" i="7"/>
  <c r="AP101" i="7"/>
  <c r="AQ12" i="7"/>
  <c r="AQ114" i="7"/>
  <c r="AR66" i="7"/>
  <c r="AR13" i="7"/>
  <c r="AP94" i="7"/>
  <c r="AP15" i="7"/>
  <c r="AQ95" i="7"/>
  <c r="AP16" i="7"/>
  <c r="AQ109" i="7"/>
  <c r="AR16" i="7"/>
  <c r="AP57" i="7"/>
  <c r="AQ25" i="7"/>
  <c r="AR70" i="7"/>
  <c r="AQ61" i="7"/>
  <c r="AQ84" i="7"/>
  <c r="AQ122" i="7"/>
  <c r="AR74" i="7"/>
  <c r="AR21" i="7"/>
  <c r="AP102" i="7"/>
  <c r="AP23" i="7"/>
  <c r="AQ103" i="7"/>
  <c r="AP24" i="7"/>
  <c r="AQ70" i="7"/>
  <c r="AR24" i="7"/>
  <c r="AP65" i="7"/>
  <c r="AQ33" i="7"/>
  <c r="AR87" i="7"/>
  <c r="AQ102" i="7"/>
  <c r="AR20" i="7"/>
  <c r="AQ27" i="7"/>
  <c r="AR82" i="7"/>
  <c r="AR29" i="7"/>
  <c r="AP110" i="7"/>
  <c r="AP31" i="7"/>
  <c r="AQ111" i="7"/>
  <c r="AP32" i="7"/>
  <c r="AR110" i="7"/>
  <c r="AR32" i="7"/>
  <c r="AP73" i="7"/>
  <c r="AQ41" i="7"/>
  <c r="AR17" i="7"/>
  <c r="AR86" i="7"/>
  <c r="AR108" i="7"/>
  <c r="AQ115" i="7"/>
  <c r="AR90" i="7"/>
  <c r="AR37" i="7"/>
  <c r="AP118" i="7"/>
  <c r="AP39" i="7"/>
  <c r="AQ119" i="7"/>
  <c r="AP40" i="7"/>
  <c r="AR39" i="7"/>
  <c r="AR40" i="7"/>
  <c r="AP81" i="7"/>
  <c r="AQ49" i="7"/>
  <c r="AR25" i="7"/>
  <c r="AR103" i="7"/>
  <c r="AP37" i="7"/>
  <c r="AR43" i="7"/>
  <c r="AR98" i="7"/>
  <c r="AQ68" i="7"/>
  <c r="AR45" i="7"/>
  <c r="AP116" i="7"/>
  <c r="AP47" i="7"/>
  <c r="AQ75" i="7"/>
  <c r="AP48" i="7"/>
  <c r="AR111" i="7"/>
  <c r="AR48" i="7"/>
  <c r="AP89" i="7"/>
  <c r="AQ57" i="7"/>
  <c r="AR33" i="7"/>
  <c r="AP10" i="7"/>
  <c r="AP77" i="7"/>
  <c r="AR75" i="7"/>
  <c r="AR106" i="7"/>
  <c r="AP53" i="7"/>
  <c r="AR53" i="7"/>
  <c r="AR116" i="7"/>
  <c r="AP55" i="7"/>
  <c r="AR19" i="7"/>
  <c r="AP56" i="7"/>
  <c r="BH11" i="7" s="1"/>
  <c r="BH19" i="7" s="1"/>
  <c r="AQ16" i="7"/>
  <c r="AR56" i="7"/>
  <c r="BJ11" i="7" s="1"/>
  <c r="BJ19" i="7" s="1"/>
  <c r="AP97" i="7"/>
  <c r="AQ65" i="7"/>
  <c r="AR41" i="7"/>
  <c r="AP18" i="7"/>
  <c r="AQ29" i="7"/>
  <c r="AP100" i="7"/>
  <c r="AR114" i="7"/>
  <c r="AQ22" i="7"/>
  <c r="AR61" i="7"/>
  <c r="AQ43" i="7"/>
  <c r="AP63" i="7"/>
  <c r="AR115" i="7"/>
  <c r="AP64" i="7"/>
  <c r="AQ24" i="7"/>
  <c r="AR64" i="7"/>
  <c r="AP105" i="7"/>
  <c r="AQ73" i="7"/>
  <c r="AR49" i="7"/>
  <c r="AP26" i="7"/>
  <c r="AQ85" i="7"/>
  <c r="AQ116" i="7"/>
  <c r="AR122" i="7"/>
  <c r="AM111" i="7"/>
  <c r="AM95" i="7"/>
  <c r="AM87" i="7"/>
  <c r="AM71" i="7"/>
  <c r="AM84" i="7"/>
  <c r="AM116" i="7"/>
  <c r="AM100" i="7"/>
  <c r="AM92" i="7"/>
  <c r="AM102" i="7"/>
  <c r="AM94" i="7"/>
  <c r="AM117" i="7"/>
  <c r="AM101" i="7"/>
  <c r="AM23" i="7"/>
  <c r="AM15" i="7"/>
  <c r="AM54" i="7"/>
  <c r="AM46" i="7"/>
  <c r="AM30" i="7"/>
  <c r="AM86" i="7"/>
  <c r="AM78" i="7"/>
  <c r="AM85" i="7"/>
  <c r="AM77" i="7"/>
  <c r="AM109" i="7"/>
  <c r="AM93" i="7"/>
  <c r="AM22" i="7"/>
  <c r="AM38" i="7"/>
  <c r="AM45" i="7"/>
  <c r="AO110" i="7"/>
  <c r="AO118" i="7"/>
  <c r="AO109" i="7"/>
  <c r="AO38" i="7"/>
  <c r="AO63" i="7"/>
  <c r="AO55" i="7"/>
  <c r="AO102" i="7"/>
  <c r="AO86" i="7"/>
  <c r="AO78" i="7"/>
  <c r="AO94" i="7"/>
  <c r="AO70" i="7"/>
  <c r="AO62" i="7"/>
  <c r="AO54" i="7"/>
  <c r="AO46" i="7"/>
  <c r="AO117" i="7"/>
  <c r="AO69" i="7"/>
  <c r="AO61" i="7"/>
  <c r="AO101" i="7"/>
  <c r="AO85" i="7"/>
  <c r="AO77" i="7"/>
  <c r="AO93" i="7"/>
  <c r="AO116" i="7"/>
  <c r="AO108" i="7"/>
  <c r="AM121" i="7"/>
  <c r="AO105" i="7"/>
  <c r="AN102" i="7"/>
  <c r="AN109" i="7"/>
  <c r="AN101" i="7"/>
  <c r="AN93" i="7"/>
  <c r="AN53" i="7"/>
  <c r="AN117" i="7"/>
  <c r="AN69" i="7"/>
  <c r="AN61" i="7"/>
  <c r="AN85" i="7"/>
  <c r="AN77" i="7"/>
  <c r="AN108" i="7"/>
  <c r="AN100" i="7"/>
  <c r="AN22" i="7"/>
  <c r="AN92" i="7"/>
  <c r="AN113" i="7"/>
  <c r="AN119" i="7"/>
  <c r="AN103" i="7"/>
  <c r="AN79" i="7"/>
  <c r="AN47" i="7"/>
  <c r="AN39" i="7"/>
  <c r="AN31" i="7"/>
  <c r="AN94" i="7"/>
  <c r="AN54" i="7"/>
  <c r="AN46" i="7"/>
  <c r="AN38" i="7"/>
  <c r="AN30" i="7"/>
  <c r="AO22" i="7"/>
  <c r="AN118" i="7"/>
  <c r="AN86" i="7"/>
  <c r="AN78" i="7"/>
  <c r="AN70" i="7"/>
  <c r="AN62" i="7"/>
  <c r="AN21" i="7"/>
  <c r="AN45" i="7"/>
  <c r="AM69" i="7"/>
  <c r="AN76" i="7"/>
  <c r="AM68" i="7"/>
  <c r="AN84" i="7"/>
  <c r="AN68" i="7"/>
  <c r="AN60" i="7"/>
  <c r="AO97" i="7"/>
  <c r="AM89" i="7"/>
  <c r="AM81" i="7"/>
  <c r="AM73" i="7"/>
  <c r="AO65" i="7"/>
  <c r="AO57" i="7"/>
  <c r="AM49" i="7"/>
  <c r="AN41" i="7"/>
  <c r="AO33" i="7"/>
  <c r="AO25" i="7"/>
  <c r="AO17" i="7"/>
  <c r="AO121" i="7"/>
  <c r="AO113" i="7"/>
  <c r="AM105" i="7"/>
  <c r="AN97" i="7"/>
  <c r="AN89" i="7"/>
  <c r="AO81" i="7"/>
  <c r="AO73" i="7"/>
  <c r="AM65" i="7"/>
  <c r="AM57" i="7"/>
  <c r="AO49" i="7"/>
  <c r="AM41" i="7"/>
  <c r="AN33" i="7"/>
  <c r="AM25" i="7"/>
  <c r="AN17" i="7"/>
  <c r="AN121" i="7"/>
  <c r="AM113" i="7"/>
  <c r="AN105" i="7"/>
  <c r="AM97" i="7"/>
  <c r="AO89" i="7"/>
  <c r="AN81" i="7"/>
  <c r="AN73" i="7"/>
  <c r="AN65" i="7"/>
  <c r="AN57" i="7"/>
  <c r="AN49" i="7"/>
  <c r="AO41" i="7"/>
  <c r="AM33" i="7"/>
  <c r="AN25" i="7"/>
  <c r="AM17" i="7"/>
  <c r="AO120" i="7"/>
  <c r="AO112" i="7"/>
  <c r="AO104" i="7"/>
  <c r="AO96" i="7"/>
  <c r="AM88" i="7"/>
  <c r="AN80" i="7"/>
  <c r="AN72" i="7"/>
  <c r="AO64" i="7"/>
  <c r="AN56" i="7"/>
  <c r="AM48" i="7"/>
  <c r="AO40" i="7"/>
  <c r="AM32" i="7"/>
  <c r="AM24" i="7"/>
  <c r="AM16" i="7"/>
  <c r="AN120" i="7"/>
  <c r="AM112" i="7"/>
  <c r="AM104" i="7"/>
  <c r="AN96" i="7"/>
  <c r="AN88" i="7"/>
  <c r="AO80" i="7"/>
  <c r="AM72" i="7"/>
  <c r="AN64" i="7"/>
  <c r="AO56" i="7"/>
  <c r="AO48" i="7"/>
  <c r="AN40" i="7"/>
  <c r="AN32" i="7"/>
  <c r="AO24" i="7"/>
  <c r="AM120" i="7"/>
  <c r="AN112" i="7"/>
  <c r="AN104" i="7"/>
  <c r="AM96" i="7"/>
  <c r="AO88" i="7"/>
  <c r="AM80" i="7"/>
  <c r="AO72" i="7"/>
  <c r="AM64" i="7"/>
  <c r="AM56" i="7"/>
  <c r="AN48" i="7"/>
  <c r="AM40" i="7"/>
  <c r="AO32" i="7"/>
  <c r="AN24" i="7"/>
  <c r="AN16" i="7"/>
  <c r="AO119" i="7"/>
  <c r="AO111" i="7"/>
  <c r="AO103" i="7"/>
  <c r="AN95" i="7"/>
  <c r="AN87" i="7"/>
  <c r="AO79" i="7"/>
  <c r="AO71" i="7"/>
  <c r="AN63" i="7"/>
  <c r="AM55" i="7"/>
  <c r="AO47" i="7"/>
  <c r="AM39" i="7"/>
  <c r="AM31" i="7"/>
  <c r="AM119" i="7"/>
  <c r="AN111" i="7"/>
  <c r="AM103" i="7"/>
  <c r="AO95" i="7"/>
  <c r="AO87" i="7"/>
  <c r="AM79" i="7"/>
  <c r="AN71" i="7"/>
  <c r="AM63" i="7"/>
  <c r="AN55" i="7"/>
  <c r="AM47" i="7"/>
  <c r="AO39" i="7"/>
  <c r="AO31" i="7"/>
  <c r="AN23" i="7"/>
  <c r="AN15" i="7"/>
  <c r="AO16" i="7"/>
  <c r="AO23" i="7"/>
  <c r="AO15" i="7"/>
  <c r="AO30" i="7"/>
  <c r="AO37" i="7"/>
  <c r="AM29" i="7"/>
  <c r="AN13" i="7"/>
  <c r="AM53" i="7"/>
  <c r="AM37" i="7"/>
  <c r="AO29" i="7"/>
  <c r="AO21" i="7"/>
  <c r="AO13" i="7"/>
  <c r="AM61" i="7"/>
  <c r="AO53" i="7"/>
  <c r="AO45" i="7"/>
  <c r="AN37" i="7"/>
  <c r="AN29" i="7"/>
  <c r="AM21" i="7"/>
  <c r="AM13" i="7"/>
  <c r="AO60" i="7"/>
  <c r="AO52" i="7"/>
  <c r="AO44" i="7"/>
  <c r="AO36" i="7"/>
  <c r="AM28" i="7"/>
  <c r="AM20" i="7"/>
  <c r="AM12" i="7"/>
  <c r="AO76" i="7"/>
  <c r="AN52" i="7"/>
  <c r="AN44" i="7"/>
  <c r="AN36" i="7"/>
  <c r="AO28" i="7"/>
  <c r="AO20" i="7"/>
  <c r="AM11" i="7"/>
  <c r="AN116" i="7"/>
  <c r="AM108" i="7"/>
  <c r="AO100" i="7"/>
  <c r="AO92" i="7"/>
  <c r="AO84" i="7"/>
  <c r="AM76" i="7"/>
  <c r="AO68" i="7"/>
  <c r="AM60" i="7"/>
  <c r="AM52" i="7"/>
  <c r="AM44" i="7"/>
  <c r="AM36" i="7"/>
  <c r="AN28" i="7"/>
  <c r="AN20" i="7"/>
  <c r="AN11" i="7"/>
  <c r="AN115" i="7"/>
  <c r="AN107" i="7"/>
  <c r="AM99" i="7"/>
  <c r="AN91" i="7"/>
  <c r="AN83" i="7"/>
  <c r="AM75" i="7"/>
  <c r="AO67" i="7"/>
  <c r="AN59" i="7"/>
  <c r="AO51" i="7"/>
  <c r="AM43" i="7"/>
  <c r="AN35" i="7"/>
  <c r="AO27" i="7"/>
  <c r="AO19" i="7"/>
  <c r="AO12" i="7"/>
  <c r="AM115" i="7"/>
  <c r="AM107" i="7"/>
  <c r="AN99" i="7"/>
  <c r="AO91" i="7"/>
  <c r="AM83" i="7"/>
  <c r="AO75" i="7"/>
  <c r="AN67" i="7"/>
  <c r="AM59" i="7"/>
  <c r="AM51" i="7"/>
  <c r="AO43" i="7"/>
  <c r="AM35" i="7"/>
  <c r="AM27" i="7"/>
  <c r="AN19" i="7"/>
  <c r="AM10" i="7"/>
  <c r="AO115" i="7"/>
  <c r="AO107" i="7"/>
  <c r="AO99" i="7"/>
  <c r="AM91" i="7"/>
  <c r="AO83" i="7"/>
  <c r="AN75" i="7"/>
  <c r="AM67" i="7"/>
  <c r="AO59" i="7"/>
  <c r="AN51" i="7"/>
  <c r="AN43" i="7"/>
  <c r="AO35" i="7"/>
  <c r="AN27" i="7"/>
  <c r="AM19" i="7"/>
  <c r="AN10" i="7"/>
  <c r="AO122" i="7"/>
  <c r="AM114" i="7"/>
  <c r="AM106" i="7"/>
  <c r="AN98" i="7"/>
  <c r="AO90" i="7"/>
  <c r="AN82" i="7"/>
  <c r="AM74" i="7"/>
  <c r="AN66" i="7"/>
  <c r="AO58" i="7"/>
  <c r="AN50" i="7"/>
  <c r="AN42" i="7"/>
  <c r="AM34" i="7"/>
  <c r="AM26" i="7"/>
  <c r="AM18" i="7"/>
  <c r="AN12" i="7"/>
  <c r="AM122" i="7"/>
  <c r="AO114" i="7"/>
  <c r="AN106" i="7"/>
  <c r="AM98" i="7"/>
  <c r="AN90" i="7"/>
  <c r="AM82" i="7"/>
  <c r="AN74" i="7"/>
  <c r="AM66" i="7"/>
  <c r="AM58" i="7"/>
  <c r="AO50" i="7"/>
  <c r="AO42" i="7"/>
  <c r="AN34" i="7"/>
  <c r="AO26" i="7"/>
  <c r="AO18" i="7"/>
  <c r="AO11" i="7"/>
  <c r="AN122" i="7"/>
  <c r="AN114" i="7"/>
  <c r="AO106" i="7"/>
  <c r="AO98" i="7"/>
  <c r="AM90" i="7"/>
  <c r="AO82" i="7"/>
  <c r="AO74" i="7"/>
  <c r="AO66" i="7"/>
  <c r="AN58" i="7"/>
  <c r="AM50" i="7"/>
  <c r="AM42" i="7"/>
  <c r="AO34" i="7"/>
  <c r="AN26" i="7"/>
  <c r="AN18" i="7"/>
  <c r="AO10" i="7"/>
  <c r="N133" i="5"/>
  <c r="R61" i="5"/>
  <c r="R6" i="5" s="1"/>
  <c r="L133" i="5"/>
  <c r="P61" i="5"/>
  <c r="P6" i="5" s="1"/>
  <c r="I137" i="5"/>
  <c r="M136" i="5"/>
  <c r="J137" i="5"/>
  <c r="V10" i="10" l="1"/>
  <c r="V132" i="10"/>
  <c r="V120" i="10"/>
  <c r="V108" i="10"/>
  <c r="V96" i="10"/>
  <c r="V84" i="10"/>
  <c r="V72" i="10"/>
  <c r="V60" i="10"/>
  <c r="V48" i="10"/>
  <c r="V36" i="10"/>
  <c r="V24" i="10"/>
  <c r="V12" i="10"/>
  <c r="V45" i="10"/>
  <c r="V116" i="10"/>
  <c r="V104" i="10"/>
  <c r="V80" i="10"/>
  <c r="V68" i="10"/>
  <c r="V56" i="10"/>
  <c r="V32" i="10"/>
  <c r="V112" i="10"/>
  <c r="V52" i="10"/>
  <c r="V28" i="10"/>
  <c r="V75" i="10"/>
  <c r="V27" i="10"/>
  <c r="V110" i="10"/>
  <c r="V61" i="10"/>
  <c r="V37" i="10"/>
  <c r="V13" i="10"/>
  <c r="V93" i="10"/>
  <c r="V69" i="10"/>
  <c r="V33" i="10"/>
  <c r="V128" i="10"/>
  <c r="V124" i="10"/>
  <c r="V40" i="10"/>
  <c r="V51" i="10"/>
  <c r="V15" i="10"/>
  <c r="V50" i="10"/>
  <c r="V26" i="10"/>
  <c r="V133" i="10"/>
  <c r="V131" i="10"/>
  <c r="V119" i="10"/>
  <c r="V107" i="10"/>
  <c r="V95" i="10"/>
  <c r="V83" i="10"/>
  <c r="V71" i="10"/>
  <c r="V59" i="10"/>
  <c r="V47" i="10"/>
  <c r="V35" i="10"/>
  <c r="V23" i="10"/>
  <c r="V11" i="10"/>
  <c r="V129" i="10"/>
  <c r="V117" i="10"/>
  <c r="V105" i="10"/>
  <c r="V81" i="10"/>
  <c r="V57" i="10"/>
  <c r="V21" i="10"/>
  <c r="V92" i="10"/>
  <c r="V44" i="10"/>
  <c r="V20" i="10"/>
  <c r="V16" i="10"/>
  <c r="V123" i="10"/>
  <c r="V63" i="10"/>
  <c r="V39" i="10"/>
  <c r="V62" i="10"/>
  <c r="V38" i="10"/>
  <c r="V14" i="10"/>
  <c r="AA14" i="10" s="1"/>
  <c r="V121" i="10"/>
  <c r="V73" i="10"/>
  <c r="V49" i="10"/>
  <c r="V25" i="10"/>
  <c r="V76" i="10"/>
  <c r="V111" i="10"/>
  <c r="V86" i="10"/>
  <c r="V109" i="10"/>
  <c r="V130" i="10"/>
  <c r="V118" i="10"/>
  <c r="V106" i="10"/>
  <c r="V94" i="10"/>
  <c r="V82" i="10"/>
  <c r="V70" i="10"/>
  <c r="V58" i="10"/>
  <c r="V46" i="10"/>
  <c r="V34" i="10"/>
  <c r="V22" i="10"/>
  <c r="V64" i="10"/>
  <c r="V99" i="10"/>
  <c r="V98" i="10"/>
  <c r="V97" i="10"/>
  <c r="V88" i="10"/>
  <c r="V127" i="10"/>
  <c r="V115" i="10"/>
  <c r="V103" i="10"/>
  <c r="V91" i="10"/>
  <c r="V79" i="10"/>
  <c r="V67" i="10"/>
  <c r="V55" i="10"/>
  <c r="V43" i="10"/>
  <c r="V31" i="10"/>
  <c r="V19" i="10"/>
  <c r="V87" i="10"/>
  <c r="V122" i="10"/>
  <c r="V85" i="10"/>
  <c r="V126" i="10"/>
  <c r="V114" i="10"/>
  <c r="V102" i="10"/>
  <c r="V90" i="10"/>
  <c r="V78" i="10"/>
  <c r="V66" i="10"/>
  <c r="V54" i="10"/>
  <c r="V42" i="10"/>
  <c r="V30" i="10"/>
  <c r="V18" i="10"/>
  <c r="V125" i="10"/>
  <c r="V113" i="10"/>
  <c r="V101" i="10"/>
  <c r="V89" i="10"/>
  <c r="V77" i="10"/>
  <c r="V65" i="10"/>
  <c r="V53" i="10"/>
  <c r="V41" i="10"/>
  <c r="V29" i="10"/>
  <c r="V17" i="10"/>
  <c r="V100" i="10"/>
  <c r="V74" i="10"/>
  <c r="U10" i="10"/>
  <c r="U58" i="10"/>
  <c r="U129" i="10"/>
  <c r="U81" i="10"/>
  <c r="U45" i="10"/>
  <c r="U21" i="10"/>
  <c r="U76" i="10"/>
  <c r="U16" i="10"/>
  <c r="U123" i="10"/>
  <c r="U122" i="10"/>
  <c r="U14" i="10"/>
  <c r="Z14" i="10" s="1"/>
  <c r="U132" i="10"/>
  <c r="U120" i="10"/>
  <c r="U108" i="10"/>
  <c r="U96" i="10"/>
  <c r="U84" i="10"/>
  <c r="U72" i="10"/>
  <c r="U60" i="10"/>
  <c r="U48" i="10"/>
  <c r="U36" i="10"/>
  <c r="U24" i="10"/>
  <c r="U12" i="10"/>
  <c r="U130" i="10"/>
  <c r="U94" i="10"/>
  <c r="U70" i="10"/>
  <c r="U46" i="10"/>
  <c r="U22" i="10"/>
  <c r="U124" i="10"/>
  <c r="U88" i="10"/>
  <c r="U64" i="10"/>
  <c r="U28" i="10"/>
  <c r="U87" i="10"/>
  <c r="U63" i="10"/>
  <c r="U51" i="10"/>
  <c r="U27" i="10"/>
  <c r="U15" i="10"/>
  <c r="U86" i="10"/>
  <c r="U62" i="10"/>
  <c r="U38" i="10"/>
  <c r="U82" i="10"/>
  <c r="U34" i="10"/>
  <c r="U117" i="10"/>
  <c r="U105" i="10"/>
  <c r="U93" i="10"/>
  <c r="U69" i="10"/>
  <c r="U57" i="10"/>
  <c r="U33" i="10"/>
  <c r="U100" i="10"/>
  <c r="U52" i="10"/>
  <c r="U40" i="10"/>
  <c r="U75" i="10"/>
  <c r="U39" i="10"/>
  <c r="U74" i="10"/>
  <c r="U50" i="10"/>
  <c r="U26" i="10"/>
  <c r="U131" i="10"/>
  <c r="U119" i="10"/>
  <c r="U107" i="10"/>
  <c r="U95" i="10"/>
  <c r="U83" i="10"/>
  <c r="U71" i="10"/>
  <c r="U59" i="10"/>
  <c r="U47" i="10"/>
  <c r="U35" i="10"/>
  <c r="U23" i="10"/>
  <c r="U11" i="10"/>
  <c r="U118" i="10"/>
  <c r="U106" i="10"/>
  <c r="U128" i="10"/>
  <c r="U116" i="10"/>
  <c r="U104" i="10"/>
  <c r="U92" i="10"/>
  <c r="U80" i="10"/>
  <c r="U68" i="10"/>
  <c r="U56" i="10"/>
  <c r="U44" i="10"/>
  <c r="U32" i="10"/>
  <c r="U20" i="10"/>
  <c r="U99" i="10"/>
  <c r="U110" i="10"/>
  <c r="U127" i="10"/>
  <c r="U115" i="10"/>
  <c r="U103" i="10"/>
  <c r="U91" i="10"/>
  <c r="U79" i="10"/>
  <c r="U67" i="10"/>
  <c r="U55" i="10"/>
  <c r="U43" i="10"/>
  <c r="U31" i="10"/>
  <c r="U19" i="10"/>
  <c r="U126" i="10"/>
  <c r="U114" i="10"/>
  <c r="U102" i="10"/>
  <c r="U90" i="10"/>
  <c r="U78" i="10"/>
  <c r="U66" i="10"/>
  <c r="U54" i="10"/>
  <c r="U42" i="10"/>
  <c r="U30" i="10"/>
  <c r="U18" i="10"/>
  <c r="U112" i="10"/>
  <c r="U125" i="10"/>
  <c r="U113" i="10"/>
  <c r="U101" i="10"/>
  <c r="U89" i="10"/>
  <c r="U77" i="10"/>
  <c r="U65" i="10"/>
  <c r="U53" i="10"/>
  <c r="U41" i="10"/>
  <c r="U29" i="10"/>
  <c r="U17" i="10"/>
  <c r="U111" i="10"/>
  <c r="U98" i="10"/>
  <c r="U133" i="10"/>
  <c r="U121" i="10"/>
  <c r="U109" i="10"/>
  <c r="U97" i="10"/>
  <c r="U85" i="10"/>
  <c r="U73" i="10"/>
  <c r="U61" i="10"/>
  <c r="U49" i="10"/>
  <c r="U37" i="10"/>
  <c r="U25" i="10"/>
  <c r="U13" i="10"/>
  <c r="AN21" i="10"/>
  <c r="I137" i="10"/>
  <c r="L136" i="10"/>
  <c r="T136" i="10" s="1"/>
  <c r="Y136" i="10" s="1"/>
  <c r="M134" i="10"/>
  <c r="U134" i="10" s="1"/>
  <c r="N134" i="10"/>
  <c r="J135" i="10"/>
  <c r="AO12" i="9"/>
  <c r="AO21" i="9"/>
  <c r="J136" i="9"/>
  <c r="V135" i="9"/>
  <c r="AA135" i="9" s="1"/>
  <c r="U135" i="9"/>
  <c r="Z135" i="9" s="1"/>
  <c r="I138" i="9"/>
  <c r="T137" i="9"/>
  <c r="Y137" i="9" s="1"/>
  <c r="BI21" i="7"/>
  <c r="BI12" i="7"/>
  <c r="BJ21" i="7"/>
  <c r="BJ12" i="7"/>
  <c r="BH12" i="7"/>
  <c r="BH21" i="7"/>
  <c r="BG11" i="7"/>
  <c r="BG19" i="7" s="1"/>
  <c r="BG21" i="7" s="1"/>
  <c r="BE11" i="7"/>
  <c r="BE19" i="7" s="1"/>
  <c r="BE12" i="7" s="1"/>
  <c r="BF11" i="7"/>
  <c r="BF19" i="7" s="1"/>
  <c r="BF21" i="7" s="1"/>
  <c r="U10" i="5"/>
  <c r="U11" i="5"/>
  <c r="U12" i="5"/>
  <c r="T10" i="5"/>
  <c r="U13" i="5"/>
  <c r="V10" i="5"/>
  <c r="T11" i="5"/>
  <c r="V11" i="5"/>
  <c r="U14" i="5"/>
  <c r="Z14" i="5" s="1"/>
  <c r="U15" i="5"/>
  <c r="T12" i="5"/>
  <c r="V12" i="5"/>
  <c r="V13" i="5"/>
  <c r="T13" i="5"/>
  <c r="U16" i="5"/>
  <c r="U17" i="5"/>
  <c r="T14" i="5"/>
  <c r="Y14" i="5" s="1"/>
  <c r="V14" i="5"/>
  <c r="AA14" i="5" s="1"/>
  <c r="U18" i="5"/>
  <c r="V15" i="5"/>
  <c r="T15" i="5"/>
  <c r="V16" i="5"/>
  <c r="U19" i="5"/>
  <c r="T16" i="5"/>
  <c r="V17" i="5"/>
  <c r="U20" i="5"/>
  <c r="T17" i="5"/>
  <c r="V18" i="5"/>
  <c r="T18" i="5"/>
  <c r="U21" i="5"/>
  <c r="U22" i="5"/>
  <c r="V19" i="5"/>
  <c r="T19" i="5"/>
  <c r="U23" i="5"/>
  <c r="T20" i="5"/>
  <c r="V20" i="5"/>
  <c r="U24" i="5"/>
  <c r="T21" i="5"/>
  <c r="V21" i="5"/>
  <c r="V22" i="5"/>
  <c r="T22" i="5"/>
  <c r="U25" i="5"/>
  <c r="U26" i="5"/>
  <c r="V23" i="5"/>
  <c r="T23" i="5"/>
  <c r="T24" i="5"/>
  <c r="U27" i="5"/>
  <c r="V24" i="5"/>
  <c r="T25" i="5"/>
  <c r="V25" i="5"/>
  <c r="U28" i="5"/>
  <c r="U29" i="5"/>
  <c r="V26" i="5"/>
  <c r="T26" i="5"/>
  <c r="V27" i="5"/>
  <c r="T27" i="5"/>
  <c r="U30" i="5"/>
  <c r="V28" i="5"/>
  <c r="U31" i="5"/>
  <c r="T28" i="5"/>
  <c r="V29" i="5"/>
  <c r="U32" i="5"/>
  <c r="T29" i="5"/>
  <c r="T30" i="5"/>
  <c r="V30" i="5"/>
  <c r="U33" i="5"/>
  <c r="U34" i="5"/>
  <c r="V31" i="5"/>
  <c r="T31" i="5"/>
  <c r="T32" i="5"/>
  <c r="U35" i="5"/>
  <c r="V32" i="5"/>
  <c r="T33" i="5"/>
  <c r="U36" i="5"/>
  <c r="V33" i="5"/>
  <c r="V34" i="5"/>
  <c r="T34" i="5"/>
  <c r="U37" i="5"/>
  <c r="T35" i="5"/>
  <c r="U38" i="5"/>
  <c r="V35" i="5"/>
  <c r="U39" i="5"/>
  <c r="V36" i="5"/>
  <c r="T36" i="5"/>
  <c r="T37" i="5"/>
  <c r="U40" i="5"/>
  <c r="V37" i="5"/>
  <c r="T38" i="5"/>
  <c r="V38" i="5"/>
  <c r="U41" i="5"/>
  <c r="U42" i="5"/>
  <c r="T39" i="5"/>
  <c r="V39" i="5"/>
  <c r="T40" i="5"/>
  <c r="V40" i="5"/>
  <c r="U43" i="5"/>
  <c r="V41" i="5"/>
  <c r="U44" i="5"/>
  <c r="T41" i="5"/>
  <c r="U45" i="5"/>
  <c r="V42" i="5"/>
  <c r="T42" i="5"/>
  <c r="T43" i="5"/>
  <c r="V43" i="5"/>
  <c r="U46" i="5"/>
  <c r="V44" i="5"/>
  <c r="T44" i="5"/>
  <c r="U47" i="5"/>
  <c r="V45" i="5"/>
  <c r="T45" i="5"/>
  <c r="U48" i="5"/>
  <c r="U49" i="5"/>
  <c r="V46" i="5"/>
  <c r="T46" i="5"/>
  <c r="U50" i="5"/>
  <c r="V47" i="5"/>
  <c r="T47" i="5"/>
  <c r="T48" i="5"/>
  <c r="V48" i="5"/>
  <c r="U51" i="5"/>
  <c r="T49" i="5"/>
  <c r="U52" i="5"/>
  <c r="V49" i="5"/>
  <c r="T50" i="5"/>
  <c r="V50" i="5"/>
  <c r="U53" i="5"/>
  <c r="V51" i="5"/>
  <c r="T51" i="5"/>
  <c r="U54" i="5"/>
  <c r="V52" i="5"/>
  <c r="T52" i="5"/>
  <c r="U55" i="5"/>
  <c r="V53" i="5"/>
  <c r="U56" i="5"/>
  <c r="T53" i="5"/>
  <c r="T54" i="5"/>
  <c r="V54" i="5"/>
  <c r="U57" i="5"/>
  <c r="U58" i="5"/>
  <c r="V55" i="5"/>
  <c r="T55" i="5"/>
  <c r="V56" i="5"/>
  <c r="U59" i="5"/>
  <c r="T56" i="5"/>
  <c r="V57" i="5"/>
  <c r="U60" i="5"/>
  <c r="T57" i="5"/>
  <c r="T58" i="5"/>
  <c r="V58" i="5"/>
  <c r="U61" i="5"/>
  <c r="U62" i="5"/>
  <c r="T59" i="5"/>
  <c r="V59" i="5"/>
  <c r="V60" i="5"/>
  <c r="U63" i="5"/>
  <c r="T60" i="5"/>
  <c r="T61" i="5"/>
  <c r="V61" i="5"/>
  <c r="U64" i="5"/>
  <c r="V62" i="5"/>
  <c r="U65" i="5"/>
  <c r="T62" i="5"/>
  <c r="V63" i="5"/>
  <c r="T63" i="5"/>
  <c r="U66" i="5"/>
  <c r="U67" i="5"/>
  <c r="T64" i="5"/>
  <c r="V64" i="5"/>
  <c r="V65" i="5"/>
  <c r="U68" i="5"/>
  <c r="T65" i="5"/>
  <c r="T66" i="5"/>
  <c r="U69" i="5"/>
  <c r="V66" i="5"/>
  <c r="V67" i="5"/>
  <c r="T67" i="5"/>
  <c r="U70" i="5"/>
  <c r="T68" i="5"/>
  <c r="U71" i="5"/>
  <c r="V68" i="5"/>
  <c r="V69" i="5"/>
  <c r="U72" i="5"/>
  <c r="T69" i="5"/>
  <c r="T70" i="5"/>
  <c r="U73" i="5"/>
  <c r="V70" i="5"/>
  <c r="U74" i="5"/>
  <c r="V71" i="5"/>
  <c r="T71" i="5"/>
  <c r="V72" i="5"/>
  <c r="T72" i="5"/>
  <c r="U75" i="5"/>
  <c r="V73" i="5"/>
  <c r="U76" i="5"/>
  <c r="T73" i="5"/>
  <c r="T74" i="5"/>
  <c r="U77" i="5"/>
  <c r="V74" i="5"/>
  <c r="V75" i="5"/>
  <c r="T75" i="5"/>
  <c r="U78" i="5"/>
  <c r="V76" i="5"/>
  <c r="T76" i="5"/>
  <c r="U79" i="5"/>
  <c r="T77" i="5"/>
  <c r="U80" i="5"/>
  <c r="V77" i="5"/>
  <c r="T78" i="5"/>
  <c r="U81" i="5"/>
  <c r="V78" i="5"/>
  <c r="T79" i="5"/>
  <c r="U82" i="5"/>
  <c r="V79" i="5"/>
  <c r="T80" i="5"/>
  <c r="U83" i="5"/>
  <c r="V80" i="5"/>
  <c r="V81" i="5"/>
  <c r="T81" i="5"/>
  <c r="U84" i="5"/>
  <c r="V82" i="5"/>
  <c r="U85" i="5"/>
  <c r="T82" i="5"/>
  <c r="U86" i="5"/>
  <c r="V83" i="5"/>
  <c r="T83" i="5"/>
  <c r="U87" i="5"/>
  <c r="T84" i="5"/>
  <c r="V84" i="5"/>
  <c r="T85" i="5"/>
  <c r="U88" i="5"/>
  <c r="V85" i="5"/>
  <c r="T86" i="5"/>
  <c r="U89" i="5"/>
  <c r="V86" i="5"/>
  <c r="V87" i="5"/>
  <c r="U90" i="5"/>
  <c r="T87" i="5"/>
  <c r="U91" i="5"/>
  <c r="V88" i="5"/>
  <c r="T88" i="5"/>
  <c r="V89" i="5"/>
  <c r="T89" i="5"/>
  <c r="U92" i="5"/>
  <c r="U93" i="5"/>
  <c r="T90" i="5"/>
  <c r="V90" i="5"/>
  <c r="U94" i="5"/>
  <c r="V91" i="5"/>
  <c r="T91" i="5"/>
  <c r="U95" i="5"/>
  <c r="T92" i="5"/>
  <c r="V92" i="5"/>
  <c r="V93" i="5"/>
  <c r="T93" i="5"/>
  <c r="U96" i="5"/>
  <c r="V94" i="5"/>
  <c r="T94" i="5"/>
  <c r="U97" i="5"/>
  <c r="V95" i="5"/>
  <c r="U98" i="5"/>
  <c r="T95" i="5"/>
  <c r="V96" i="5"/>
  <c r="T96" i="5"/>
  <c r="U99" i="5"/>
  <c r="V97" i="5"/>
  <c r="T97" i="5"/>
  <c r="U100" i="5"/>
  <c r="T98" i="5"/>
  <c r="V98" i="5"/>
  <c r="U101" i="5"/>
  <c r="V99" i="5"/>
  <c r="T99" i="5"/>
  <c r="U102" i="5"/>
  <c r="T100" i="5"/>
  <c r="U103" i="5"/>
  <c r="V100" i="5"/>
  <c r="T101" i="5"/>
  <c r="U104" i="5"/>
  <c r="V101" i="5"/>
  <c r="U105" i="5"/>
  <c r="V102" i="5"/>
  <c r="T102" i="5"/>
  <c r="U106" i="5"/>
  <c r="T103" i="5"/>
  <c r="V103" i="5"/>
  <c r="U107" i="5"/>
  <c r="T104" i="5"/>
  <c r="V104" i="5"/>
  <c r="T105" i="5"/>
  <c r="V105" i="5"/>
  <c r="U108" i="5"/>
  <c r="U109" i="5"/>
  <c r="T106" i="5"/>
  <c r="V106" i="5"/>
  <c r="T107" i="5"/>
  <c r="U110" i="5"/>
  <c r="V107" i="5"/>
  <c r="U111" i="5"/>
  <c r="T108" i="5"/>
  <c r="V108" i="5"/>
  <c r="V109" i="5"/>
  <c r="U112" i="5"/>
  <c r="T109" i="5"/>
  <c r="T110" i="5"/>
  <c r="U113" i="5"/>
  <c r="V110" i="5"/>
  <c r="U114" i="5"/>
  <c r="T111" i="5"/>
  <c r="V111" i="5"/>
  <c r="U115" i="5"/>
  <c r="T112" i="5"/>
  <c r="V112" i="5"/>
  <c r="T113" i="5"/>
  <c r="V113" i="5"/>
  <c r="U116" i="5"/>
  <c r="T114" i="5"/>
  <c r="U117" i="5"/>
  <c r="V114" i="5"/>
  <c r="T115" i="5"/>
  <c r="U118" i="5"/>
  <c r="V115" i="5"/>
  <c r="T116" i="5"/>
  <c r="U119" i="5"/>
  <c r="V116" i="5"/>
  <c r="U120" i="5"/>
  <c r="V117" i="5"/>
  <c r="T117" i="5"/>
  <c r="U121" i="5"/>
  <c r="V118" i="5"/>
  <c r="T118" i="5"/>
  <c r="U122" i="5"/>
  <c r="T119" i="5"/>
  <c r="V119" i="5"/>
  <c r="U123" i="5"/>
  <c r="T120" i="5"/>
  <c r="V120" i="5"/>
  <c r="V121" i="5"/>
  <c r="U124" i="5"/>
  <c r="T121" i="5"/>
  <c r="T122" i="5"/>
  <c r="U125" i="5"/>
  <c r="V122" i="5"/>
  <c r="V123" i="5"/>
  <c r="T123" i="5"/>
  <c r="U126" i="5"/>
  <c r="V124" i="5"/>
  <c r="T124" i="5"/>
  <c r="U127" i="5"/>
  <c r="V125" i="5"/>
  <c r="T125" i="5"/>
  <c r="U128" i="5"/>
  <c r="V126" i="5"/>
  <c r="T126" i="5"/>
  <c r="U129" i="5"/>
  <c r="U130" i="5"/>
  <c r="T127" i="5"/>
  <c r="V127" i="5"/>
  <c r="V128" i="5"/>
  <c r="T128" i="5"/>
  <c r="U131" i="5"/>
  <c r="U132" i="5"/>
  <c r="T129" i="5"/>
  <c r="V129" i="5"/>
  <c r="U133" i="5"/>
  <c r="V130" i="5"/>
  <c r="T130" i="5"/>
  <c r="U134" i="5"/>
  <c r="V131" i="5"/>
  <c r="T131" i="5"/>
  <c r="U136" i="5"/>
  <c r="N134" i="5"/>
  <c r="V134" i="5" s="1"/>
  <c r="L134" i="5"/>
  <c r="T134" i="5" s="1"/>
  <c r="U135" i="5"/>
  <c r="J138" i="5"/>
  <c r="M137" i="5"/>
  <c r="U137" i="5" s="1"/>
  <c r="V132" i="5"/>
  <c r="I138" i="5"/>
  <c r="T133" i="5"/>
  <c r="V133" i="5"/>
  <c r="T132" i="5"/>
  <c r="AA78" i="10" l="1"/>
  <c r="AA77" i="10"/>
  <c r="AA31" i="10"/>
  <c r="AA97" i="10"/>
  <c r="AA118" i="10"/>
  <c r="AA19" i="10"/>
  <c r="AA65" i="10"/>
  <c r="AA92" i="10"/>
  <c r="AA106" i="10"/>
  <c r="V134" i="10"/>
  <c r="AA134" i="10" s="1"/>
  <c r="AA15" i="10"/>
  <c r="AA133" i="10"/>
  <c r="AA41" i="10"/>
  <c r="AA87" i="10"/>
  <c r="AA82" i="10"/>
  <c r="AA20" i="10"/>
  <c r="AA26" i="10"/>
  <c r="AA32" i="10"/>
  <c r="AA53" i="10"/>
  <c r="AA94" i="10"/>
  <c r="AA44" i="10"/>
  <c r="AA50" i="10"/>
  <c r="AA56" i="10"/>
  <c r="AA68" i="10"/>
  <c r="AA80" i="10"/>
  <c r="AA43" i="10"/>
  <c r="AA51" i="10"/>
  <c r="AA57" i="10"/>
  <c r="AA89" i="10"/>
  <c r="AA130" i="10"/>
  <c r="AA21" i="10"/>
  <c r="AA101" i="10"/>
  <c r="AA55" i="10"/>
  <c r="AA18" i="10"/>
  <c r="AA115" i="10"/>
  <c r="AA76" i="10"/>
  <c r="AA104" i="10"/>
  <c r="AA116" i="10"/>
  <c r="AA113" i="10"/>
  <c r="AA67" i="10"/>
  <c r="AA125" i="10"/>
  <c r="AA79" i="10"/>
  <c r="AA30" i="10"/>
  <c r="AA127" i="10"/>
  <c r="AA42" i="10"/>
  <c r="AA49" i="10"/>
  <c r="Z97" i="10"/>
  <c r="Z66" i="10"/>
  <c r="Z44" i="10"/>
  <c r="Z86" i="10"/>
  <c r="Z84" i="10"/>
  <c r="Z109" i="10"/>
  <c r="Z78" i="10"/>
  <c r="Z56" i="10"/>
  <c r="Z26" i="10"/>
  <c r="Z96" i="10"/>
  <c r="Z114" i="10"/>
  <c r="Z92" i="10"/>
  <c r="Z51" i="10"/>
  <c r="Z132" i="10"/>
  <c r="Z98" i="10"/>
  <c r="Z126" i="10"/>
  <c r="Z104" i="10"/>
  <c r="Z39" i="10"/>
  <c r="Z63" i="10"/>
  <c r="Z121" i="10"/>
  <c r="Z90" i="10"/>
  <c r="AO11" i="10" s="1"/>
  <c r="AO19" i="10" s="1"/>
  <c r="AO21" i="10" s="1"/>
  <c r="Z68" i="10"/>
  <c r="Z50" i="10"/>
  <c r="Z15" i="10"/>
  <c r="Z108" i="10"/>
  <c r="Z133" i="10"/>
  <c r="Z102" i="10"/>
  <c r="Z80" i="10"/>
  <c r="Z74" i="10"/>
  <c r="Z27" i="10"/>
  <c r="Z120" i="10"/>
  <c r="Z111" i="10"/>
  <c r="Z116" i="10"/>
  <c r="Z75" i="10"/>
  <c r="Z87" i="10"/>
  <c r="Z41" i="10"/>
  <c r="Z17" i="10"/>
  <c r="AA11" i="10"/>
  <c r="Z128" i="10"/>
  <c r="AA25" i="10"/>
  <c r="Z89" i="10"/>
  <c r="Z91" i="10"/>
  <c r="Z19" i="10"/>
  <c r="Z134" i="10"/>
  <c r="Z43" i="10"/>
  <c r="Z53" i="10"/>
  <c r="Z55" i="10"/>
  <c r="Z106" i="10"/>
  <c r="Z100" i="10"/>
  <c r="Z88" i="10"/>
  <c r="Z16" i="10"/>
  <c r="Z65" i="10"/>
  <c r="Z67" i="10"/>
  <c r="Z118" i="10"/>
  <c r="Z124" i="10"/>
  <c r="Z76" i="10"/>
  <c r="Z77" i="10"/>
  <c r="Z79" i="10"/>
  <c r="Z11" i="10"/>
  <c r="Z33" i="10"/>
  <c r="Z23" i="10"/>
  <c r="Z101" i="10"/>
  <c r="Z113" i="10"/>
  <c r="Z115" i="10"/>
  <c r="Z47" i="10"/>
  <c r="Z93" i="10"/>
  <c r="AA81" i="10"/>
  <c r="AA109" i="10"/>
  <c r="AA105" i="10"/>
  <c r="AA103" i="10"/>
  <c r="AA111" i="10"/>
  <c r="AA129" i="10"/>
  <c r="AA33" i="10"/>
  <c r="AA69" i="10"/>
  <c r="AA23" i="10"/>
  <c r="AA35" i="10"/>
  <c r="AA48" i="10"/>
  <c r="Z57" i="10"/>
  <c r="AA54" i="10"/>
  <c r="AA73" i="10"/>
  <c r="Z103" i="10"/>
  <c r="Z35" i="10"/>
  <c r="AA66" i="10"/>
  <c r="AA40" i="10"/>
  <c r="AA124" i="10"/>
  <c r="AA45" i="10"/>
  <c r="Z29" i="10"/>
  <c r="Z31" i="10"/>
  <c r="Z40" i="10"/>
  <c r="Z28" i="10"/>
  <c r="Z122" i="10"/>
  <c r="AA91" i="10"/>
  <c r="AA86" i="10"/>
  <c r="AA117" i="10"/>
  <c r="AA128" i="10"/>
  <c r="AA24" i="10"/>
  <c r="AA93" i="10"/>
  <c r="AA47" i="10"/>
  <c r="Z69" i="10"/>
  <c r="AA88" i="10"/>
  <c r="AA121" i="10"/>
  <c r="Z125" i="10"/>
  <c r="Z127" i="10"/>
  <c r="Z59" i="10"/>
  <c r="Z105" i="10"/>
  <c r="Z94" i="10"/>
  <c r="Z129" i="10"/>
  <c r="AA90" i="10"/>
  <c r="AP11" i="10" s="1"/>
  <c r="AP19" i="10" s="1"/>
  <c r="AA98" i="10"/>
  <c r="AA38" i="10"/>
  <c r="Z52" i="10"/>
  <c r="Z64" i="10"/>
  <c r="Z123" i="10"/>
  <c r="AA12" i="10"/>
  <c r="AA36" i="10"/>
  <c r="Z22" i="10"/>
  <c r="Z21" i="10"/>
  <c r="AA13" i="10"/>
  <c r="AA60" i="10"/>
  <c r="Z46" i="10"/>
  <c r="Z45" i="10"/>
  <c r="AA59" i="10"/>
  <c r="AA37" i="10"/>
  <c r="AA72" i="10"/>
  <c r="Z70" i="10"/>
  <c r="Z81" i="10"/>
  <c r="AA71" i="10"/>
  <c r="AA61" i="10"/>
  <c r="AA84" i="10"/>
  <c r="AA83" i="10"/>
  <c r="AA96" i="10"/>
  <c r="Z13" i="10"/>
  <c r="Z71" i="10"/>
  <c r="Z117" i="10"/>
  <c r="Z130" i="10"/>
  <c r="Z58" i="10"/>
  <c r="AA102" i="10"/>
  <c r="AA99" i="10"/>
  <c r="AA62" i="10"/>
  <c r="AA95" i="10"/>
  <c r="AA110" i="10"/>
  <c r="AA108" i="10"/>
  <c r="Z25" i="10"/>
  <c r="Z83" i="10"/>
  <c r="Z12" i="10"/>
  <c r="AA114" i="10"/>
  <c r="AA64" i="10"/>
  <c r="AA107" i="10"/>
  <c r="AA27" i="10"/>
  <c r="AA120" i="10"/>
  <c r="Z37" i="10"/>
  <c r="Z112" i="10"/>
  <c r="Z110" i="10"/>
  <c r="Z95" i="10"/>
  <c r="Z34" i="10"/>
  <c r="Z24" i="10"/>
  <c r="Z10" i="10"/>
  <c r="AA126" i="10"/>
  <c r="AA22" i="10"/>
  <c r="AA39" i="10"/>
  <c r="AA119" i="10"/>
  <c r="AA75" i="10"/>
  <c r="AA132" i="10"/>
  <c r="Z49" i="10"/>
  <c r="Z18" i="10"/>
  <c r="Z99" i="10"/>
  <c r="Z107" i="10"/>
  <c r="Z82" i="10"/>
  <c r="Z36" i="10"/>
  <c r="AA74" i="10"/>
  <c r="AA34" i="10"/>
  <c r="AA63" i="10"/>
  <c r="AA131" i="10"/>
  <c r="Z61" i="10"/>
  <c r="Z30" i="10"/>
  <c r="Z119" i="10"/>
  <c r="Z48" i="10"/>
  <c r="AA100" i="10"/>
  <c r="AA46" i="10"/>
  <c r="AA123" i="10"/>
  <c r="AA28" i="10"/>
  <c r="Z73" i="10"/>
  <c r="Z42" i="10"/>
  <c r="Z20" i="10"/>
  <c r="Z131" i="10"/>
  <c r="Z38" i="10"/>
  <c r="Z60" i="10"/>
  <c r="AA17" i="10"/>
  <c r="AA85" i="10"/>
  <c r="AA58" i="10"/>
  <c r="AA16" i="10"/>
  <c r="AA52" i="10"/>
  <c r="AA10" i="10"/>
  <c r="Z85" i="10"/>
  <c r="Z54" i="10"/>
  <c r="Z32" i="10"/>
  <c r="Z62" i="10"/>
  <c r="Z72" i="10"/>
  <c r="AA29" i="10"/>
  <c r="AA122" i="10"/>
  <c r="AA70" i="10"/>
  <c r="AA112" i="10"/>
  <c r="J136" i="10"/>
  <c r="N135" i="10"/>
  <c r="M135" i="10"/>
  <c r="I138" i="10"/>
  <c r="L137" i="10"/>
  <c r="T137" i="10" s="1"/>
  <c r="Y137" i="10" s="1"/>
  <c r="Z136" i="5"/>
  <c r="Z87" i="5"/>
  <c r="Z95" i="5"/>
  <c r="T138" i="9"/>
  <c r="Y138" i="9" s="1"/>
  <c r="I139" i="9"/>
  <c r="U136" i="9"/>
  <c r="Z136" i="9" s="1"/>
  <c r="V136" i="9"/>
  <c r="AA136" i="9" s="1"/>
  <c r="J137" i="9"/>
  <c r="Z111" i="5"/>
  <c r="AA95" i="5"/>
  <c r="AA87" i="5"/>
  <c r="Z39" i="5"/>
  <c r="AA63" i="5"/>
  <c r="BG12" i="7"/>
  <c r="Z26" i="5"/>
  <c r="Z18" i="5"/>
  <c r="Z97" i="5"/>
  <c r="Z25" i="5"/>
  <c r="Z34" i="5"/>
  <c r="Z89" i="5"/>
  <c r="Z81" i="5"/>
  <c r="Z73" i="5"/>
  <c r="Z65" i="5"/>
  <c r="BF12" i="7"/>
  <c r="Z114" i="5"/>
  <c r="Z58" i="5"/>
  <c r="Z57" i="5"/>
  <c r="Z137" i="5"/>
  <c r="Z105" i="5"/>
  <c r="Z49" i="5"/>
  <c r="Z17" i="5"/>
  <c r="Z42" i="5"/>
  <c r="Z113" i="5"/>
  <c r="Z128" i="5"/>
  <c r="Z96" i="5"/>
  <c r="Z64" i="5"/>
  <c r="Z48" i="5"/>
  <c r="Z16" i="5"/>
  <c r="BE21" i="7"/>
  <c r="Z106" i="5"/>
  <c r="Z41" i="5"/>
  <c r="Z135" i="5"/>
  <c r="Z112" i="5"/>
  <c r="Z104" i="5"/>
  <c r="Z88" i="5"/>
  <c r="Z80" i="5"/>
  <c r="Z72" i="5"/>
  <c r="Z56" i="5"/>
  <c r="Z40" i="5"/>
  <c r="Z32" i="5"/>
  <c r="Z122" i="5"/>
  <c r="Z33" i="5"/>
  <c r="Z121" i="5"/>
  <c r="Z120" i="5"/>
  <c r="Z24" i="5"/>
  <c r="Z50" i="5"/>
  <c r="Z127" i="5"/>
  <c r="Z79" i="5"/>
  <c r="Z55" i="5"/>
  <c r="Z47" i="5"/>
  <c r="Z130" i="5"/>
  <c r="Z74" i="5"/>
  <c r="Z129" i="5"/>
  <c r="Z119" i="5"/>
  <c r="Z103" i="5"/>
  <c r="Z71" i="5"/>
  <c r="Z63" i="5"/>
  <c r="Z31" i="5"/>
  <c r="Z23" i="5"/>
  <c r="Z78" i="5"/>
  <c r="Z70" i="5"/>
  <c r="Z126" i="5"/>
  <c r="Z54" i="5"/>
  <c r="Z102" i="5"/>
  <c r="Z46" i="5"/>
  <c r="Y79" i="5"/>
  <c r="Y133" i="5"/>
  <c r="AA78" i="5"/>
  <c r="AA86" i="5"/>
  <c r="AA70" i="5"/>
  <c r="Y62" i="5"/>
  <c r="Y46" i="5"/>
  <c r="Y102" i="5"/>
  <c r="Y22" i="5"/>
  <c r="Y118" i="5"/>
  <c r="AA110" i="5"/>
  <c r="AA132" i="5"/>
  <c r="Y54" i="5"/>
  <c r="AA54" i="5"/>
  <c r="Y109" i="5"/>
  <c r="AA126" i="5"/>
  <c r="Y86" i="5"/>
  <c r="Y69" i="5"/>
  <c r="AA38" i="5"/>
  <c r="Y117" i="5"/>
  <c r="Y94" i="5"/>
  <c r="AA101" i="5"/>
  <c r="AA46" i="5"/>
  <c r="AA85" i="5"/>
  <c r="Y110" i="5"/>
  <c r="AA118" i="5"/>
  <c r="AA94" i="5"/>
  <c r="Y126" i="5"/>
  <c r="Y78" i="5"/>
  <c r="AA102" i="5"/>
  <c r="Y70" i="5"/>
  <c r="AA77" i="5"/>
  <c r="Y53" i="5"/>
  <c r="AA125" i="5"/>
  <c r="Y85" i="5"/>
  <c r="Y77" i="5"/>
  <c r="AA134" i="5"/>
  <c r="AA109" i="5"/>
  <c r="AA116" i="5"/>
  <c r="Y134" i="5"/>
  <c r="Y108" i="5"/>
  <c r="Y124" i="5"/>
  <c r="AA120" i="5"/>
  <c r="AA112" i="5"/>
  <c r="AA104" i="5"/>
  <c r="Z99" i="5"/>
  <c r="Y88" i="5"/>
  <c r="AA80" i="5"/>
  <c r="Z75" i="5"/>
  <c r="AA64" i="5"/>
  <c r="Y56" i="5"/>
  <c r="Z51" i="5"/>
  <c r="Z43" i="5"/>
  <c r="AA32" i="5"/>
  <c r="AA24" i="5"/>
  <c r="Y16" i="5"/>
  <c r="AA117" i="5"/>
  <c r="Y101" i="5"/>
  <c r="Y128" i="5"/>
  <c r="Y120" i="5"/>
  <c r="Y112" i="5"/>
  <c r="Y104" i="5"/>
  <c r="Y96" i="5"/>
  <c r="AA88" i="5"/>
  <c r="Z83" i="5"/>
  <c r="Y72" i="5"/>
  <c r="Y64" i="5"/>
  <c r="Z59" i="5"/>
  <c r="AA48" i="5"/>
  <c r="AA40" i="5"/>
  <c r="Z35" i="5"/>
  <c r="Z27" i="5"/>
  <c r="Z19" i="5"/>
  <c r="Y125" i="5"/>
  <c r="AA128" i="5"/>
  <c r="Z123" i="5"/>
  <c r="Z115" i="5"/>
  <c r="Z107" i="5"/>
  <c r="AA96" i="5"/>
  <c r="Z91" i="5"/>
  <c r="Y80" i="5"/>
  <c r="AA72" i="5"/>
  <c r="Z67" i="5"/>
  <c r="AA56" i="5"/>
  <c r="Y48" i="5"/>
  <c r="Y40" i="5"/>
  <c r="Y32" i="5"/>
  <c r="Y24" i="5"/>
  <c r="AA16" i="5"/>
  <c r="Z131" i="5"/>
  <c r="Y132" i="5"/>
  <c r="AA127" i="5"/>
  <c r="AA119" i="5"/>
  <c r="AA111" i="5"/>
  <c r="AA103" i="5"/>
  <c r="Y95" i="5"/>
  <c r="Y87" i="5"/>
  <c r="AA79" i="5"/>
  <c r="Y71" i="5"/>
  <c r="Z66" i="5"/>
  <c r="Y55" i="5"/>
  <c r="Y47" i="5"/>
  <c r="AA39" i="5"/>
  <c r="Y31" i="5"/>
  <c r="Y23" i="5"/>
  <c r="Y15" i="5"/>
  <c r="Y93" i="5"/>
  <c r="AA133" i="5"/>
  <c r="Y127" i="5"/>
  <c r="Y119" i="5"/>
  <c r="Y111" i="5"/>
  <c r="Y103" i="5"/>
  <c r="Z98" i="5"/>
  <c r="Z90" i="5"/>
  <c r="AO11" i="5" s="1"/>
  <c r="AO19" i="5" s="1"/>
  <c r="AO12" i="5" s="1"/>
  <c r="Z82" i="5"/>
  <c r="AA71" i="5"/>
  <c r="Y63" i="5"/>
  <c r="AA55" i="5"/>
  <c r="AA47" i="5"/>
  <c r="Y39" i="5"/>
  <c r="AA31" i="5"/>
  <c r="AA23" i="5"/>
  <c r="Y92" i="5"/>
  <c r="AA30" i="5"/>
  <c r="Y116" i="5"/>
  <c r="Y68" i="5"/>
  <c r="Z30" i="5"/>
  <c r="Z110" i="5"/>
  <c r="Y100" i="5"/>
  <c r="Z15" i="5"/>
  <c r="Z118" i="5"/>
  <c r="Z86" i="5"/>
  <c r="Z134" i="5"/>
  <c r="Z38" i="5"/>
  <c r="AA37" i="5"/>
  <c r="Y29" i="5"/>
  <c r="AA21" i="5"/>
  <c r="Y67" i="5"/>
  <c r="Y131" i="5"/>
  <c r="Y75" i="5"/>
  <c r="AA75" i="5"/>
  <c r="Z62" i="5"/>
  <c r="Z22" i="5"/>
  <c r="Y123" i="5"/>
  <c r="AA83" i="5"/>
  <c r="Z61" i="5"/>
  <c r="Z53" i="5"/>
  <c r="Z37" i="5"/>
  <c r="Z21" i="5"/>
  <c r="AA131" i="5"/>
  <c r="Z94" i="5"/>
  <c r="Z125" i="5"/>
  <c r="Z85" i="5"/>
  <c r="AA115" i="5"/>
  <c r="Y99" i="5"/>
  <c r="AA123" i="5"/>
  <c r="Y130" i="5"/>
  <c r="Z133" i="5"/>
  <c r="Z109" i="5"/>
  <c r="Z93" i="5"/>
  <c r="Y91" i="5"/>
  <c r="AA91" i="5"/>
  <c r="Y51" i="5"/>
  <c r="Y115" i="5"/>
  <c r="Z100" i="5"/>
  <c r="Z92" i="5"/>
  <c r="Z84" i="5"/>
  <c r="AA124" i="5"/>
  <c r="Y107" i="5"/>
  <c r="Z101" i="5"/>
  <c r="Z116" i="5"/>
  <c r="Z124" i="5"/>
  <c r="Y59" i="5"/>
  <c r="Z117" i="5"/>
  <c r="Z108" i="5"/>
  <c r="Z132" i="5"/>
  <c r="AA15" i="5"/>
  <c r="AA62" i="5"/>
  <c r="Y38" i="5"/>
  <c r="Y30" i="5"/>
  <c r="AA22" i="5"/>
  <c r="I139" i="5"/>
  <c r="AA61" i="5"/>
  <c r="Y45" i="5"/>
  <c r="Y21" i="5"/>
  <c r="Y13" i="5"/>
  <c r="AA93" i="5"/>
  <c r="AA69" i="5"/>
  <c r="Y61" i="5"/>
  <c r="AA53" i="5"/>
  <c r="AA45" i="5"/>
  <c r="Y37" i="5"/>
  <c r="AA29" i="5"/>
  <c r="AA13" i="5"/>
  <c r="AA108" i="5"/>
  <c r="AA100" i="5"/>
  <c r="AA92" i="5"/>
  <c r="AA84" i="5"/>
  <c r="AA68" i="5"/>
  <c r="Y60" i="5"/>
  <c r="Y36" i="5"/>
  <c r="Y28" i="5"/>
  <c r="AA20" i="5"/>
  <c r="AA12" i="5"/>
  <c r="L135" i="5"/>
  <c r="T135" i="5" s="1"/>
  <c r="Y135" i="5" s="1"/>
  <c r="N135" i="5"/>
  <c r="V135" i="5" s="1"/>
  <c r="AA135" i="5" s="1"/>
  <c r="Y84" i="5"/>
  <c r="Y76" i="5"/>
  <c r="Y52" i="5"/>
  <c r="Y44" i="5"/>
  <c r="AA36" i="5"/>
  <c r="Y20" i="5"/>
  <c r="Y12" i="5"/>
  <c r="AA76" i="5"/>
  <c r="AA60" i="5"/>
  <c r="AA52" i="5"/>
  <c r="AA44" i="5"/>
  <c r="AA28" i="5"/>
  <c r="AA107" i="5"/>
  <c r="Y83" i="5"/>
  <c r="AA59" i="5"/>
  <c r="AA35" i="5"/>
  <c r="Y19" i="5"/>
  <c r="AA43" i="5"/>
  <c r="Y27" i="5"/>
  <c r="AA19" i="5"/>
  <c r="AA11" i="5"/>
  <c r="M138" i="5"/>
  <c r="U138" i="5" s="1"/>
  <c r="Z138" i="5" s="1"/>
  <c r="J139" i="5"/>
  <c r="AA51" i="5"/>
  <c r="Y43" i="5"/>
  <c r="Y35" i="5"/>
  <c r="AA27" i="5"/>
  <c r="Y11" i="5"/>
  <c r="AA74" i="5"/>
  <c r="AA10" i="5"/>
  <c r="AA106" i="5"/>
  <c r="Y42" i="5"/>
  <c r="AA130" i="5"/>
  <c r="Y106" i="5"/>
  <c r="AA98" i="5"/>
  <c r="Y90" i="5"/>
  <c r="AN11" i="5" s="1"/>
  <c r="AN19" i="5" s="1"/>
  <c r="Z77" i="5"/>
  <c r="Z69" i="5"/>
  <c r="AA58" i="5"/>
  <c r="AA50" i="5"/>
  <c r="AA42" i="5"/>
  <c r="Y34" i="5"/>
  <c r="AA26" i="5"/>
  <c r="Y18" i="5"/>
  <c r="Z13" i="5"/>
  <c r="AA99" i="5"/>
  <c r="AA114" i="5"/>
  <c r="Y82" i="5"/>
  <c r="AA66" i="5"/>
  <c r="Y122" i="5"/>
  <c r="Y114" i="5"/>
  <c r="Y98" i="5"/>
  <c r="AA82" i="5"/>
  <c r="Y74" i="5"/>
  <c r="Y66" i="5"/>
  <c r="Y58" i="5"/>
  <c r="Y50" i="5"/>
  <c r="Z45" i="5"/>
  <c r="AA34" i="5"/>
  <c r="Z29" i="5"/>
  <c r="AA18" i="5"/>
  <c r="Y10" i="5"/>
  <c r="AA67" i="5"/>
  <c r="AA129" i="5"/>
  <c r="Y121" i="5"/>
  <c r="Y73" i="5"/>
  <c r="Y65" i="5"/>
  <c r="Y57" i="5"/>
  <c r="AA49" i="5"/>
  <c r="Y41" i="5"/>
  <c r="AA33" i="5"/>
  <c r="Z28" i="5"/>
  <c r="Y17" i="5"/>
  <c r="Z12" i="5"/>
  <c r="AA122" i="5"/>
  <c r="AA90" i="5"/>
  <c r="AP11" i="5" s="1"/>
  <c r="AP19" i="5" s="1"/>
  <c r="Y129" i="5"/>
  <c r="AA113" i="5"/>
  <c r="AA105" i="5"/>
  <c r="Y97" i="5"/>
  <c r="Y89" i="5"/>
  <c r="Y81" i="5"/>
  <c r="Z76" i="5"/>
  <c r="Z68" i="5"/>
  <c r="Z60" i="5"/>
  <c r="Z52" i="5"/>
  <c r="Z44" i="5"/>
  <c r="Z36" i="5"/>
  <c r="AA25" i="5"/>
  <c r="Z20" i="5"/>
  <c r="Z11" i="5"/>
  <c r="Y26" i="5"/>
  <c r="AA121" i="5"/>
  <c r="Y113" i="5"/>
  <c r="Y105" i="5"/>
  <c r="AA97" i="5"/>
  <c r="AA89" i="5"/>
  <c r="AA81" i="5"/>
  <c r="AA73" i="5"/>
  <c r="AA65" i="5"/>
  <c r="AA57" i="5"/>
  <c r="Y49" i="5"/>
  <c r="AA41" i="5"/>
  <c r="Y33" i="5"/>
  <c r="Y25" i="5"/>
  <c r="AA17" i="5"/>
  <c r="Z10" i="5"/>
  <c r="U135" i="10" l="1"/>
  <c r="Z135" i="10" s="1"/>
  <c r="V135" i="10"/>
  <c r="AA135" i="10" s="1"/>
  <c r="AO12" i="10"/>
  <c r="AP12" i="10"/>
  <c r="AP21" i="10"/>
  <c r="L138" i="10"/>
  <c r="T138" i="10" s="1"/>
  <c r="Y138" i="10" s="1"/>
  <c r="I139" i="10"/>
  <c r="N136" i="10"/>
  <c r="J137" i="10"/>
  <c r="M136" i="10"/>
  <c r="J138" i="9"/>
  <c r="V137" i="9"/>
  <c r="AA137" i="9" s="1"/>
  <c r="U137" i="9"/>
  <c r="Z137" i="9" s="1"/>
  <c r="I140" i="9"/>
  <c r="T139" i="9"/>
  <c r="Y139" i="9" s="1"/>
  <c r="AO21" i="5"/>
  <c r="AP21" i="5"/>
  <c r="AP12" i="5"/>
  <c r="AN12" i="5"/>
  <c r="AN21" i="5"/>
  <c r="J140" i="5"/>
  <c r="M139" i="5"/>
  <c r="U139" i="5" s="1"/>
  <c r="Z139" i="5" s="1"/>
  <c r="L136" i="5"/>
  <c r="T136" i="5" s="1"/>
  <c r="Y136" i="5" s="1"/>
  <c r="N136" i="5"/>
  <c r="V136" i="5" s="1"/>
  <c r="AA136" i="5" s="1"/>
  <c r="I140" i="5"/>
  <c r="V136" i="10" l="1"/>
  <c r="AA136" i="10" s="1"/>
  <c r="U136" i="10"/>
  <c r="Z136" i="10" s="1"/>
  <c r="J138" i="10"/>
  <c r="N137" i="10"/>
  <c r="M137" i="10"/>
  <c r="I140" i="10"/>
  <c r="L139" i="10"/>
  <c r="T139" i="10" s="1"/>
  <c r="Y139" i="10" s="1"/>
  <c r="T140" i="9"/>
  <c r="Y140" i="9" s="1"/>
  <c r="I141" i="9"/>
  <c r="V138" i="9"/>
  <c r="AA138" i="9" s="1"/>
  <c r="U138" i="9"/>
  <c r="Z138" i="9" s="1"/>
  <c r="J139" i="9"/>
  <c r="I141" i="5"/>
  <c r="L137" i="5"/>
  <c r="T137" i="5" s="1"/>
  <c r="Y137" i="5" s="1"/>
  <c r="N137" i="5"/>
  <c r="V137" i="5" s="1"/>
  <c r="AA137" i="5" s="1"/>
  <c r="M140" i="5"/>
  <c r="U140" i="5" s="1"/>
  <c r="Z140" i="5" s="1"/>
  <c r="J141" i="5"/>
  <c r="U137" i="10" l="1"/>
  <c r="Z137" i="10" s="1"/>
  <c r="V137" i="10"/>
  <c r="AA137" i="10" s="1"/>
  <c r="L140" i="10"/>
  <c r="T140" i="10" s="1"/>
  <c r="Y140" i="10" s="1"/>
  <c r="I141" i="10"/>
  <c r="N138" i="10"/>
  <c r="M138" i="10"/>
  <c r="J139" i="10"/>
  <c r="J140" i="9"/>
  <c r="V139" i="9"/>
  <c r="AA139" i="9" s="1"/>
  <c r="U139" i="9"/>
  <c r="Z139" i="9" s="1"/>
  <c r="I142" i="9"/>
  <c r="T141" i="9"/>
  <c r="Y141" i="9" s="1"/>
  <c r="J142" i="5"/>
  <c r="M141" i="5"/>
  <c r="U141" i="5" s="1"/>
  <c r="Z141" i="5" s="1"/>
  <c r="N138" i="5"/>
  <c r="V138" i="5" s="1"/>
  <c r="AA138" i="5" s="1"/>
  <c r="L138" i="5"/>
  <c r="T138" i="5" s="1"/>
  <c r="Y138" i="5" s="1"/>
  <c r="I142" i="5"/>
  <c r="U138" i="10" l="1"/>
  <c r="Z138" i="10" s="1"/>
  <c r="V138" i="10"/>
  <c r="AA138" i="10" s="1"/>
  <c r="J140" i="10"/>
  <c r="N139" i="10"/>
  <c r="M139" i="10"/>
  <c r="I142" i="10"/>
  <c r="L141" i="10"/>
  <c r="T141" i="10" s="1"/>
  <c r="Y141" i="10" s="1"/>
  <c r="I143" i="9"/>
  <c r="T142" i="9"/>
  <c r="Y142" i="9" s="1"/>
  <c r="U140" i="9"/>
  <c r="Z140" i="9" s="1"/>
  <c r="J141" i="9"/>
  <c r="V140" i="9"/>
  <c r="AA140" i="9" s="1"/>
  <c r="I143" i="5"/>
  <c r="L139" i="5"/>
  <c r="T139" i="5" s="1"/>
  <c r="Y139" i="5" s="1"/>
  <c r="N139" i="5"/>
  <c r="V139" i="5" s="1"/>
  <c r="AA139" i="5" s="1"/>
  <c r="M142" i="5"/>
  <c r="U142" i="5" s="1"/>
  <c r="Z142" i="5" s="1"/>
  <c r="J143" i="5"/>
  <c r="U139" i="10" l="1"/>
  <c r="Z139" i="10" s="1"/>
  <c r="V139" i="10"/>
  <c r="AA139" i="10" s="1"/>
  <c r="L142" i="10"/>
  <c r="T142" i="10" s="1"/>
  <c r="Y142" i="10" s="1"/>
  <c r="I143" i="10"/>
  <c r="M140" i="10"/>
  <c r="J141" i="10"/>
  <c r="N140" i="10"/>
  <c r="J142" i="9"/>
  <c r="U141" i="9"/>
  <c r="Z141" i="9" s="1"/>
  <c r="V141" i="9"/>
  <c r="AA141" i="9" s="1"/>
  <c r="T143" i="9"/>
  <c r="Y143" i="9" s="1"/>
  <c r="I144" i="9"/>
  <c r="L140" i="5"/>
  <c r="T140" i="5" s="1"/>
  <c r="Y140" i="5" s="1"/>
  <c r="N140" i="5"/>
  <c r="V140" i="5" s="1"/>
  <c r="AA140" i="5" s="1"/>
  <c r="M143" i="5"/>
  <c r="U143" i="5" s="1"/>
  <c r="Z143" i="5" s="1"/>
  <c r="J144" i="5"/>
  <c r="I144" i="5"/>
  <c r="V140" i="10" l="1"/>
  <c r="AA140" i="10" s="1"/>
  <c r="U140" i="10"/>
  <c r="Z140" i="10" s="1"/>
  <c r="J142" i="10"/>
  <c r="N141" i="10"/>
  <c r="M141" i="10"/>
  <c r="L143" i="10"/>
  <c r="T143" i="10" s="1"/>
  <c r="Y143" i="10" s="1"/>
  <c r="I144" i="10"/>
  <c r="I145" i="9"/>
  <c r="T144" i="9"/>
  <c r="Y144" i="9" s="1"/>
  <c r="J143" i="9"/>
  <c r="V142" i="9"/>
  <c r="AA142" i="9" s="1"/>
  <c r="U142" i="9"/>
  <c r="Z142" i="9" s="1"/>
  <c r="I145" i="5"/>
  <c r="M144" i="5"/>
  <c r="U144" i="5" s="1"/>
  <c r="Z144" i="5" s="1"/>
  <c r="J145" i="5"/>
  <c r="L141" i="5"/>
  <c r="T141" i="5" s="1"/>
  <c r="Y141" i="5" s="1"/>
  <c r="N141" i="5"/>
  <c r="V141" i="5" s="1"/>
  <c r="AA141" i="5" s="1"/>
  <c r="U141" i="10" l="1"/>
  <c r="Z141" i="10" s="1"/>
  <c r="V141" i="10"/>
  <c r="AA141" i="10" s="1"/>
  <c r="I145" i="10"/>
  <c r="L144" i="10"/>
  <c r="T144" i="10" s="1"/>
  <c r="Y144" i="10" s="1"/>
  <c r="J143" i="10"/>
  <c r="M142" i="10"/>
  <c r="N142" i="10"/>
  <c r="U143" i="9"/>
  <c r="Z143" i="9" s="1"/>
  <c r="V143" i="9"/>
  <c r="AA143" i="9" s="1"/>
  <c r="J144" i="9"/>
  <c r="I146" i="9"/>
  <c r="T145" i="9"/>
  <c r="Y145" i="9" s="1"/>
  <c r="L142" i="5"/>
  <c r="T142" i="5" s="1"/>
  <c r="Y142" i="5" s="1"/>
  <c r="N142" i="5"/>
  <c r="V142" i="5" s="1"/>
  <c r="AA142" i="5" s="1"/>
  <c r="J146" i="5"/>
  <c r="M145" i="5"/>
  <c r="U145" i="5" s="1"/>
  <c r="Z145" i="5" s="1"/>
  <c r="I146" i="5"/>
  <c r="V142" i="10" l="1"/>
  <c r="AA142" i="10" s="1"/>
  <c r="U142" i="10"/>
  <c r="Z142" i="10" s="1"/>
  <c r="J144" i="10"/>
  <c r="N143" i="10"/>
  <c r="M143" i="10"/>
  <c r="L145" i="10"/>
  <c r="T145" i="10" s="1"/>
  <c r="Y145" i="10" s="1"/>
  <c r="I146" i="10"/>
  <c r="T146" i="9"/>
  <c r="Y146" i="9" s="1"/>
  <c r="I147" i="9"/>
  <c r="U144" i="9"/>
  <c r="Z144" i="9" s="1"/>
  <c r="V144" i="9"/>
  <c r="AA144" i="9" s="1"/>
  <c r="J145" i="9"/>
  <c r="I147" i="5"/>
  <c r="M146" i="5"/>
  <c r="U146" i="5" s="1"/>
  <c r="Z146" i="5" s="1"/>
  <c r="J147" i="5"/>
  <c r="N143" i="5"/>
  <c r="V143" i="5" s="1"/>
  <c r="AA143" i="5" s="1"/>
  <c r="L143" i="5"/>
  <c r="T143" i="5" s="1"/>
  <c r="Y143" i="5" s="1"/>
  <c r="U143" i="10" l="1"/>
  <c r="Z143" i="10" s="1"/>
  <c r="V143" i="10"/>
  <c r="AA143" i="10" s="1"/>
  <c r="I147" i="10"/>
  <c r="L146" i="10"/>
  <c r="T146" i="10" s="1"/>
  <c r="Y146" i="10" s="1"/>
  <c r="J145" i="10"/>
  <c r="N144" i="10"/>
  <c r="M144" i="10"/>
  <c r="J146" i="9"/>
  <c r="U145" i="9"/>
  <c r="Z145" i="9" s="1"/>
  <c r="V145" i="9"/>
  <c r="AA145" i="9" s="1"/>
  <c r="T147" i="9"/>
  <c r="Y147" i="9" s="1"/>
  <c r="I148" i="9"/>
  <c r="L144" i="5"/>
  <c r="T144" i="5" s="1"/>
  <c r="Y144" i="5" s="1"/>
  <c r="N144" i="5"/>
  <c r="V144" i="5" s="1"/>
  <c r="AA144" i="5" s="1"/>
  <c r="J148" i="5"/>
  <c r="M147" i="5"/>
  <c r="U147" i="5" s="1"/>
  <c r="Z147" i="5" s="1"/>
  <c r="I148" i="5"/>
  <c r="U144" i="10" l="1"/>
  <c r="Z144" i="10" s="1"/>
  <c r="V144" i="10"/>
  <c r="AA144" i="10" s="1"/>
  <c r="N145" i="10"/>
  <c r="M145" i="10"/>
  <c r="J146" i="10"/>
  <c r="L147" i="10"/>
  <c r="T147" i="10" s="1"/>
  <c r="Y147" i="10" s="1"/>
  <c r="I148" i="10"/>
  <c r="T148" i="9"/>
  <c r="Y148" i="9" s="1"/>
  <c r="I149" i="9"/>
  <c r="U146" i="9"/>
  <c r="Z146" i="9" s="1"/>
  <c r="J147" i="9"/>
  <c r="V146" i="9"/>
  <c r="AA146" i="9" s="1"/>
  <c r="I149" i="5"/>
  <c r="M148" i="5"/>
  <c r="U148" i="5" s="1"/>
  <c r="Z148" i="5" s="1"/>
  <c r="J149" i="5"/>
  <c r="N145" i="5"/>
  <c r="V145" i="5" s="1"/>
  <c r="AA145" i="5" s="1"/>
  <c r="L145" i="5"/>
  <c r="T145" i="5" s="1"/>
  <c r="Y145" i="5" s="1"/>
  <c r="V145" i="10" l="1"/>
  <c r="AA145" i="10" s="1"/>
  <c r="U145" i="10"/>
  <c r="Z145" i="10" s="1"/>
  <c r="J147" i="10"/>
  <c r="M146" i="10"/>
  <c r="N146" i="10"/>
  <c r="I149" i="10"/>
  <c r="L148" i="10"/>
  <c r="T148" i="10" s="1"/>
  <c r="Y148" i="10" s="1"/>
  <c r="T149" i="9"/>
  <c r="Y149" i="9" s="1"/>
  <c r="I150" i="9"/>
  <c r="V147" i="9"/>
  <c r="AA147" i="9" s="1"/>
  <c r="U147" i="9"/>
  <c r="Z147" i="9" s="1"/>
  <c r="J148" i="9"/>
  <c r="L146" i="5"/>
  <c r="T146" i="5" s="1"/>
  <c r="Y146" i="5" s="1"/>
  <c r="N146" i="5"/>
  <c r="V146" i="5" s="1"/>
  <c r="AA146" i="5" s="1"/>
  <c r="M149" i="5"/>
  <c r="U149" i="5" s="1"/>
  <c r="Z149" i="5" s="1"/>
  <c r="J150" i="5"/>
  <c r="I150" i="5"/>
  <c r="V146" i="10" l="1"/>
  <c r="AA146" i="10" s="1"/>
  <c r="U146" i="10"/>
  <c r="Z146" i="10" s="1"/>
  <c r="L149" i="10"/>
  <c r="T149" i="10" s="1"/>
  <c r="Y149" i="10" s="1"/>
  <c r="I150" i="10"/>
  <c r="N147" i="10"/>
  <c r="M147" i="10"/>
  <c r="J148" i="10"/>
  <c r="J149" i="9"/>
  <c r="U148" i="9"/>
  <c r="Z148" i="9" s="1"/>
  <c r="V148" i="9"/>
  <c r="AA148" i="9" s="1"/>
  <c r="I151" i="9"/>
  <c r="T150" i="9"/>
  <c r="Y150" i="9" s="1"/>
  <c r="J151" i="5"/>
  <c r="M150" i="5"/>
  <c r="U150" i="5" s="1"/>
  <c r="Z150" i="5" s="1"/>
  <c r="I151" i="5"/>
  <c r="L147" i="5"/>
  <c r="T147" i="5" s="1"/>
  <c r="Y147" i="5" s="1"/>
  <c r="N147" i="5"/>
  <c r="V147" i="5" s="1"/>
  <c r="AA147" i="5" s="1"/>
  <c r="U147" i="10" l="1"/>
  <c r="Z147" i="10" s="1"/>
  <c r="V147" i="10"/>
  <c r="AA147" i="10" s="1"/>
  <c r="J149" i="10"/>
  <c r="N148" i="10"/>
  <c r="M148" i="10"/>
  <c r="I151" i="10"/>
  <c r="L150" i="10"/>
  <c r="T150" i="10" s="1"/>
  <c r="Y150" i="10" s="1"/>
  <c r="T151" i="9"/>
  <c r="Y151" i="9" s="1"/>
  <c r="I152" i="9"/>
  <c r="V149" i="9"/>
  <c r="AA149" i="9" s="1"/>
  <c r="U149" i="9"/>
  <c r="Z149" i="9" s="1"/>
  <c r="J150" i="9"/>
  <c r="L148" i="5"/>
  <c r="T148" i="5" s="1"/>
  <c r="Y148" i="5" s="1"/>
  <c r="N148" i="5"/>
  <c r="V148" i="5" s="1"/>
  <c r="AA148" i="5" s="1"/>
  <c r="I152" i="5"/>
  <c r="M151" i="5"/>
  <c r="U151" i="5" s="1"/>
  <c r="Z151" i="5" s="1"/>
  <c r="J152" i="5"/>
  <c r="U148" i="10" l="1"/>
  <c r="Z148" i="10" s="1"/>
  <c r="V148" i="10"/>
  <c r="AA148" i="10" s="1"/>
  <c r="L151" i="10"/>
  <c r="T151" i="10" s="1"/>
  <c r="Y151" i="10" s="1"/>
  <c r="I152" i="10"/>
  <c r="N149" i="10"/>
  <c r="M149" i="10"/>
  <c r="J150" i="10"/>
  <c r="J151" i="9"/>
  <c r="U150" i="9"/>
  <c r="Z150" i="9" s="1"/>
  <c r="V150" i="9"/>
  <c r="AA150" i="9" s="1"/>
  <c r="I153" i="9"/>
  <c r="T152" i="9"/>
  <c r="Y152" i="9" s="1"/>
  <c r="J153" i="5"/>
  <c r="M152" i="5"/>
  <c r="U152" i="5" s="1"/>
  <c r="Z152" i="5" s="1"/>
  <c r="I153" i="5"/>
  <c r="N149" i="5"/>
  <c r="V149" i="5" s="1"/>
  <c r="AA149" i="5" s="1"/>
  <c r="L149" i="5"/>
  <c r="T149" i="5" s="1"/>
  <c r="Y149" i="5" s="1"/>
  <c r="U149" i="10" l="1"/>
  <c r="Z149" i="10" s="1"/>
  <c r="V149" i="10"/>
  <c r="AA149" i="10" s="1"/>
  <c r="J151" i="10"/>
  <c r="M150" i="10"/>
  <c r="N150" i="10"/>
  <c r="I153" i="10"/>
  <c r="L152" i="10"/>
  <c r="T152" i="10" s="1"/>
  <c r="Y152" i="10" s="1"/>
  <c r="T153" i="9"/>
  <c r="Y153" i="9" s="1"/>
  <c r="I154" i="9"/>
  <c r="V151" i="9"/>
  <c r="AA151" i="9" s="1"/>
  <c r="U151" i="9"/>
  <c r="Z151" i="9" s="1"/>
  <c r="J152" i="9"/>
  <c r="L150" i="5"/>
  <c r="T150" i="5" s="1"/>
  <c r="Y150" i="5" s="1"/>
  <c r="N150" i="5"/>
  <c r="V150" i="5" s="1"/>
  <c r="AA150" i="5" s="1"/>
  <c r="I154" i="5"/>
  <c r="J154" i="5"/>
  <c r="M153" i="5"/>
  <c r="U153" i="5" s="1"/>
  <c r="Z153" i="5" s="1"/>
  <c r="V150" i="10" l="1"/>
  <c r="AA150" i="10" s="1"/>
  <c r="U150" i="10"/>
  <c r="Z150" i="10" s="1"/>
  <c r="L153" i="10"/>
  <c r="T153" i="10" s="1"/>
  <c r="Y153" i="10" s="1"/>
  <c r="I154" i="10"/>
  <c r="N151" i="10"/>
  <c r="M151" i="10"/>
  <c r="J152" i="10"/>
  <c r="J153" i="9"/>
  <c r="V152" i="9"/>
  <c r="AA152" i="9" s="1"/>
  <c r="U152" i="9"/>
  <c r="Z152" i="9" s="1"/>
  <c r="I155" i="9"/>
  <c r="T154" i="9"/>
  <c r="Y154" i="9" s="1"/>
  <c r="M154" i="5"/>
  <c r="U154" i="5" s="1"/>
  <c r="Z154" i="5" s="1"/>
  <c r="J155" i="5"/>
  <c r="I155" i="5"/>
  <c r="L151" i="5"/>
  <c r="T151" i="5" s="1"/>
  <c r="Y151" i="5" s="1"/>
  <c r="N151" i="5"/>
  <c r="V151" i="5" s="1"/>
  <c r="AA151" i="5" s="1"/>
  <c r="U151" i="10" l="1"/>
  <c r="Z151" i="10" s="1"/>
  <c r="V151" i="10"/>
  <c r="AA151" i="10" s="1"/>
  <c r="J153" i="10"/>
  <c r="N152" i="10"/>
  <c r="M152" i="10"/>
  <c r="I155" i="10"/>
  <c r="L154" i="10"/>
  <c r="T154" i="10" s="1"/>
  <c r="Y154" i="10" s="1"/>
  <c r="I156" i="9"/>
  <c r="T156" i="9" s="1"/>
  <c r="Y156" i="9" s="1"/>
  <c r="T155" i="9"/>
  <c r="Y155" i="9" s="1"/>
  <c r="J154" i="9"/>
  <c r="V153" i="9"/>
  <c r="AA153" i="9" s="1"/>
  <c r="U153" i="9"/>
  <c r="Z153" i="9" s="1"/>
  <c r="J156" i="5"/>
  <c r="M155" i="5"/>
  <c r="U155" i="5" s="1"/>
  <c r="Z155" i="5" s="1"/>
  <c r="N152" i="5"/>
  <c r="V152" i="5" s="1"/>
  <c r="AA152" i="5" s="1"/>
  <c r="L152" i="5"/>
  <c r="T152" i="5" s="1"/>
  <c r="Y152" i="5" s="1"/>
  <c r="I156" i="5"/>
  <c r="U152" i="10" l="1"/>
  <c r="Z152" i="10" s="1"/>
  <c r="V152" i="10"/>
  <c r="AA152" i="10" s="1"/>
  <c r="I156" i="10"/>
  <c r="L156" i="10" s="1"/>
  <c r="T156" i="10" s="1"/>
  <c r="Y156" i="10" s="1"/>
  <c r="L155" i="10"/>
  <c r="T155" i="10" s="1"/>
  <c r="Y155" i="10" s="1"/>
  <c r="J154" i="10"/>
  <c r="N153" i="10"/>
  <c r="M153" i="10"/>
  <c r="V154" i="9"/>
  <c r="AA154" i="9" s="1"/>
  <c r="J155" i="9"/>
  <c r="U154" i="9"/>
  <c r="Z154" i="9" s="1"/>
  <c r="N153" i="5"/>
  <c r="V153" i="5" s="1"/>
  <c r="AA153" i="5" s="1"/>
  <c r="L153" i="5"/>
  <c r="T153" i="5" s="1"/>
  <c r="Y153" i="5" s="1"/>
  <c r="M156" i="5"/>
  <c r="U156" i="5" s="1"/>
  <c r="Z156" i="5" s="1"/>
  <c r="V153" i="10" l="1"/>
  <c r="AA153" i="10" s="1"/>
  <c r="U153" i="10"/>
  <c r="Z153" i="10" s="1"/>
  <c r="M154" i="10"/>
  <c r="N154" i="10"/>
  <c r="J155" i="10"/>
  <c r="J156" i="9"/>
  <c r="V155" i="9"/>
  <c r="AA155" i="9" s="1"/>
  <c r="U155" i="9"/>
  <c r="Z155" i="9" s="1"/>
  <c r="L154" i="5"/>
  <c r="T154" i="5" s="1"/>
  <c r="Y154" i="5" s="1"/>
  <c r="N154" i="5"/>
  <c r="V154" i="5" s="1"/>
  <c r="AA154" i="5" s="1"/>
  <c r="V154" i="10" l="1"/>
  <c r="AA154" i="10" s="1"/>
  <c r="U154" i="10"/>
  <c r="Z154" i="10" s="1"/>
  <c r="J156" i="10"/>
  <c r="N155" i="10"/>
  <c r="M155" i="10"/>
  <c r="V156" i="9"/>
  <c r="AA156" i="9" s="1"/>
  <c r="U156" i="9"/>
  <c r="Z156" i="9" s="1"/>
  <c r="N155" i="5"/>
  <c r="V155" i="5" s="1"/>
  <c r="AA155" i="5" s="1"/>
  <c r="L155" i="5"/>
  <c r="T155" i="5" s="1"/>
  <c r="Y155" i="5" s="1"/>
  <c r="U155" i="10" l="1"/>
  <c r="Z155" i="10" s="1"/>
  <c r="V155" i="10"/>
  <c r="AA155" i="10" s="1"/>
  <c r="N156" i="10"/>
  <c r="M156" i="10"/>
  <c r="L156" i="5"/>
  <c r="T156" i="5" s="1"/>
  <c r="Y156" i="5" s="1"/>
  <c r="N156" i="5"/>
  <c r="V156" i="5" s="1"/>
  <c r="AA156" i="5" s="1"/>
  <c r="U156" i="10" l="1"/>
  <c r="Z156" i="10" s="1"/>
  <c r="V156" i="10"/>
  <c r="AA156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069CCAA4-BFE7-47B2-AB49-889A6565ACE3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acced323-4aa8-4422-84eb-f9274d50ed36"/>
      </ext>
    </extLst>
  </connection>
  <connection id="3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2021_24].[YearOfBirth].[All]}"/>
    <s v="{[2021_24].[Sex].[All]}"/>
    <s v="{[2022_06].[YearOfBirth].[All]}"/>
    <s v="{[2022_06].[Sex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<sst xmlns="http://schemas.openxmlformats.org/spreadsheetml/2006/main" count="262" uniqueCount="61">
  <si>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</si>
  <si>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</si>
  <si>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</si>
  <si>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</si>
  <si>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</si>
  <si>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</si>
  <si>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</si>
  <si>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</si>
  <si>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</si>
  <si>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</si>
  <si>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</si>
  <si>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</si>
  <si>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</si>
  <si>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</si>
  <si>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</si>
  <si>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</si>
  <si>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</si>
  <si>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Baseline weeks</t>
  </si>
  <si>
    <t>Detrend delay</t>
  </si>
  <si>
    <t>Detrend weeks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</si>
  <si>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</si>
  <si>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</si>
  <si>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</si>
  <si>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</si>
  <si>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</si>
  <si>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</si>
  <si>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</si>
  <si>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</si>
  <si>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</si>
  <si>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>slope correction factors</t>
  </si>
  <si>
    <t>date</t>
  </si>
  <si>
    <t>Net impact at end 2022</t>
  </si>
  <si>
    <t>95% Margin of Error</t>
  </si>
  <si>
    <t>MoE computation</t>
  </si>
  <si>
    <t>numerator start</t>
  </si>
  <si>
    <t>denom start</t>
  </si>
  <si>
    <t>denom end</t>
  </si>
  <si>
    <t>end of 2022 row</t>
  </si>
  <si>
    <t>numerator end (adjusted)</t>
  </si>
  <si>
    <t>this is adjusted to match the actual ratio</t>
  </si>
  <si>
    <t>numerator end (actual)</t>
  </si>
  <si>
    <t>Corrected ratio</t>
  </si>
  <si>
    <t>so the MoE computation is against the right ratio</t>
  </si>
  <si>
    <t>red=settable parameters. These are the standard settings.</t>
  </si>
  <si>
    <t>NPH factor</t>
  </si>
  <si>
    <t>NPH start row</t>
  </si>
  <si>
    <t>NPH weeks</t>
  </si>
  <si>
    <t>1.4 or higher typically</t>
  </si>
  <si>
    <t>v3</t>
  </si>
  <si>
    <t>v3/v0</t>
  </si>
  <si>
    <t>v3/v1</t>
  </si>
  <si>
    <t>v3/v2</t>
  </si>
  <si>
    <t>how many weeks to wait before start cumulating for detrend baseline</t>
  </si>
  <si>
    <t>slope computation starts this many week in</t>
  </si>
  <si>
    <t>length of the detrend analysis period</t>
  </si>
  <si>
    <t>NPH correction</t>
  </si>
  <si>
    <t>cum deaths after delay</t>
  </si>
  <si>
    <t>for non pairwise, here's what you do</t>
  </si>
  <si>
    <t>**</t>
  </si>
  <si>
    <t>***</t>
  </si>
  <si>
    <t>**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</si>
</sst>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each normalized!PivotTable18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each normalized'!$B$8:$B$9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each normalized'!$A$10:$A$157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each normalized'!$B$10:$B$157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E-48F1-83C0-28218750D15B}"/>
            </c:ext>
          </c:extLst>
        </c:ser>
        <c:ser>
          <c:idx val="1"/>
          <c:order val="1"/>
          <c:tx>
            <c:strRef>
              <c:f>'2021-24 each normalized'!$C$8:$C$9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each normalized'!$A$10:$A$157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each normalized'!$C$10:$C$157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E-48F1-83C0-28218750D15B}"/>
            </c:ext>
          </c:extLst>
        </c:ser>
        <c:ser>
          <c:idx val="2"/>
          <c:order val="2"/>
          <c:tx>
            <c:strRef>
              <c:f>'2021-24 each normalized'!$D$8:$D$9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each normalized'!$A$10:$A$157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each normalized'!$D$10:$D$157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E-48F1-83C0-28218750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test!$P$9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test!$P$10:$P$61</c:f>
              <c:numCache>
                <c:formatCode>0.000</c:formatCode>
                <c:ptCount val="52"/>
                <c:pt idx="0">
                  <c:v>0.82662676668864277</c:v>
                </c:pt>
                <c:pt idx="1">
                  <c:v>0.82952140769255289</c:v>
                </c:pt>
                <c:pt idx="2">
                  <c:v>0.83242859793170454</c:v>
                </c:pt>
                <c:pt idx="3">
                  <c:v>0.83534839824809515</c:v>
                </c:pt>
                <c:pt idx="4">
                  <c:v>0.83828086979771854</c:v>
                </c:pt>
                <c:pt idx="5">
                  <c:v>0.84122607405224759</c:v>
                </c:pt>
                <c:pt idx="6">
                  <c:v>0.84418407280073393</c:v>
                </c:pt>
                <c:pt idx="7">
                  <c:v>0.84715492815130322</c:v>
                </c:pt>
                <c:pt idx="8">
                  <c:v>0.8501387025328716</c:v>
                </c:pt>
                <c:pt idx="9">
                  <c:v>0.85313545869687002</c:v>
                </c:pt>
                <c:pt idx="10">
                  <c:v>0.85614525971897282</c:v>
                </c:pt>
                <c:pt idx="11">
                  <c:v>0.85916816900083925</c:v>
                </c:pt>
                <c:pt idx="12">
                  <c:v>0.86220425027186243</c:v>
                </c:pt>
                <c:pt idx="13">
                  <c:v>0.86525356759093419</c:v>
                </c:pt>
                <c:pt idx="14">
                  <c:v>0.86831618534821153</c:v>
                </c:pt>
                <c:pt idx="15">
                  <c:v>0.8713921682668968</c:v>
                </c:pt>
                <c:pt idx="16">
                  <c:v>0.87448158140502807</c:v>
                </c:pt>
                <c:pt idx="17">
                  <c:v>0.87758449015727824</c:v>
                </c:pt>
                <c:pt idx="18">
                  <c:v>0.88070096025676614</c:v>
                </c:pt>
                <c:pt idx="19">
                  <c:v>0.8838310577768721</c:v>
                </c:pt>
                <c:pt idx="20">
                  <c:v>0.88697484913307101</c:v>
                </c:pt>
                <c:pt idx="21">
                  <c:v>0.89013240108476899</c:v>
                </c:pt>
                <c:pt idx="22">
                  <c:v>0.89330378073715655</c:v>
                </c:pt>
                <c:pt idx="23">
                  <c:v>0.89648905554306446</c:v>
                </c:pt>
                <c:pt idx="24">
                  <c:v>0.89968829330483646</c:v>
                </c:pt>
                <c:pt idx="25">
                  <c:v>0.90290156217620976</c:v>
                </c:pt>
                <c:pt idx="26">
                  <c:v>0.9061289306642033</c:v>
                </c:pt>
                <c:pt idx="27">
                  <c:v>0.9093704676310207</c:v>
                </c:pt>
                <c:pt idx="28">
                  <c:v>0.91262624229596412</c:v>
                </c:pt>
                <c:pt idx="29">
                  <c:v>0.91589632423735223</c:v>
                </c:pt>
                <c:pt idx="30">
                  <c:v>0.91918078339445664</c:v>
                </c:pt>
                <c:pt idx="31">
                  <c:v>0.92247969006944353</c:v>
                </c:pt>
                <c:pt idx="32">
                  <c:v>0.92579311492932848</c:v>
                </c:pt>
                <c:pt idx="33">
                  <c:v>0.92912112900794175</c:v>
                </c:pt>
                <c:pt idx="34">
                  <c:v>0.93246380370790394</c:v>
                </c:pt>
                <c:pt idx="35">
                  <c:v>0.93582121080261316</c:v>
                </c:pt>
                <c:pt idx="36">
                  <c:v>0.93919342243824322</c:v>
                </c:pt>
                <c:pt idx="37">
                  <c:v>0.94258051113575081</c:v>
                </c:pt>
                <c:pt idx="38">
                  <c:v>0.94598254979289786</c:v>
                </c:pt>
                <c:pt idx="39">
                  <c:v>0.94939961168628084</c:v>
                </c:pt>
                <c:pt idx="40">
                  <c:v>0.95283177047337364</c:v>
                </c:pt>
                <c:pt idx="41">
                  <c:v>0.95627910019458207</c:v>
                </c:pt>
                <c:pt idx="42">
                  <c:v>0.95974167527530752</c:v>
                </c:pt>
                <c:pt idx="43">
                  <c:v>0.96321957052802409</c:v>
                </c:pt>
                <c:pt idx="44">
                  <c:v>0.96671286115436617</c:v>
                </c:pt>
                <c:pt idx="45">
                  <c:v>0.97022162274722878</c:v>
                </c:pt>
                <c:pt idx="46">
                  <c:v>0.97374593129287679</c:v>
                </c:pt>
                <c:pt idx="47">
                  <c:v>0.97728586317306942</c:v>
                </c:pt>
                <c:pt idx="48">
                  <c:v>0.98084149516719477</c:v>
                </c:pt>
                <c:pt idx="49">
                  <c:v>0.98441290445441387</c:v>
                </c:pt>
                <c:pt idx="50">
                  <c:v>0.98800016861582163</c:v>
                </c:pt>
                <c:pt idx="51">
                  <c:v>0.99160336563661444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5-4235-8235-B173321187F3}"/>
            </c:ext>
          </c:extLst>
        </c:ser>
        <c:ser>
          <c:idx val="1"/>
          <c:order val="1"/>
          <c:tx>
            <c:strRef>
              <c:f>test!$Q$9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test!$Q$10:$Q$61</c:f>
              <c:numCache>
                <c:formatCode>0.000</c:formatCode>
                <c:ptCount val="52"/>
                <c:pt idx="0">
                  <c:v>0.13757330108503985</c:v>
                </c:pt>
                <c:pt idx="1">
                  <c:v>0.13128267300361832</c:v>
                </c:pt>
                <c:pt idx="2">
                  <c:v>0.1252796879557363</c:v>
                </c:pt>
                <c:pt idx="3">
                  <c:v>0.11955119327784014</c:v>
                </c:pt>
                <c:pt idx="4">
                  <c:v>0.12548406651985869</c:v>
                </c:pt>
                <c:pt idx="5">
                  <c:v>0.12267314894584533</c:v>
                </c:pt>
                <c:pt idx="6">
                  <c:v>0.11994144498918602</c:v>
                </c:pt>
                <c:pt idx="7">
                  <c:v>0.11728644123688681</c:v>
                </c:pt>
                <c:pt idx="8">
                  <c:v>0.11470570946660312</c:v>
                </c:pt>
                <c:pt idx="9">
                  <c:v>0.11219690363814956</c:v>
                </c:pt>
                <c:pt idx="10">
                  <c:v>0.10975775699424441</c:v>
                </c:pt>
                <c:pt idx="11">
                  <c:v>0.10738607926644105</c:v>
                </c:pt>
                <c:pt idx="12">
                  <c:v>0.1050797539823534</c:v>
                </c:pt>
                <c:pt idx="13">
                  <c:v>0.10283673587042813</c:v>
                </c:pt>
                <c:pt idx="14">
                  <c:v>0.10065504835866043</c:v>
                </c:pt>
                <c:pt idx="15">
                  <c:v>9.8532781163775202E-2</c:v>
                </c:pt>
                <c:pt idx="16">
                  <c:v>9.6468087967539667E-2</c:v>
                </c:pt>
                <c:pt idx="17">
                  <c:v>9.4459184176987662E-2</c:v>
                </c:pt>
                <c:pt idx="18">
                  <c:v>9.2504344765462224E-2</c:v>
                </c:pt>
                <c:pt idx="19">
                  <c:v>9.0601902191497843E-2</c:v>
                </c:pt>
                <c:pt idx="20">
                  <c:v>8.875024439267136E-2</c:v>
                </c:pt>
                <c:pt idx="21">
                  <c:v>8.6947812851666362E-2</c:v>
                </c:pt>
                <c:pt idx="22">
                  <c:v>8.5193100731891513E-2</c:v>
                </c:pt>
                <c:pt idx="23">
                  <c:v>8.3484651080093467E-2</c:v>
                </c:pt>
                <c:pt idx="24">
                  <c:v>8.1821055093506859E-2</c:v>
                </c:pt>
                <c:pt idx="25">
                  <c:v>8.0200950449166863E-2</c:v>
                </c:pt>
                <c:pt idx="26">
                  <c:v>7.8623019693105409E-2</c:v>
                </c:pt>
                <c:pt idx="27">
                  <c:v>7.7085988687234874E-2</c:v>
                </c:pt>
                <c:pt idx="28">
                  <c:v>7.5588625111802851E-2</c:v>
                </c:pt>
                <c:pt idx="29">
                  <c:v>7.4129737021384631E-2</c:v>
                </c:pt>
                <c:pt idx="30">
                  <c:v>7.2708171452451634E-2</c:v>
                </c:pt>
                <c:pt idx="31">
                  <c:v>7.1322813080631417E-2</c:v>
                </c:pt>
                <c:pt idx="32">
                  <c:v>6.9972582925840812E-2</c:v>
                </c:pt>
                <c:pt idx="33">
                  <c:v>6.8656437103543327E-2</c:v>
                </c:pt>
                <c:pt idx="34">
                  <c:v>6.7373365620448808E-2</c:v>
                </c:pt>
                <c:pt idx="35">
                  <c:v>6.6122391213032983E-2</c:v>
                </c:pt>
                <c:pt idx="36">
                  <c:v>6.4902568227314078E-2</c:v>
                </c:pt>
                <c:pt idx="37">
                  <c:v>6.3712981538387087E-2</c:v>
                </c:pt>
                <c:pt idx="38">
                  <c:v>6.255274550826577E-2</c:v>
                </c:pt>
                <c:pt idx="39">
                  <c:v>6.1421002980638878E-2</c:v>
                </c:pt>
                <c:pt idx="40">
                  <c:v>6.0316924311200275E-2</c:v>
                </c:pt>
                <c:pt idx="41">
                  <c:v>5.9239706432259322E-2</c:v>
                </c:pt>
                <c:pt idx="42">
                  <c:v>5.818857195038727E-2</c:v>
                </c:pt>
                <c:pt idx="43">
                  <c:v>5.7162768275902033E-2</c:v>
                </c:pt>
                <c:pt idx="44">
                  <c:v>5.616156678303668E-2</c:v>
                </c:pt>
                <c:pt idx="45">
                  <c:v>5.5184261999680802E-2</c:v>
                </c:pt>
                <c:pt idx="46">
                  <c:v>5.4230170825623696E-2</c:v>
                </c:pt>
                <c:pt idx="47">
                  <c:v>5.3298631778270211E-2</c:v>
                </c:pt>
                <c:pt idx="48">
                  <c:v>5.2389004264833935E-2</c:v>
                </c:pt>
                <c:pt idx="49">
                  <c:v>5.1500667880054508E-2</c:v>
                </c:pt>
                <c:pt idx="50">
                  <c:v>5.063302172851581E-2</c:v>
                </c:pt>
                <c:pt idx="51">
                  <c:v>4.9785483770680164E-2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5-4235-8235-B173321187F3}"/>
            </c:ext>
          </c:extLst>
        </c:ser>
        <c:ser>
          <c:idx val="2"/>
          <c:order val="2"/>
          <c:tx>
            <c:strRef>
              <c:f>test!$R$9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test!$R$10:$R$61</c:f>
              <c:numCache>
                <c:formatCode>0.000</c:formatCode>
                <c:ptCount val="52"/>
                <c:pt idx="0">
                  <c:v>0.11372177305860964</c:v>
                </c:pt>
                <c:pt idx="1">
                  <c:v>0.10928218432058677</c:v>
                </c:pt>
                <c:pt idx="2">
                  <c:v>0.10501591286062155</c:v>
                </c:pt>
                <c:pt idx="3">
                  <c:v>0.10091619253873593</c:v>
                </c:pt>
                <c:pt idx="4">
                  <c:v>9.6976521358549408E-2</c:v>
                </c:pt>
                <c:pt idx="5">
                  <c:v>0.10319585147934009</c:v>
                </c:pt>
                <c:pt idx="6">
                  <c:v>0.10125265752857623</c:v>
                </c:pt>
                <c:pt idx="7">
                  <c:v>9.9359786699156891E-2</c:v>
                </c:pt>
                <c:pt idx="8">
                  <c:v>9.7515763019050503E-2</c:v>
                </c:pt>
                <c:pt idx="9">
                  <c:v>9.5719156849701253E-2</c:v>
                </c:pt>
                <c:pt idx="10">
                  <c:v>9.3968583368009284E-2</c:v>
                </c:pt>
                <c:pt idx="11">
                  <c:v>9.2262701099527139E-2</c:v>
                </c:pt>
                <c:pt idx="12">
                  <c:v>9.0600210501106768E-2</c:v>
                </c:pt>
                <c:pt idx="13">
                  <c:v>8.8979852591294525E-2</c:v>
                </c:pt>
                <c:pt idx="14">
                  <c:v>8.7400407626831794E-2</c:v>
                </c:pt>
                <c:pt idx="15">
                  <c:v>8.5860693823669718E-2</c:v>
                </c:pt>
                <c:pt idx="16">
                  <c:v>8.435956612097345E-2</c:v>
                </c:pt>
                <c:pt idx="17">
                  <c:v>8.2895914986634164E-2</c:v>
                </c:pt>
                <c:pt idx="18">
                  <c:v>8.1468665262865544E-2</c:v>
                </c:pt>
                <c:pt idx="19">
                  <c:v>8.0076775050508253E-2</c:v>
                </c:pt>
                <c:pt idx="20">
                  <c:v>7.8719234630712856E-2</c:v>
                </c:pt>
                <c:pt idx="21">
                  <c:v>7.7395065422722911E-2</c:v>
                </c:pt>
                <c:pt idx="22">
                  <c:v>7.6103318976520118E-2</c:v>
                </c:pt>
                <c:pt idx="23">
                  <c:v>7.484307599913527E-2</c:v>
                </c:pt>
                <c:pt idx="24">
                  <c:v>7.3613445413478182E-2</c:v>
                </c:pt>
                <c:pt idx="25">
                  <c:v>7.2413563448569543E-2</c:v>
                </c:pt>
                <c:pt idx="26">
                  <c:v>7.1242592760104195E-2</c:v>
                </c:pt>
                <c:pt idx="27">
                  <c:v>7.0099721580310359E-2</c:v>
                </c:pt>
                <c:pt idx="28">
                  <c:v>6.8984162896102985E-2</c:v>
                </c:pt>
                <c:pt idx="29">
                  <c:v>6.7895153654567761E-2</c:v>
                </c:pt>
                <c:pt idx="30">
                  <c:v>6.6831953994842958E-2</c:v>
                </c:pt>
                <c:pt idx="31">
                  <c:v>6.5793846505501727E-2</c:v>
                </c:pt>
                <c:pt idx="32">
                  <c:v>6.4780135506564904E-2</c:v>
                </c:pt>
                <c:pt idx="33">
                  <c:v>6.3790146355306915E-2</c:v>
                </c:pt>
                <c:pt idx="34">
                  <c:v>6.2823224775047024E-2</c:v>
                </c:pt>
                <c:pt idx="35">
                  <c:v>6.1878736206144598E-2</c:v>
                </c:pt>
                <c:pt idx="36">
                  <c:v>6.0956065178442695E-2</c:v>
                </c:pt>
                <c:pt idx="37">
                  <c:v>6.0054614704435551E-2</c:v>
                </c:pt>
                <c:pt idx="38">
                  <c:v>5.9173805692455499E-2</c:v>
                </c:pt>
                <c:pt idx="39">
                  <c:v>5.8313076379200447E-2</c:v>
                </c:pt>
                <c:pt idx="40">
                  <c:v>5.7471881780949433E-2</c:v>
                </c:pt>
                <c:pt idx="41">
                  <c:v>5.6649693162832138E-2</c:v>
                </c:pt>
                <c:pt idx="42">
                  <c:v>5.5845997525542444E-2</c:v>
                </c:pt>
                <c:pt idx="43">
                  <c:v>5.5060297108907315E-2</c:v>
                </c:pt>
                <c:pt idx="44">
                  <c:v>5.4292108911741403E-2</c:v>
                </c:pt>
                <c:pt idx="45">
                  <c:v>5.3540964227438537E-2</c:v>
                </c:pt>
                <c:pt idx="46">
                  <c:v>5.2806408194768742E-2</c:v>
                </c:pt>
                <c:pt idx="47">
                  <c:v>5.2087999363370392E-2</c:v>
                </c:pt>
                <c:pt idx="48">
                  <c:v>5.1385309273440261E-2</c:v>
                </c:pt>
                <c:pt idx="49">
                  <c:v>5.0697922049146603E-2</c:v>
                </c:pt>
                <c:pt idx="50">
                  <c:v>5.0025434005302176E-2</c:v>
                </c:pt>
                <c:pt idx="51">
                  <c:v>4.9367453266853496E-2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5-4235-8235-B173321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test!$L$9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test!$L$10:$L$156</c:f>
              <c:numCache>
                <c:formatCode>0.000</c:formatCode>
                <c:ptCount val="147"/>
                <c:pt idx="0">
                  <c:v>0.5</c:v>
                </c:pt>
                <c:pt idx="1">
                  <c:v>0.5017508754377189</c:v>
                </c:pt>
                <c:pt idx="2">
                  <c:v>0.50350934150505788</c:v>
                </c:pt>
                <c:pt idx="3">
                  <c:v>0.50527543500338901</c:v>
                </c:pt>
                <c:pt idx="4">
                  <c:v>0.50704919292401007</c:v>
                </c:pt>
                <c:pt idx="5">
                  <c:v>0.50883065244916403</c:v>
                </c:pt>
                <c:pt idx="6">
                  <c:v>0.51061985095306384</c:v>
                </c:pt>
                <c:pt idx="7">
                  <c:v>0.51241682600292182</c:v>
                </c:pt>
                <c:pt idx="8">
                  <c:v>0.51422161535998645</c:v>
                </c:pt>
                <c:pt idx="9">
                  <c:v>0.51603425698058369</c:v>
                </c:pt>
                <c:pt idx="10">
                  <c:v>0.51785478901716409</c:v>
                </c:pt>
                <c:pt idx="11">
                  <c:v>0.51968324981935621</c:v>
                </c:pt>
                <c:pt idx="12">
                  <c:v>0.52151967793502541</c:v>
                </c:pt>
                <c:pt idx="13">
                  <c:v>0.52336411211133882</c:v>
                </c:pt>
                <c:pt idx="14">
                  <c:v>0.52521659129583542</c:v>
                </c:pt>
                <c:pt idx="15">
                  <c:v>0.52707715463750349</c:v>
                </c:pt>
                <c:pt idx="16">
                  <c:v>0.52894584148786217</c:v>
                </c:pt>
                <c:pt idx="17">
                  <c:v>0.53082269140205018</c:v>
                </c:pt>
                <c:pt idx="18">
                  <c:v>0.53270774413992095</c:v>
                </c:pt>
                <c:pt idx="19">
                  <c:v>0.53460103966714201</c:v>
                </c:pt>
                <c:pt idx="20">
                  <c:v>0.53650261815630229</c:v>
                </c:pt>
                <c:pt idx="21">
                  <c:v>0.53841251998802431</c:v>
                </c:pt>
                <c:pt idx="22">
                  <c:v>0.54033078575208349</c:v>
                </c:pt>
                <c:pt idx="23">
                  <c:v>0.5422574562485325</c:v>
                </c:pt>
                <c:pt idx="24">
                  <c:v>0.54419257248883279</c:v>
                </c:pt>
                <c:pt idx="25">
                  <c:v>0.54613617569699213</c:v>
                </c:pt>
                <c:pt idx="26">
                  <c:v>0.54808830731070801</c:v>
                </c:pt>
                <c:pt idx="27">
                  <c:v>0.55004900898251763</c:v>
                </c:pt>
                <c:pt idx="28">
                  <c:v>0.55201832258095429</c:v>
                </c:pt>
                <c:pt idx="29">
                  <c:v>0.55399629019171048</c:v>
                </c:pt>
                <c:pt idx="30">
                  <c:v>0.55598295411880638</c:v>
                </c:pt>
                <c:pt idx="31">
                  <c:v>0.55797835688576614</c:v>
                </c:pt>
                <c:pt idx="32">
                  <c:v>0.55998254123679925</c:v>
                </c:pt>
                <c:pt idx="33">
                  <c:v>0.56199555013798974</c:v>
                </c:pt>
                <c:pt idx="34">
                  <c:v>0.56401742677849132</c:v>
                </c:pt>
                <c:pt idx="35">
                  <c:v>0.56604821457172894</c:v>
                </c:pt>
                <c:pt idx="36">
                  <c:v>0.56808795715660698</c:v>
                </c:pt>
                <c:pt idx="37">
                  <c:v>0.57013669839872538</c:v>
                </c:pt>
                <c:pt idx="38">
                  <c:v>0.57219448239159987</c:v>
                </c:pt>
                <c:pt idx="39">
                  <c:v>0.5742613534578922</c:v>
                </c:pt>
                <c:pt idx="40">
                  <c:v>0.57633735615064419</c:v>
                </c:pt>
                <c:pt idx="41">
                  <c:v>0.57842253525452081</c:v>
                </c:pt>
                <c:pt idx="42">
                  <c:v>0.58051693578705854</c:v>
                </c:pt>
                <c:pt idx="43">
                  <c:v>0.58262060299992191</c:v>
                </c:pt>
                <c:pt idx="44">
                  <c:v>0.58473358238016615</c:v>
                </c:pt>
                <c:pt idx="45">
                  <c:v>0.58685591965150685</c:v>
                </c:pt>
                <c:pt idx="46">
                  <c:v>0.58898766077559728</c:v>
                </c:pt>
                <c:pt idx="47">
                  <c:v>0.59112885195331177</c:v>
                </c:pt>
                <c:pt idx="48">
                  <c:v>0.59327953962603774</c:v>
                </c:pt>
                <c:pt idx="49">
                  <c:v>0.59543977047697294</c:v>
                </c:pt>
                <c:pt idx="50">
                  <c:v>0.59760959143243131</c:v>
                </c:pt>
                <c:pt idx="51">
                  <c:v>0.5997890496631556</c:v>
                </c:pt>
                <c:pt idx="52">
                  <c:v>0.60197819258563701</c:v>
                </c:pt>
                <c:pt idx="53">
                  <c:v>0.60417706786344239</c:v>
                </c:pt>
                <c:pt idx="54">
                  <c:v>0.60638572340854924</c:v>
                </c:pt>
                <c:pt idx="55">
                  <c:v>0.60860420738268706</c:v>
                </c:pt>
                <c:pt idx="56">
                  <c:v>0.6108325681986867</c:v>
                </c:pt>
                <c:pt idx="57">
                  <c:v>0.61307085452183741</c:v>
                </c:pt>
                <c:pt idx="58">
                  <c:v>0.61531911527125149</c:v>
                </c:pt>
                <c:pt idx="59">
                  <c:v>0.61757739962123503</c:v>
                </c:pt>
                <c:pt idx="60">
                  <c:v>0.61984575700266875</c:v>
                </c:pt>
                <c:pt idx="61">
                  <c:v>0.62212423710439402</c:v>
                </c:pt>
                <c:pt idx="62">
                  <c:v>0.62441288987460808</c:v>
                </c:pt>
                <c:pt idx="63">
                  <c:v>0.62671176552226693</c:v>
                </c:pt>
                <c:pt idx="64">
                  <c:v>0.62902091451849462</c:v>
                </c:pt>
                <c:pt idx="65">
                  <c:v>0.63134038759800237</c:v>
                </c:pt>
                <c:pt idx="66">
                  <c:v>0.63367023576051384</c:v>
                </c:pt>
                <c:pt idx="67">
                  <c:v>0.63601051027219935</c:v>
                </c:pt>
                <c:pt idx="68">
                  <c:v>0.63836126266711757</c:v>
                </c:pt>
                <c:pt idx="69">
                  <c:v>0.64072254474866497</c:v>
                </c:pt>
                <c:pt idx="70">
                  <c:v>0.64309440859103428</c:v>
                </c:pt>
                <c:pt idx="71">
                  <c:v>0.6454769065406798</c:v>
                </c:pt>
                <c:pt idx="72">
                  <c:v>0.64787009121779204</c:v>
                </c:pt>
                <c:pt idx="73">
                  <c:v>0.65027401551777897</c:v>
                </c:pt>
                <c:pt idx="74">
                  <c:v>0.65268873261275739</c:v>
                </c:pt>
                <c:pt idx="75">
                  <c:v>0.65511429595305115</c:v>
                </c:pt>
                <c:pt idx="76">
                  <c:v>0.65755075926869833</c:v>
                </c:pt>
                <c:pt idx="77">
                  <c:v>0.65999817657096616</c:v>
                </c:pt>
                <c:pt idx="78">
                  <c:v>0.66245660215387525</c:v>
                </c:pt>
                <c:pt idx="79">
                  <c:v>0.66492609059573182</c:v>
                </c:pt>
                <c:pt idx="80">
                  <c:v>0.66740669676066777</c:v>
                </c:pt>
                <c:pt idx="81">
                  <c:v>0.6698984758001908</c:v>
                </c:pt>
                <c:pt idx="82">
                  <c:v>0.67240148315474157</c:v>
                </c:pt>
                <c:pt idx="83">
                  <c:v>0.67491577455526064</c:v>
                </c:pt>
                <c:pt idx="84">
                  <c:v>0.67744140602476322</c:v>
                </c:pt>
                <c:pt idx="85">
                  <c:v>0.67997843387992363</c:v>
                </c:pt>
                <c:pt idx="86">
                  <c:v>0.68252691473266758</c:v>
                </c:pt>
                <c:pt idx="87">
                  <c:v>0.68508690549177376</c:v>
                </c:pt>
                <c:pt idx="88">
                  <c:v>0.68765846336448455</c:v>
                </c:pt>
                <c:pt idx="89">
                  <c:v>0.69024164585812531</c:v>
                </c:pt>
                <c:pt idx="90">
                  <c:v>0.69283651078173292</c:v>
                </c:pt>
                <c:pt idx="91">
                  <c:v>0.69544311624769251</c:v>
                </c:pt>
                <c:pt idx="92">
                  <c:v>0.69806152067338501</c:v>
                </c:pt>
                <c:pt idx="93">
                  <c:v>0.70069178278284183</c:v>
                </c:pt>
                <c:pt idx="94">
                  <c:v>0.70333396160841088</c:v>
                </c:pt>
                <c:pt idx="95">
                  <c:v>0.70598811649242932</c:v>
                </c:pt>
                <c:pt idx="96">
                  <c:v>0.70865430708890798</c:v>
                </c:pt>
                <c:pt idx="97">
                  <c:v>0.71133259336522403</c:v>
                </c:pt>
                <c:pt idx="98">
                  <c:v>0.71402303560382263</c:v>
                </c:pt>
                <c:pt idx="99">
                  <c:v>0.71672569440392853</c:v>
                </c:pt>
                <c:pt idx="100">
                  <c:v>0.71944063068326847</c:v>
                </c:pt>
                <c:pt idx="101">
                  <c:v>0.72216790567980016</c:v>
                </c:pt>
                <c:pt idx="102">
                  <c:v>0.72490758095345398</c:v>
                </c:pt>
                <c:pt idx="103">
                  <c:v>0.72765971838788202</c:v>
                </c:pt>
                <c:pt idx="104">
                  <c:v>0.73042438019221856</c:v>
                </c:pt>
                <c:pt idx="105">
                  <c:v>0.73320162890284912</c:v>
                </c:pt>
                <c:pt idx="106">
                  <c:v>0.73599152738518991</c:v>
                </c:pt>
                <c:pt idx="107">
                  <c:v>0.73879413883547729</c:v>
                </c:pt>
                <c:pt idx="108">
                  <c:v>0.74160952678256709</c:v>
                </c:pt>
                <c:pt idx="109">
                  <c:v>0.74443775508974297</c:v>
                </c:pt>
                <c:pt idx="110">
                  <c:v>0.74727888795653685</c:v>
                </c:pt>
                <c:pt idx="111">
                  <c:v>0.75013298992055766</c:v>
                </c:pt>
                <c:pt idx="112">
                  <c:v>0.75300012585933085</c:v>
                </c:pt>
                <c:pt idx="113">
                  <c:v>0.75588036099214884</c:v>
                </c:pt>
                <c:pt idx="114">
                  <c:v>0.75877376088193027</c:v>
                </c:pt>
                <c:pt idx="115">
                  <c:v>0.7616803914370911</c:v>
                </c:pt>
                <c:pt idx="116">
                  <c:v>0.76460031891342528</c:v>
                </c:pt>
                <c:pt idx="117">
                  <c:v>0.76753360991599617</c:v>
                </c:pt>
                <c:pt idx="118">
                  <c:v>0.770480331401038</c:v>
                </c:pt>
                <c:pt idx="119">
                  <c:v>0.7734405506778691</c:v>
                </c:pt>
                <c:pt idx="120">
                  <c:v>0.7764143354108145</c:v>
                </c:pt>
                <c:pt idx="121">
                  <c:v>0.77940175362113961</c:v>
                </c:pt>
                <c:pt idx="122">
                  <c:v>0.7824028736889953</c:v>
                </c:pt>
                <c:pt idx="123">
                  <c:v>0.78541776435537292</c:v>
                </c:pt>
                <c:pt idx="124">
                  <c:v>0.78844649472407091</c:v>
                </c:pt>
                <c:pt idx="125">
                  <c:v>0.79148913426367173</c:v>
                </c:pt>
                <c:pt idx="126">
                  <c:v>0.79454575280953021</c:v>
                </c:pt>
                <c:pt idx="127">
                  <c:v>0.79761642056577353</c:v>
                </c:pt>
                <c:pt idx="128">
                  <c:v>0.80070120810731038</c:v>
                </c:pt>
                <c:pt idx="129">
                  <c:v>0.80380018638185402</c:v>
                </c:pt>
                <c:pt idx="130">
                  <c:v>0.80691342671195476</c:v>
                </c:pt>
                <c:pt idx="131">
                  <c:v>0.81004100079704389</c:v>
                </c:pt>
                <c:pt idx="132">
                  <c:v>0.81318298071548978</c:v>
                </c:pt>
                <c:pt idx="133">
                  <c:v>0.81633943892666494</c:v>
                </c:pt>
                <c:pt idx="134">
                  <c:v>0.81951044827302466</c:v>
                </c:pt>
                <c:pt idx="135">
                  <c:v>0.82269608198219724</c:v>
                </c:pt>
                <c:pt idx="136">
                  <c:v>0.82589641366908595</c:v>
                </c:pt>
                <c:pt idx="137">
                  <c:v>0.82911151733798261</c:v>
                </c:pt>
                <c:pt idx="138">
                  <c:v>0.83234146738469317</c:v>
                </c:pt>
                <c:pt idx="139">
                  <c:v>0.83558633859867493</c:v>
                </c:pt>
                <c:pt idx="140">
                  <c:v>0.83884620616518535</c:v>
                </c:pt>
                <c:pt idx="141">
                  <c:v>0.842121145667444</c:v>
                </c:pt>
                <c:pt idx="142">
                  <c:v>0.84541123308880528</c:v>
                </c:pt>
                <c:pt idx="143">
                  <c:v>0.84871654481494363</c:v>
                </c:pt>
                <c:pt idx="144">
                  <c:v>0.85203715763605148</c:v>
                </c:pt>
                <c:pt idx="145">
                  <c:v>0.85537314874904902</c:v>
                </c:pt>
                <c:pt idx="146">
                  <c:v>0.8587245957598062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5-4B5C-B5DE-D9D3A7055DEF}"/>
            </c:ext>
          </c:extLst>
        </c:ser>
        <c:ser>
          <c:idx val="1"/>
          <c:order val="1"/>
          <c:tx>
            <c:strRef>
              <c:f>test!$M$9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test!$M$10:$M$156</c:f>
              <c:numCache>
                <c:formatCode>0.000</c:formatCode>
                <c:ptCount val="147"/>
                <c:pt idx="0">
                  <c:v>4</c:v>
                </c:pt>
                <c:pt idx="1">
                  <c:v>3.9082751744765702</c:v>
                </c:pt>
                <c:pt idx="2">
                  <c:v>3.8191724684529937</c:v>
                </c:pt>
                <c:pt idx="3">
                  <c:v>3.7326079529760783</c:v>
                </c:pt>
                <c:pt idx="4">
                  <c:v>3.6485005602152678</c:v>
                </c:pt>
                <c:pt idx="5">
                  <c:v>3.5667719820145756</c:v>
                </c:pt>
                <c:pt idx="6">
                  <c:v>3.4873465721388439</c:v>
                </c:pt>
                <c:pt idx="7">
                  <c:v>3.4101512520772053</c:v>
                </c:pt>
                <c:pt idx="8">
                  <c:v>3.3351154202717797</c:v>
                </c:pt>
                <c:pt idx="9">
                  <c:v>3.2621708646445953</c:v>
                </c:pt>
                <c:pt idx="10">
                  <c:v>3.191251678300524</c:v>
                </c:pt>
                <c:pt idx="11">
                  <c:v>3.122294178288596</c:v>
                </c:pt>
                <c:pt idx="12">
                  <c:v>3.05523682730849</c:v>
                </c:pt>
                <c:pt idx="13">
                  <c:v>2.9900201582532455</c:v>
                </c:pt>
                <c:pt idx="14">
                  <c:v>2.9265867014833407</c:v>
                </c:pt>
                <c:pt idx="15">
                  <c:v>2.8648809147312031</c:v>
                </c:pt>
                <c:pt idx="16">
                  <c:v>2.8048491155390223</c:v>
                </c:pt>
                <c:pt idx="17">
                  <c:v>2.7464394161363668</c:v>
                </c:pt>
                <c:pt idx="18">
                  <c:v>2.6896016606676123</c:v>
                </c:pt>
                <c:pt idx="19">
                  <c:v>2.6342873646825651</c:v>
                </c:pt>
                <c:pt idx="20">
                  <c:v>2.5804496568069042</c:v>
                </c:pt>
                <c:pt idx="21">
                  <c:v>2.5280432225121903</c:v>
                </c:pt>
                <c:pt idx="22">
                  <c:v>2.4770242499081863</c:v>
                </c:pt>
                <c:pt idx="23">
                  <c:v>2.4273503774831311</c:v>
                </c:pt>
                <c:pt idx="24">
                  <c:v>2.3789806437203791</c:v>
                </c:pt>
                <c:pt idx="25">
                  <c:v>2.3318754385225025</c:v>
                </c:pt>
                <c:pt idx="26">
                  <c:v>2.2859964563765125</c:v>
                </c:pt>
                <c:pt idx="27">
                  <c:v>2.2413066511963535</c:v>
                </c:pt>
                <c:pt idx="28">
                  <c:v>2.1977701927811752</c:v>
                </c:pt>
                <c:pt idx="29">
                  <c:v>2.1553524248302138</c:v>
                </c:pt>
                <c:pt idx="30">
                  <c:v>2.1140198244572903</c:v>
                </c:pt>
                <c:pt idx="31">
                  <c:v>2.073739963150079</c:v>
                </c:pt>
                <c:pt idx="32">
                  <c:v>2.0344814691213258</c:v>
                </c:pt>
                <c:pt idx="33">
                  <c:v>1.9962139910011629</c:v>
                </c:pt>
                <c:pt idx="34">
                  <c:v>1.9589081628215719</c:v>
                </c:pt>
                <c:pt idx="35">
                  <c:v>1.9225355702458482</c:v>
                </c:pt>
                <c:pt idx="36">
                  <c:v>1.8870687179976819</c:v>
                </c:pt>
                <c:pt idx="37">
                  <c:v>1.852480998446151</c:v>
                </c:pt>
                <c:pt idx="38">
                  <c:v>1.818746661304552</c:v>
                </c:pt>
                <c:pt idx="39">
                  <c:v>1.7858407844025412</c:v>
                </c:pt>
                <c:pt idx="40">
                  <c:v>1.7537392454925729</c:v>
                </c:pt>
                <c:pt idx="41">
                  <c:v>1.7224186950530642</c:v>
                </c:pt>
                <c:pt idx="42">
                  <c:v>1.6918565300521018</c:v>
                </c:pt>
                <c:pt idx="43">
                  <c:v>1.6620308686368499</c:v>
                </c:pt>
                <c:pt idx="44">
                  <c:v>1.6329205257151094</c:v>
                </c:pt>
                <c:pt idx="45">
                  <c:v>1.604504989396712</c:v>
                </c:pt>
                <c:pt idx="46">
                  <c:v>1.5767643982636321</c:v>
                </c:pt>
                <c:pt idx="47">
                  <c:v>1.5496795194388455</c:v>
                </c:pt>
                <c:pt idx="48">
                  <c:v>1.5232317274250728</c:v>
                </c:pt>
                <c:pt idx="49">
                  <c:v>1.4974029836856064</c:v>
                </c:pt>
                <c:pt idx="50">
                  <c:v>1.472175816940446</c:v>
                </c:pt>
                <c:pt idx="51">
                  <c:v>1.4475333041519576</c:v>
                </c:pt>
                <c:pt idx="52">
                  <c:v>1.4234590521752113</c:v>
                </c:pt>
                <c:pt idx="53">
                  <c:v>1.3999371800490776</c:v>
                </c:pt>
                <c:pt idx="54">
                  <c:v>1.3769523019050345</c:v>
                </c:pt>
                <c:pt idx="55">
                  <c:v>1.3544895104714871</c:v>
                </c:pt>
                <c:pt idx="56">
                  <c:v>1.3325343611522165</c:v>
                </c:pt>
                <c:pt idx="57">
                  <c:v>1.3110728566583578</c:v>
                </c:pt>
                <c:pt idx="58">
                  <c:v>1.2900914321740691</c:v>
                </c:pt>
                <c:pt idx="59">
                  <c:v>1.269576941036767</c:v>
                </c:pt>
                <c:pt idx="60">
                  <c:v>1.2495166409135237</c:v>
                </c:pt>
                <c:pt idx="61">
                  <c:v>1.2298981804558748</c:v>
                </c:pt>
                <c:pt idx="62">
                  <c:v>1.2107095864159523</c:v>
                </c:pt>
                <c:pt idx="63">
                  <c:v>1.1919392512074709</c:v>
                </c:pt>
                <c:pt idx="64">
                  <c:v>1.1735759208957042</c:v>
                </c:pt>
                <c:pt idx="65">
                  <c:v>1.155608683601165</c:v>
                </c:pt>
                <c:pt idx="66">
                  <c:v>1.1380269583022573</c:v>
                </c:pt>
                <c:pt idx="67">
                  <c:v>1.1208204840227127</c:v>
                </c:pt>
                <c:pt idx="68">
                  <c:v>1.103979309390134</c:v>
                </c:pt>
                <c:pt idx="69">
                  <c:v>1.0874937825524693</c:v>
                </c:pt>
                <c:pt idx="70">
                  <c:v>1.0713545414397219</c:v>
                </c:pt>
                <c:pt idx="71">
                  <c:v>1.0555525043586564</c:v>
                </c:pt>
                <c:pt idx="72">
                  <c:v>1.0400788609087142</c:v>
                </c:pt>
                <c:pt idx="73">
                  <c:v>1.0249250632077724</c:v>
                </c:pt>
                <c:pt idx="74">
                  <c:v>1.0100828174167991</c:v>
                </c:pt>
                <c:pt idx="75">
                  <c:v>0.99554407555284641</c:v>
                </c:pt>
                <c:pt idx="76">
                  <c:v>0.98130102758021687</c:v>
                </c:pt>
                <c:pt idx="77">
                  <c:v>0.96734609376999425</c:v>
                </c:pt>
                <c:pt idx="78">
                  <c:v>0.95367191731849399</c:v>
                </c:pt>
                <c:pt idx="79">
                  <c:v>0.94027135721552679</c:v>
                </c:pt>
                <c:pt idx="80">
                  <c:v>0.92713748135369611</c:v>
                </c:pt>
                <c:pt idx="81">
                  <c:v>0.91426355987026953</c:v>
                </c:pt>
                <c:pt idx="82">
                  <c:v>0.90164305871346895</c:v>
                </c:pt>
                <c:pt idx="83">
                  <c:v>0.88926963342531784</c:v>
                </c:pt>
                <c:pt idx="84">
                  <c:v>0.87713712313346603</c:v>
                </c:pt>
                <c:pt idx="85">
                  <c:v>0.86523954474468745</c:v>
                </c:pt>
                <c:pt idx="86">
                  <c:v>0.85357108733300791</c:v>
                </c:pt>
                <c:pt idx="87">
                  <c:v>0.84212610671567223</c:v>
                </c:pt>
                <c:pt idx="88">
                  <c:v>0.83089912021040424</c:v>
                </c:pt>
                <c:pt idx="89">
                  <c:v>0.81988480156764965</c:v>
                </c:pt>
                <c:pt idx="90">
                  <c:v>0.80907797607171505</c:v>
                </c:pt>
                <c:pt idx="91">
                  <c:v>0.79847361580493781</c:v>
                </c:pt>
                <c:pt idx="92">
                  <c:v>0.78806683506922703</c:v>
                </c:pt>
                <c:pt idx="93">
                  <c:v>0.77785288595952307</c:v>
                </c:pt>
                <c:pt idx="94">
                  <c:v>0.76782715408391455</c:v>
                </c:pt>
                <c:pt idx="95">
                  <c:v>0.75798515442533976</c:v>
                </c:pt>
                <c:pt idx="96">
                  <c:v>0.74832252733998295</c:v>
                </c:pt>
                <c:pt idx="97">
                  <c:v>0.73883503468764677</c:v>
                </c:pt>
                <c:pt idx="98">
                  <c:v>0.72951855608955252</c:v>
                </c:pt>
                <c:pt idx="99">
                  <c:v>0.72036908530918087</c:v>
                </c:pt>
                <c:pt idx="100">
                  <c:v>0.71138272675192127</c:v>
                </c:pt>
                <c:pt idx="101">
                  <c:v>0.7025556920794499</c:v>
                </c:pt>
                <c:pt idx="102">
                  <c:v>0.69388429693489895</c:v>
                </c:pt>
                <c:pt idx="103">
                  <c:v>0.68536495777502093</c:v>
                </c:pt>
                <c:pt idx="104">
                  <c:v>0.6769941888056854</c:v>
                </c:pt>
                <c:pt idx="105">
                  <c:v>0.66876859901717667</c:v>
                </c:pt>
                <c:pt idx="106">
                  <c:v>0.66068488931588276</c:v>
                </c:pt>
                <c:pt idx="107">
                  <c:v>0.65273984974908972</c:v>
                </c:pt>
                <c:pt idx="108">
                  <c:v>0.64493035681970934</c:v>
                </c:pt>
                <c:pt idx="109">
                  <c:v>0.6372533708878807</c:v>
                </c:pt>
                <c:pt idx="110">
                  <c:v>0.62970593365649385</c:v>
                </c:pt>
                <c:pt idx="111">
                  <c:v>0.6222851657377878</c:v>
                </c:pt>
                <c:pt idx="112">
                  <c:v>0.61498826429827391</c:v>
                </c:pt>
                <c:pt idx="113">
                  <c:v>0.60781250077933557</c:v>
                </c:pt>
                <c:pt idx="114">
                  <c:v>0.60075521869094373</c:v>
                </c:pt>
                <c:pt idx="115">
                  <c:v>0.59381383147601996</c:v>
                </c:pt>
                <c:pt idx="116">
                  <c:v>0.58698582044306702</c:v>
                </c:pt>
                <c:pt idx="117">
                  <c:v>0.58026873276476487</c:v>
                </c:pt>
                <c:pt idx="118">
                  <c:v>0.57366017954031601</c:v>
                </c:pt>
                <c:pt idx="119">
                  <c:v>0.56715783391939867</c:v>
                </c:pt>
                <c:pt idx="120">
                  <c:v>0.56075942928566014</c:v>
                </c:pt>
                <c:pt idx="121">
                  <c:v>0.55446275749775831</c:v>
                </c:pt>
                <c:pt idx="122">
                  <c:v>0.54826566718602399</c:v>
                </c:pt>
                <c:pt idx="123">
                  <c:v>0.54216606210288854</c:v>
                </c:pt>
                <c:pt idx="124">
                  <c:v>0.53616189952527971</c:v>
                </c:pt>
                <c:pt idx="125">
                  <c:v>0.53025118870725951</c:v>
                </c:pt>
                <c:pt idx="126">
                  <c:v>0.52443198938122826</c:v>
                </c:pt>
                <c:pt idx="127">
                  <c:v>0.51870241030608377</c:v>
                </c:pt>
                <c:pt idx="128">
                  <c:v>0.51306060786077823</c:v>
                </c:pt>
                <c:pt idx="129">
                  <c:v>0.50750478468176741</c:v>
                </c:pt>
                <c:pt idx="130">
                  <c:v>0.50203318834290322</c:v>
                </c:pt>
                <c:pt idx="131">
                  <c:v>0.49664411007636416</c:v>
                </c:pt>
                <c:pt idx="132">
                  <c:v>0.49133588353327373</c:v>
                </c:pt>
                <c:pt idx="133">
                  <c:v>0.48610688358269694</c:v>
                </c:pt>
                <c:pt idx="134">
                  <c:v>0.48095552514775541</c:v>
                </c:pt>
                <c:pt idx="135">
                  <c:v>0.47588026207764028</c:v>
                </c:pt>
                <c:pt idx="136">
                  <c:v>0.47087958605434704</c:v>
                </c:pt>
                <c:pt idx="137">
                  <c:v>0.46595202553299564</c:v>
                </c:pt>
                <c:pt idx="138">
                  <c:v>0.46109614471463783</c:v>
                </c:pt>
                <c:pt idx="139">
                  <c:v>0.45631054255049158</c:v>
                </c:pt>
                <c:pt idx="140">
                  <c:v>0.45159385177657874</c:v>
                </c:pt>
                <c:pt idx="141">
                  <c:v>0.44694473797777595</c:v>
                </c:pt>
                <c:pt idx="142">
                  <c:v>0.44236189868032505</c:v>
                </c:pt>
                <c:pt idx="143">
                  <c:v>0.43784406247187768</c:v>
                </c:pt>
                <c:pt idx="144">
                  <c:v>0.43338998814818469</c:v>
                </c:pt>
                <c:pt idx="145">
                  <c:v>0.42899846388556701</c:v>
                </c:pt>
                <c:pt idx="146">
                  <c:v>0.42466830643833736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5-4B5C-B5DE-D9D3A7055DEF}"/>
            </c:ext>
          </c:extLst>
        </c:ser>
        <c:ser>
          <c:idx val="2"/>
          <c:order val="2"/>
          <c:tx>
            <c:strRef>
              <c:f>test!$N$9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test!$N$10:$N$156</c:f>
              <c:numCache>
                <c:formatCode>0.000</c:formatCode>
                <c:ptCount val="147"/>
                <c:pt idx="0">
                  <c:v>2</c:v>
                </c:pt>
                <c:pt idx="1">
                  <c:v>1.9609804902451227</c:v>
                </c:pt>
                <c:pt idx="2">
                  <c:v>1.9229890146850133</c:v>
                </c:pt>
                <c:pt idx="3">
                  <c:v>1.8859951071370971</c:v>
                </c:pt>
                <c:pt idx="4">
                  <c:v>1.8499692644399501</c:v>
                </c:pt>
                <c:pt idx="5">
                  <c:v>1.8148829147458747</c:v>
                </c:pt>
                <c:pt idx="6">
                  <c:v>1.7807083868872144</c:v>
                </c:pt>
                <c:pt idx="7">
                  <c:v>1.7474188807792914</c:v>
                </c:pt>
                <c:pt idx="8">
                  <c:v>1.7149884388241547</c:v>
                </c:pt>
                <c:pt idx="9">
                  <c:v>1.6833919182805819</c:v>
                </c:pt>
                <c:pt idx="10">
                  <c:v>1.6526049645669885</c:v>
                </c:pt>
                <c:pt idx="11">
                  <c:v>1.622603985465074</c:v>
                </c:pt>
                <c:pt idx="12">
                  <c:v>1.5933661261931527</c:v>
                </c:pt>
                <c:pt idx="13">
                  <c:v>1.5648692453192146</c:v>
                </c:pt>
                <c:pt idx="14">
                  <c:v>1.5370918914848031</c:v>
                </c:pt>
                <c:pt idx="15">
                  <c:v>1.5100132809118108</c:v>
                </c:pt>
                <c:pt idx="16">
                  <c:v>1.4836132756652738</c:v>
                </c:pt>
                <c:pt idx="17">
                  <c:v>1.4578723626461816</c:v>
                </c:pt>
                <c:pt idx="18">
                  <c:v>1.4327716332892289</c:v>
                </c:pt>
                <c:pt idx="19">
                  <c:v>1.408292763941315</c:v>
                </c:pt>
                <c:pt idx="20">
                  <c:v>1.3844179968974357</c:v>
                </c:pt>
                <c:pt idx="21">
                  <c:v>1.361130122071434</c:v>
                </c:pt>
                <c:pt idx="22">
                  <c:v>1.3384124592798556</c:v>
                </c:pt>
                <c:pt idx="23">
                  <c:v>1.3162488411179178</c:v>
                </c:pt>
                <c:pt idx="24">
                  <c:v>1.2946235964073327</c:v>
                </c:pt>
                <c:pt idx="25">
                  <c:v>1.2735215341964261</c:v>
                </c:pt>
                <c:pt idx="26">
                  <c:v>1.2529279282936796</c:v>
                </c:pt>
                <c:pt idx="27">
                  <c:v>1.2328285023164796</c:v>
                </c:pt>
                <c:pt idx="28">
                  <c:v>1.213209415237485</c:v>
                </c:pt>
                <c:pt idx="29">
                  <c:v>1.194057247411646</c:v>
                </c:pt>
                <c:pt idx="30">
                  <c:v>1.1753589870674848</c:v>
                </c:pt>
                <c:pt idx="31">
                  <c:v>1.1571020172468305</c:v>
                </c:pt>
                <c:pt idx="32">
                  <c:v>1.1392741031777367</c:v>
                </c:pt>
                <c:pt idx="33">
                  <c:v>1.1218633800658506</c:v>
                </c:pt>
                <c:pt idx="34">
                  <c:v>1.104858341290005</c:v>
                </c:pt>
                <c:pt idx="35">
                  <c:v>1.0882478269883031</c:v>
                </c:pt>
                <c:pt idx="36">
                  <c:v>1.0720210130214405</c:v>
                </c:pt>
                <c:pt idx="37">
                  <c:v>1.0561674003004629</c:v>
                </c:pt>
                <c:pt idx="38">
                  <c:v>1.0406768044666086</c:v>
                </c:pt>
                <c:pt idx="39">
                  <c:v>1.0255393459113071</c:v>
                </c:pt>
                <c:pt idx="40">
                  <c:v>1.010745440124815</c:v>
                </c:pt>
                <c:pt idx="41">
                  <c:v>0.99628578836237669</c:v>
                </c:pt>
                <c:pt idx="42">
                  <c:v>0.98215136861717167</c:v>
                </c:pt>
                <c:pt idx="43">
                  <c:v>0.9683334268896856</c:v>
                </c:pt>
                <c:pt idx="44">
                  <c:v>0.95482346874350021</c:v>
                </c:pt>
                <c:pt idx="45">
                  <c:v>0.94161325113783878</c:v>
                </c:pt>
                <c:pt idx="46">
                  <c:v>0.9286947745275389</c:v>
                </c:pt>
                <c:pt idx="47">
                  <c:v>0.91606027522144462</c:v>
                </c:pt>
                <c:pt idx="48">
                  <c:v>0.90370221799052153</c:v>
                </c:pt>
                <c:pt idx="49">
                  <c:v>0.89161328891729186</c:v>
                </c:pt>
                <c:pt idx="50">
                  <c:v>0.87978638847848578</c:v>
                </c:pt>
                <c:pt idx="51">
                  <c:v>0.86821462485307022</c:v>
                </c:pt>
                <c:pt idx="52">
                  <c:v>0.85689130744809761</c:v>
                </c:pt>
                <c:pt idx="53">
                  <c:v>0.84580994063506776</c:v>
                </c:pt>
                <c:pt idx="54">
                  <c:v>0.8349642176897516</c:v>
                </c:pt>
                <c:pt idx="55">
                  <c:v>0.82434801492866328</c:v>
                </c:pt>
                <c:pt idx="56">
                  <c:v>0.81395538603560458</c:v>
                </c:pt>
                <c:pt idx="57">
                  <c:v>0.80378055657192593</c:v>
                </c:pt>
                <c:pt idx="58">
                  <c:v>0.7938179186643699</c:v>
                </c:pt>
                <c:pt idx="59">
                  <c:v>0.78406202586456852</c:v>
                </c:pt>
                <c:pt idx="60">
                  <c:v>0.77450758817447485</c:v>
                </c:pt>
                <c:pt idx="61">
                  <c:v>0.76514946723219335</c:v>
                </c:pt>
                <c:pt idx="62">
                  <c:v>0.75598267165287636</c:v>
                </c:pt>
                <c:pt idx="63">
                  <c:v>0.74700235251952285</c:v>
                </c:pt>
                <c:pt idx="64">
                  <c:v>0.73820379901870048</c:v>
                </c:pt>
                <c:pt idx="65">
                  <c:v>0.72958243421637681</c:v>
                </c:pt>
                <c:pt idx="66">
                  <c:v>0.72113381096921192</c:v>
                </c:pt>
                <c:pt idx="67">
                  <c:v>0.71285360796681907</c:v>
                </c:pt>
                <c:pt idx="68">
                  <c:v>0.70473762590065836</c:v>
                </c:pt>
                <c:pt idx="69">
                  <c:v>0.69678178375536948</c:v>
                </c:pt>
                <c:pt idx="70">
                  <c:v>0.68898211521849673</c:v>
                </c:pt>
                <c:pt idx="71">
                  <c:v>0.68133476520469305</c:v>
                </c:pt>
                <c:pt idx="72">
                  <c:v>0.67383598649062582</c:v>
                </c:pt>
                <c:pt idx="73">
                  <c:v>0.66648213645693155</c:v>
                </c:pt>
                <c:pt idx="74">
                  <c:v>0.65926967393369373</c:v>
                </c:pt>
                <c:pt idx="75">
                  <c:v>0.65219515614603418</c:v>
                </c:pt>
                <c:pt idx="76">
                  <c:v>0.64525523575652555</c:v>
                </c:pt>
                <c:pt idx="77">
                  <c:v>0.63844665800124301</c:v>
                </c:pt>
                <c:pt idx="78">
                  <c:v>0.63176625791638097</c:v>
                </c:pt>
                <c:pt idx="79">
                  <c:v>0.62521095765246304</c:v>
                </c:pt>
                <c:pt idx="80">
                  <c:v>0.61877776387327554</c:v>
                </c:pt>
                <c:pt idx="81">
                  <c:v>0.61246376523675006</c:v>
                </c:pt>
                <c:pt idx="82">
                  <c:v>0.60626612995511431</c:v>
                </c:pt>
                <c:pt idx="83">
                  <c:v>0.60018210343172118</c:v>
                </c:pt>
                <c:pt idx="84">
                  <c:v>0.59420900597205117</c:v>
                </c:pt>
                <c:pt idx="85">
                  <c:v>0.58834423056647067</c:v>
                </c:pt>
                <c:pt idx="86">
                  <c:v>0.58258524074240625</c:v>
                </c:pt>
                <c:pt idx="87">
                  <c:v>0.57692956848367516</c:v>
                </c:pt>
                <c:pt idx="88">
                  <c:v>0.5713748122147887</c:v>
                </c:pt>
                <c:pt idx="89">
                  <c:v>0.565918634848117</c:v>
                </c:pt>
                <c:pt idx="90">
                  <c:v>0.56055876189187337</c:v>
                </c:pt>
                <c:pt idx="91">
                  <c:v>0.55529297961694868</c:v>
                </c:pt>
                <c:pt idx="92">
                  <c:v>0.55011913328068629</c:v>
                </c:pt>
                <c:pt idx="93">
                  <c:v>0.54503512540575683</c:v>
                </c:pt>
                <c:pt idx="94">
                  <c:v>0.54003891411235139</c:v>
                </c:pt>
                <c:pt idx="95">
                  <c:v>0.53512851150196872</c:v>
                </c:pt>
                <c:pt idx="96">
                  <c:v>0.53030198209113599</c:v>
                </c:pt>
                <c:pt idx="97">
                  <c:v>0.52555744129344906</c:v>
                </c:pt>
                <c:pt idx="98">
                  <c:v>0.52089305394837981</c:v>
                </c:pt>
                <c:pt idx="99">
                  <c:v>0.51630703289534552</c:v>
                </c:pt>
                <c:pt idx="100">
                  <c:v>0.51179763759158547</c:v>
                </c:pt>
                <c:pt idx="101">
                  <c:v>0.50736317277243892</c:v>
                </c:pt>
                <c:pt idx="102">
                  <c:v>0.50300198715266575</c:v>
                </c:pt>
                <c:pt idx="103">
                  <c:v>0.49871247216749431</c:v>
                </c:pt>
                <c:pt idx="104">
                  <c:v>0.49449306075212651</c:v>
                </c:pt>
                <c:pt idx="105">
                  <c:v>0.49034222615847028</c:v>
                </c:pt>
                <c:pt idx="106">
                  <c:v>0.48625848080791167</c:v>
                </c:pt>
                <c:pt idx="107">
                  <c:v>0.48224037517897761</c:v>
                </c:pt>
                <c:pt idx="108">
                  <c:v>0.47828649672877677</c:v>
                </c:pt>
                <c:pt idx="109">
                  <c:v>0.47439546884714523</c:v>
                </c:pt>
                <c:pt idx="110">
                  <c:v>0.47056594984245753</c:v>
                </c:pt>
                <c:pt idx="111">
                  <c:v>0.46679663195809645</c:v>
                </c:pt>
                <c:pt idx="112">
                  <c:v>0.46308624041861168</c:v>
                </c:pt>
                <c:pt idx="113">
                  <c:v>0.45943353250462493</c:v>
                </c:pt>
                <c:pt idx="114">
                  <c:v>0.45583729665557382</c:v>
                </c:pt>
                <c:pt idx="115">
                  <c:v>0.45229635159941373</c:v>
                </c:pt>
                <c:pt idx="116">
                  <c:v>0.44880954550842767</c:v>
                </c:pt>
                <c:pt idx="117">
                  <c:v>0.44537575518032047</c:v>
                </c:pt>
                <c:pt idx="118">
                  <c:v>0.44199388524380168</c:v>
                </c:pt>
                <c:pt idx="119">
                  <c:v>0.43866286738788712</c:v>
                </c:pt>
                <c:pt idx="120">
                  <c:v>0.43538165961417341</c:v>
                </c:pt>
                <c:pt idx="121">
                  <c:v>0.43214924551136547</c:v>
                </c:pt>
                <c:pt idx="122">
                  <c:v>0.4289646335513595</c:v>
                </c:pt>
                <c:pt idx="123">
                  <c:v>0.42582685640620693</c:v>
                </c:pt>
                <c:pt idx="124">
                  <c:v>0.42273497028530627</c:v>
                </c:pt>
                <c:pt idx="125">
                  <c:v>0.41968805429219164</c:v>
                </c:pt>
                <c:pt idx="126">
                  <c:v>0.4166852098003076</c:v>
                </c:pt>
                <c:pt idx="127">
                  <c:v>0.41372555984717774</c:v>
                </c:pt>
                <c:pt idx="128">
                  <c:v>0.41080824854639608</c:v>
                </c:pt>
                <c:pt idx="129">
                  <c:v>0.40793244051688737</c:v>
                </c:pt>
                <c:pt idx="130">
                  <c:v>0.40509732032890022</c:v>
                </c:pt>
                <c:pt idx="131">
                  <c:v>0.40230209196621525</c:v>
                </c:pt>
                <c:pt idx="132">
                  <c:v>0.3995459783040663</c:v>
                </c:pt>
                <c:pt idx="133">
                  <c:v>0.39682822060228845</c:v>
                </c:pt>
                <c:pt idx="134">
                  <c:v>0.39414807801322504</c:v>
                </c:pt>
                <c:pt idx="135">
                  <c:v>0.39150482710393586</c:v>
                </c:pt>
                <c:pt idx="136">
                  <c:v>0.388897761392269</c:v>
                </c:pt>
                <c:pt idx="137">
                  <c:v>0.38632619089636849</c:v>
                </c:pt>
                <c:pt idx="138">
                  <c:v>0.38378944169720652</c:v>
                </c:pt>
                <c:pt idx="139">
                  <c:v>0.38128685551374014</c:v>
                </c:pt>
                <c:pt idx="140">
                  <c:v>0.37881778929030613</c:v>
                </c:pt>
                <c:pt idx="141">
                  <c:v>0.37638161479588028</c:v>
                </c:pt>
                <c:pt idx="142">
                  <c:v>0.37397771823483872</c:v>
                </c:pt>
                <c:pt idx="143">
                  <c:v>0.37160549986887031</c:v>
                </c:pt>
                <c:pt idx="144">
                  <c:v>0.36926437364970133</c:v>
                </c:pt>
                <c:pt idx="145">
                  <c:v>0.36695376686230263</c:v>
                </c:pt>
                <c:pt idx="146">
                  <c:v>0.36467311977826278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5-4B5C-B5DE-D9D3A705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test!$Y$9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test!$Y$10:$Y$156</c:f>
              <c:numCache>
                <c:formatCode>0.000</c:formatCode>
                <c:ptCount val="147"/>
                <c:pt idx="0">
                  <c:v>0.99999757067340911</c:v>
                </c:pt>
                <c:pt idx="1">
                  <c:v>0.9999938300619432</c:v>
                </c:pt>
                <c:pt idx="2">
                  <c:v>0.99999298809944814</c:v>
                </c:pt>
                <c:pt idx="3">
                  <c:v>0.99999504475194556</c:v>
                </c:pt>
                <c:pt idx="4">
                  <c:v>1</c:v>
                </c:pt>
                <c:pt idx="5">
                  <c:v>1.0000078538387194</c:v>
                </c:pt>
                <c:pt idx="6">
                  <c:v>1.0000186062777565</c:v>
                </c:pt>
                <c:pt idx="7">
                  <c:v>1.0000322573413045</c:v>
                </c:pt>
                <c:pt idx="8">
                  <c:v>1.000048807068102</c:v>
                </c:pt>
                <c:pt idx="9">
                  <c:v>1.0000682555114293</c:v>
                </c:pt>
                <c:pt idx="10">
                  <c:v>1.000090602739111</c:v>
                </c:pt>
                <c:pt idx="11">
                  <c:v>1.0001158488335145</c:v>
                </c:pt>
                <c:pt idx="12">
                  <c:v>1.0001439938915504</c:v>
                </c:pt>
                <c:pt idx="13">
                  <c:v>1.000175038024675</c:v>
                </c:pt>
                <c:pt idx="14">
                  <c:v>1.0002089813588875</c:v>
                </c:pt>
                <c:pt idx="15">
                  <c:v>1.0002458240347332</c:v>
                </c:pt>
                <c:pt idx="16">
                  <c:v>1.000285566207302</c:v>
                </c:pt>
                <c:pt idx="17">
                  <c:v>1.0003282080462317</c:v>
                </c:pt>
                <c:pt idx="18">
                  <c:v>1.0003737497357061</c:v>
                </c:pt>
                <c:pt idx="19">
                  <c:v>1.000422191474458</c:v>
                </c:pt>
                <c:pt idx="20">
                  <c:v>1.0004735334757688</c:v>
                </c:pt>
                <c:pt idx="21">
                  <c:v>1.0005277759674693</c:v>
                </c:pt>
                <c:pt idx="22">
                  <c:v>1.0005849191919434</c:v>
                </c:pt>
                <c:pt idx="23">
                  <c:v>1.000644963406125</c:v>
                </c:pt>
                <c:pt idx="24">
                  <c:v>1.0007079088815034</c:v>
                </c:pt>
                <c:pt idx="25">
                  <c:v>1.0007737559041225</c:v>
                </c:pt>
                <c:pt idx="26">
                  <c:v>1.000842504774583</c:v>
                </c:pt>
                <c:pt idx="27">
                  <c:v>1.000914155808043</c:v>
                </c:pt>
                <c:pt idx="28">
                  <c:v>1.0009887093342207</c:v>
                </c:pt>
                <c:pt idx="29">
                  <c:v>1.0010661656973963</c:v>
                </c:pt>
                <c:pt idx="30">
                  <c:v>1.0011465252564118</c:v>
                </c:pt>
                <c:pt idx="31">
                  <c:v>1.0012297883846759</c:v>
                </c:pt>
                <c:pt idx="32">
                  <c:v>1.0013159554701629</c:v>
                </c:pt>
                <c:pt idx="33">
                  <c:v>1.0014050269154176</c:v>
                </c:pt>
                <c:pt idx="34">
                  <c:v>1.0014970031375545</c:v>
                </c:pt>
                <c:pt idx="35">
                  <c:v>1.0015918845682628</c:v>
                </c:pt>
                <c:pt idx="36">
                  <c:v>1.0016896716538068</c:v>
                </c:pt>
                <c:pt idx="37">
                  <c:v>1.0017903648550297</c:v>
                </c:pt>
                <c:pt idx="38">
                  <c:v>1.0018939646473535</c:v>
                </c:pt>
                <c:pt idx="39">
                  <c:v>1.0020004715207851</c:v>
                </c:pt>
                <c:pt idx="40">
                  <c:v>1.0021098859799165</c:v>
                </c:pt>
                <c:pt idx="41">
                  <c:v>1.0022222085439281</c:v>
                </c:pt>
                <c:pt idx="42">
                  <c:v>1.0023374397465914</c:v>
                </c:pt>
                <c:pt idx="43">
                  <c:v>1.0024555801362725</c:v>
                </c:pt>
                <c:pt idx="44">
                  <c:v>1.002576630275934</c:v>
                </c:pt>
                <c:pt idx="45">
                  <c:v>1.0027005907431394</c:v>
                </c:pt>
                <c:pt idx="46">
                  <c:v>1.002827462130055</c:v>
                </c:pt>
                <c:pt idx="47">
                  <c:v>1.0029572450434536</c:v>
                </c:pt>
                <c:pt idx="48">
                  <c:v>1.0030899401047175</c:v>
                </c:pt>
                <c:pt idx="49">
                  <c:v>1.0032255479498431</c:v>
                </c:pt>
                <c:pt idx="50">
                  <c:v>1.0033640692294428</c:v>
                </c:pt>
                <c:pt idx="51">
                  <c:v>1.0035055046087491</c:v>
                </c:pt>
                <c:pt idx="52">
                  <c:v>1.0036498547676191</c:v>
                </c:pt>
                <c:pt idx="53">
                  <c:v>1.0037971204005363</c:v>
                </c:pt>
                <c:pt idx="54">
                  <c:v>1.0039473022166165</c:v>
                </c:pt>
                <c:pt idx="55">
                  <c:v>1.0041004009396108</c:v>
                </c:pt>
                <c:pt idx="56">
                  <c:v>1.0042564173079087</c:v>
                </c:pt>
                <c:pt idx="57">
                  <c:v>1.0044153520745434</c:v>
                </c:pt>
                <c:pt idx="58">
                  <c:v>1.004577206007196</c:v>
                </c:pt>
                <c:pt idx="59">
                  <c:v>1.0047419798881987</c:v>
                </c:pt>
                <c:pt idx="60">
                  <c:v>1.0049096745145396</c:v>
                </c:pt>
                <c:pt idx="61">
                  <c:v>1.0050802906978682</c:v>
                </c:pt>
                <c:pt idx="62">
                  <c:v>1.0052538292644968</c:v>
                </c:pt>
                <c:pt idx="63">
                  <c:v>1.0054302910554094</c:v>
                </c:pt>
                <c:pt idx="64">
                  <c:v>1.0056096769262619</c:v>
                </c:pt>
                <c:pt idx="65">
                  <c:v>1.0057919877473906</c:v>
                </c:pt>
                <c:pt idx="66">
                  <c:v>1.0059772244038145</c:v>
                </c:pt>
                <c:pt idx="67">
                  <c:v>1.0061653877952419</c:v>
                </c:pt>
                <c:pt idx="68">
                  <c:v>1.0063564788360733</c:v>
                </c:pt>
                <c:pt idx="69">
                  <c:v>1.0065504984554088</c:v>
                </c:pt>
                <c:pt idx="70">
                  <c:v>1.0067474475970517</c:v>
                </c:pt>
                <c:pt idx="71">
                  <c:v>1.0069473272195144</c:v>
                </c:pt>
                <c:pt idx="72">
                  <c:v>1.0071501382960235</c:v>
                </c:pt>
                <c:pt idx="73">
                  <c:v>1.0073558818145252</c:v>
                </c:pt>
                <c:pt idx="74">
                  <c:v>1.0075645587776907</c:v>
                </c:pt>
                <c:pt idx="75">
                  <c:v>1.0077761702029222</c:v>
                </c:pt>
                <c:pt idx="76">
                  <c:v>1.0079907171223579</c:v>
                </c:pt>
                <c:pt idx="77">
                  <c:v>1.0082082005828787</c:v>
                </c:pt>
                <c:pt idx="78">
                  <c:v>1.0084286216461125</c:v>
                </c:pt>
                <c:pt idx="79">
                  <c:v>1.0086519813884423</c:v>
                </c:pt>
                <c:pt idx="80">
                  <c:v>1.0088782809010095</c:v>
                </c:pt>
                <c:pt idx="81">
                  <c:v>1.0091075212897225</c:v>
                </c:pt>
                <c:pt idx="82">
                  <c:v>1.0093397036752614</c:v>
                </c:pt>
                <c:pt idx="83">
                  <c:v>1.0095748291930848</c:v>
                </c:pt>
                <c:pt idx="84">
                  <c:v>1.0098128989934358</c:v>
                </c:pt>
                <c:pt idx="85">
                  <c:v>1.0100539142413485</c:v>
                </c:pt>
                <c:pt idx="86">
                  <c:v>1.0102978761166554</c:v>
                </c:pt>
                <c:pt idx="87">
                  <c:v>1.0105447858139915</c:v>
                </c:pt>
                <c:pt idx="88">
                  <c:v>1.0107946445428051</c:v>
                </c:pt>
                <c:pt idx="89">
                  <c:v>1.0110474535273597</c:v>
                </c:pt>
                <c:pt idx="90">
                  <c:v>1.0113032140067448</c:v>
                </c:pt>
                <c:pt idx="91">
                  <c:v>1.011561927234881</c:v>
                </c:pt>
                <c:pt idx="92">
                  <c:v>1.0118235944805272</c:v>
                </c:pt>
                <c:pt idx="93">
                  <c:v>1.0120882170272874</c:v>
                </c:pt>
                <c:pt idx="94">
                  <c:v>1.0123557961736194</c:v>
                </c:pt>
                <c:pt idx="95">
                  <c:v>1.01262633323284</c:v>
                </c:pt>
                <c:pt idx="96">
                  <c:v>1.0128998295331337</c:v>
                </c:pt>
                <c:pt idx="97">
                  <c:v>1.0131762864175606</c:v>
                </c:pt>
                <c:pt idx="98">
                  <c:v>1.0134557052440616</c:v>
                </c:pt>
                <c:pt idx="99">
                  <c:v>1.0137380873854678</c:v>
                </c:pt>
                <c:pt idx="100">
                  <c:v>1.0140234342295096</c:v>
                </c:pt>
                <c:pt idx="101">
                  <c:v>1.014311747178821</c:v>
                </c:pt>
                <c:pt idx="102">
                  <c:v>1.0146030276509501</c:v>
                </c:pt>
                <c:pt idx="103">
                  <c:v>1.014897277078366</c:v>
                </c:pt>
                <c:pt idx="104">
                  <c:v>1.0151944969084674</c:v>
                </c:pt>
                <c:pt idx="105">
                  <c:v>1.0154946886035903</c:v>
                </c:pt>
                <c:pt idx="106">
                  <c:v>1.0157978536410155</c:v>
                </c:pt>
                <c:pt idx="107">
                  <c:v>1.016103993512979</c:v>
                </c:pt>
                <c:pt idx="108">
                  <c:v>1.0164131097266791</c:v>
                </c:pt>
                <c:pt idx="109">
                  <c:v>1.0167252038042838</c:v>
                </c:pt>
                <c:pt idx="110">
                  <c:v>1.017040277282941</c:v>
                </c:pt>
                <c:pt idx="111">
                  <c:v>1.0173583317147872</c:v>
                </c:pt>
                <c:pt idx="112">
                  <c:v>1.0176793686669541</c:v>
                </c:pt>
                <c:pt idx="113">
                  <c:v>1.018003389721581</c:v>
                </c:pt>
                <c:pt idx="114">
                  <c:v>1.0183303964758197</c:v>
                </c:pt>
                <c:pt idx="115">
                  <c:v>1.0186603905418468</c:v>
                </c:pt>
                <c:pt idx="116">
                  <c:v>1.0189933735468708</c:v>
                </c:pt>
                <c:pt idx="117">
                  <c:v>1.0193293471331417</c:v>
                </c:pt>
                <c:pt idx="118">
                  <c:v>1.0196683129579609</c:v>
                </c:pt>
                <c:pt idx="119">
                  <c:v>1.0200102726936897</c:v>
                </c:pt>
                <c:pt idx="120">
                  <c:v>1.0203552280277592</c:v>
                </c:pt>
                <c:pt idx="121">
                  <c:v>1.0207031806626794</c:v>
                </c:pt>
                <c:pt idx="122">
                  <c:v>1.0210541323160498</c:v>
                </c:pt>
                <c:pt idx="123">
                  <c:v>1.0214080847205675</c:v>
                </c:pt>
                <c:pt idx="124">
                  <c:v>1.0217650396240383</c:v>
                </c:pt>
                <c:pt idx="125">
                  <c:v>1.0221249987893861</c:v>
                </c:pt>
                <c:pt idx="126">
                  <c:v>1.022487963994662</c:v>
                </c:pt>
                <c:pt idx="127">
                  <c:v>1.0228539370330572</c:v>
                </c:pt>
                <c:pt idx="128">
                  <c:v>1.0232229197129079</c:v>
                </c:pt>
                <c:pt idx="129">
                  <c:v>1.0235949138577116</c:v>
                </c:pt>
                <c:pt idx="130">
                  <c:v>1.0239699213061328</c:v>
                </c:pt>
                <c:pt idx="131">
                  <c:v>1.0243479439120158</c:v>
                </c:pt>
                <c:pt idx="132">
                  <c:v>1.0247289835443933</c:v>
                </c:pt>
                <c:pt idx="133">
                  <c:v>1.0251130420874996</c:v>
                </c:pt>
                <c:pt idx="134">
                  <c:v>1.0255001214407786</c:v>
                </c:pt>
                <c:pt idx="135">
                  <c:v>1.0258902235188956</c:v>
                </c:pt>
                <c:pt idx="136">
                  <c:v>1.0262833502517485</c:v>
                </c:pt>
                <c:pt idx="137">
                  <c:v>1.0266795035844782</c:v>
                </c:pt>
                <c:pt idx="138">
                  <c:v>1.0270786854774794</c:v>
                </c:pt>
                <c:pt idx="139">
                  <c:v>1.0274808979064123</c:v>
                </c:pt>
                <c:pt idx="140">
                  <c:v>1.0278861428622137</c:v>
                </c:pt>
                <c:pt idx="141">
                  <c:v>1.028294422351107</c:v>
                </c:pt>
                <c:pt idx="142">
                  <c:v>1.0287057383946161</c:v>
                </c:pt>
                <c:pt idx="143">
                  <c:v>1.0291200930295734</c:v>
                </c:pt>
                <c:pt idx="144">
                  <c:v>1.0295374883081343</c:v>
                </c:pt>
                <c:pt idx="145">
                  <c:v>1.0299579262977878</c:v>
                </c:pt>
                <c:pt idx="146">
                  <c:v>1.0303814090813674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1-469F-86D4-B0AB27A1742C}"/>
            </c:ext>
          </c:extLst>
        </c:ser>
        <c:ser>
          <c:idx val="1"/>
          <c:order val="1"/>
          <c:tx>
            <c:strRef>
              <c:f>test!$Z$9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test!$Z$10:$Z$156</c:f>
              <c:numCache>
                <c:formatCode>0.000</c:formatCode>
                <c:ptCount val="147"/>
                <c:pt idx="0">
                  <c:v>1.0150523001316913</c:v>
                </c:pt>
                <c:pt idx="1">
                  <c:v>1.0110621463551916</c:v>
                </c:pt>
                <c:pt idx="2">
                  <c:v>1.0072244892147204</c:v>
                </c:pt>
                <c:pt idx="3">
                  <c:v>1.0035376512035223</c:v>
                </c:pt>
                <c:pt idx="4">
                  <c:v>1</c:v>
                </c:pt>
                <c:pt idx="5">
                  <c:v>0.99660994774811573</c:v>
                </c:pt>
                <c:pt idx="6">
                  <c:v>0.99336595035457165</c:v>
                </c:pt>
                <c:pt idx="7">
                  <c:v>0.99026650680245443</c:v>
                </c:pt>
                <c:pt idx="8">
                  <c:v>0.98731015848103776</c:v>
                </c:pt>
                <c:pt idx="9">
                  <c:v>0.98449548853143898</c:v>
                </c:pt>
                <c:pt idx="10">
                  <c:v>0.98182112120784171</c:v>
                </c:pt>
                <c:pt idx="11">
                  <c:v>0.97928572125399183</c:v>
                </c:pt>
                <c:pt idx="12">
                  <c:v>0.97688799329468723</c:v>
                </c:pt>
                <c:pt idx="13">
                  <c:v>0.97462668124198981</c:v>
                </c:pt>
                <c:pt idx="14">
                  <c:v>0.97250056771588522</c:v>
                </c:pt>
                <c:pt idx="15">
                  <c:v>0.97050847347913372</c:v>
                </c:pt>
                <c:pt idx="16">
                  <c:v>0.96864925688605064</c:v>
                </c:pt>
                <c:pt idx="17">
                  <c:v>0.96692181334496852</c:v>
                </c:pt>
                <c:pt idx="18">
                  <c:v>0.96532507479413521</c:v>
                </c:pt>
                <c:pt idx="19">
                  <c:v>0.96385800919080544</c:v>
                </c:pt>
                <c:pt idx="20">
                  <c:v>0.96251962001329505</c:v>
                </c:pt>
                <c:pt idx="21">
                  <c:v>0.96130894577576764</c:v>
                </c:pt>
                <c:pt idx="22">
                  <c:v>0.96022505955552784</c:v>
                </c:pt>
                <c:pt idx="23">
                  <c:v>0.95926706853260613</c:v>
                </c:pt>
                <c:pt idx="24">
                  <c:v>0.95843411354141772</c:v>
                </c:pt>
                <c:pt idx="25">
                  <c:v>0.95772536863428959</c:v>
                </c:pt>
                <c:pt idx="26">
                  <c:v>0.95714004065664948</c:v>
                </c:pt>
                <c:pt idx="27">
                  <c:v>0.95667736883368115</c:v>
                </c:pt>
                <c:pt idx="28">
                  <c:v>0.95633662436824507</c:v>
                </c:pt>
                <c:pt idx="29">
                  <c:v>0.95611711004988253</c:v>
                </c:pt>
                <c:pt idx="30">
                  <c:v>0.95601815987470906</c:v>
                </c:pt>
                <c:pt idx="31">
                  <c:v>0.9560391386760233</c:v>
                </c:pt>
                <c:pt idx="32">
                  <c:v>0.95617944176545144</c:v>
                </c:pt>
                <c:pt idx="33">
                  <c:v>0.95643849458444952</c:v>
                </c:pt>
                <c:pt idx="34">
                  <c:v>0.95681575236600591</c:v>
                </c:pt>
                <c:pt idx="35">
                  <c:v>0.95731069980636996</c:v>
                </c:pt>
                <c:pt idx="36">
                  <c:v>0.95792285074664918</c:v>
                </c:pt>
                <c:pt idx="37">
                  <c:v>0.95865174786411955</c:v>
                </c:pt>
                <c:pt idx="38">
                  <c:v>0.95949696237309412</c:v>
                </c:pt>
                <c:pt idx="39">
                  <c:v>0.96045809373520397</c:v>
                </c:pt>
                <c:pt idx="40">
                  <c:v>0.96153476937893922</c:v>
                </c:pt>
                <c:pt idx="41">
                  <c:v>0.96272664442831779</c:v>
                </c:pt>
                <c:pt idx="42">
                  <c:v>0.96403340144053473</c:v>
                </c:pt>
                <c:pt idx="43">
                  <c:v>0.96545475015246407</c:v>
                </c:pt>
                <c:pt idx="44">
                  <c:v>0.96699042723587592</c:v>
                </c:pt>
                <c:pt idx="45">
                  <c:v>0.96864019606124707</c:v>
                </c:pt>
                <c:pt idx="46">
                  <c:v>0.97040384647003297</c:v>
                </c:pt>
                <c:pt idx="47">
                  <c:v>0.97228119455528761</c:v>
                </c:pt>
                <c:pt idx="48">
                  <c:v>0.97427208245050523</c:v>
                </c:pt>
                <c:pt idx="49">
                  <c:v>0.9763763781265753</c:v>
                </c:pt>
                <c:pt idx="50">
                  <c:v>0.97859397519673241</c:v>
                </c:pt>
                <c:pt idx="51">
                  <c:v>0.98092479272939903</c:v>
                </c:pt>
                <c:pt idx="52">
                  <c:v>0.98336877506880582</c:v>
                </c:pt>
                <c:pt idx="53">
                  <c:v>0.98592589166329536</c:v>
                </c:pt>
                <c:pt idx="54">
                  <c:v>0.98859613690120296</c:v>
                </c:pt>
                <c:pt idx="55">
                  <c:v>0.99137952995421907</c:v>
                </c:pt>
                <c:pt idx="56">
                  <c:v>0.99427611462813759</c:v>
                </c:pt>
                <c:pt idx="57">
                  <c:v>0.99728595922089691</c:v>
                </c:pt>
                <c:pt idx="58">
                  <c:v>1.000409156387829</c:v>
                </c:pt>
                <c:pt idx="59">
                  <c:v>1.0036458230140219</c:v>
                </c:pt>
                <c:pt idx="60">
                  <c:v>1.0069961000937175</c:v>
                </c:pt>
                <c:pt idx="61">
                  <c:v>1.0104601526166612</c:v>
                </c:pt>
                <c:pt idx="62">
                  <c:v>1.0140381694613212</c:v>
                </c:pt>
                <c:pt idx="63">
                  <c:v>1.0177303632949053</c:v>
                </c:pt>
                <c:pt idx="64">
                  <c:v>1.0215369704800958</c:v>
                </c:pt>
                <c:pt idx="65">
                  <c:v>1.025458250988436</c:v>
                </c:pt>
                <c:pt idx="66">
                  <c:v>1.0294944883202912</c:v>
                </c:pt>
                <c:pt idx="67">
                  <c:v>1.0336459894313248</c:v>
                </c:pt>
                <c:pt idx="68">
                  <c:v>1.0379130846654168</c:v>
                </c:pt>
                <c:pt idx="69">
                  <c:v>1.0422961276939673</c:v>
                </c:pt>
                <c:pt idx="70">
                  <c:v>1.0467954954615222</c:v>
                </c:pt>
                <c:pt idx="71">
                  <c:v>1.0514115881376598</c:v>
                </c:pt>
                <c:pt idx="72">
                  <c:v>1.0561448290750863</c:v>
                </c:pt>
                <c:pt idx="73">
                  <c:v>1.0609956647738823</c:v>
                </c:pt>
                <c:pt idx="74">
                  <c:v>1.0659645648518503</c:v>
                </c:pt>
                <c:pt idx="75">
                  <c:v>1.071052022020909</c:v>
                </c:pt>
                <c:pt idx="76">
                  <c:v>1.0762585520694925</c:v>
                </c:pt>
                <c:pt idx="77">
                  <c:v>1.0815846938509015</c:v>
                </c:pt>
                <c:pt idx="78">
                  <c:v>1.0870310092775624</c:v>
                </c:pt>
                <c:pt idx="79">
                  <c:v>1.0925980833211608</c:v>
                </c:pt>
                <c:pt idx="80">
                  <c:v>1.0982865240185951</c:v>
                </c:pt>
                <c:pt idx="81">
                  <c:v>1.1040969624837198</c:v>
                </c:pt>
                <c:pt idx="82">
                  <c:v>1.1100300529248439</c:v>
                </c:pt>
                <c:pt idx="83">
                  <c:v>1.11608647266794</c:v>
                </c:pt>
                <c:pt idx="84">
                  <c:v>1.1222669221855393</c:v>
                </c:pt>
                <c:pt idx="85">
                  <c:v>1.128572125131275</c:v>
                </c:pt>
                <c:pt idx="86">
                  <c:v>1.1350028283800502</c:v>
                </c:pt>
                <c:pt idx="87">
                  <c:v>1.1415598020737983</c:v>
                </c:pt>
                <c:pt idx="88">
                  <c:v>1.1482438396728054</c:v>
                </c:pt>
                <c:pt idx="89">
                  <c:v>1.1550557580125822</c:v>
                </c:pt>
                <c:pt idx="90">
                  <c:v>1.1619963973662482</c:v>
                </c:pt>
                <c:pt idx="91">
                  <c:v>1.1690666215124201</c:v>
                </c:pt>
                <c:pt idx="92">
                  <c:v>1.1762673178085705</c:v>
                </c:pt>
                <c:pt idx="93">
                  <c:v>1.1835993972698526</c:v>
                </c:pt>
                <c:pt idx="94">
                  <c:v>1.1910637946533646</c:v>
                </c:pt>
                <c:pt idx="95">
                  <c:v>1.1986614685478454</c:v>
                </c:pt>
                <c:pt idx="96">
                  <c:v>1.2063934014687796</c:v>
                </c:pt>
                <c:pt idx="97">
                  <c:v>1.2142605999589129</c:v>
                </c:pt>
                <c:pt idx="98">
                  <c:v>1.2222640946941534</c:v>
                </c:pt>
                <c:pt idx="99">
                  <c:v>1.2304049405948612</c:v>
                </c:pt>
                <c:pt idx="100">
                  <c:v>1.2386842169425116</c:v>
                </c:pt>
                <c:pt idx="101">
                  <c:v>1.2471030275017321</c:v>
                </c:pt>
                <c:pt idx="102">
                  <c:v>1.2556625006477016</c:v>
                </c:pt>
                <c:pt idx="103">
                  <c:v>1.2643637894989197</c:v>
                </c:pt>
                <c:pt idx="104">
                  <c:v>1.2732080720553285</c:v>
                </c:pt>
                <c:pt idx="105">
                  <c:v>1.2821965513418077</c:v>
                </c:pt>
                <c:pt idx="106">
                  <c:v>1.2913304555570246</c:v>
                </c:pt>
                <c:pt idx="107">
                  <c:v>1.3006110382276561</c:v>
                </c:pt>
                <c:pt idx="108">
                  <c:v>1.3100395783679786</c:v>
                </c:pt>
                <c:pt idx="109">
                  <c:v>1.3196173806448357</c:v>
                </c:pt>
                <c:pt idx="110">
                  <c:v>1.3293457755479905</c:v>
                </c:pt>
                <c:pt idx="111">
                  <c:v>1.339226119565869</c:v>
                </c:pt>
                <c:pt idx="112">
                  <c:v>1.3492597953667054</c:v>
                </c:pt>
                <c:pt idx="113">
                  <c:v>1.3594482119851032</c:v>
                </c:pt>
                <c:pt idx="114">
                  <c:v>1.36979280501402</c:v>
                </c:pt>
                <c:pt idx="115">
                  <c:v>1.3802950368021925</c:v>
                </c:pt>
                <c:pt idx="116">
                  <c:v>1.3909563966570198</c:v>
                </c:pt>
                <c:pt idx="117">
                  <c:v>1.401778401052914</c:v>
                </c:pt>
                <c:pt idx="118">
                  <c:v>1.4127625938451458</c:v>
                </c:pt>
                <c:pt idx="119">
                  <c:v>1.4239105464891988</c:v>
                </c:pt>
                <c:pt idx="120">
                  <c:v>1.4352238582656485</c:v>
                </c:pt>
                <c:pt idx="121">
                  <c:v>1.4467041565106018</c:v>
                </c:pt>
                <c:pt idx="122">
                  <c:v>1.4583530968517064</c:v>
                </c:pt>
                <c:pt idx="123">
                  <c:v>1.4701723634497652</c:v>
                </c:pt>
                <c:pt idx="124">
                  <c:v>1.482163669245969</c:v>
                </c:pt>
                <c:pt idx="125">
                  <c:v>1.4943287562147936</c:v>
                </c:pt>
                <c:pt idx="126">
                  <c:v>1.5066693956225692</c:v>
                </c:pt>
                <c:pt idx="127">
                  <c:v>1.5191873882917695</c:v>
                </c:pt>
                <c:pt idx="128">
                  <c:v>1.5318845648710393</c:v>
                </c:pt>
                <c:pt idx="129">
                  <c:v>1.5447627861109992</c:v>
                </c:pt>
                <c:pt idx="130">
                  <c:v>1.5578239431458636</c:v>
                </c:pt>
                <c:pt idx="131">
                  <c:v>1.5710699577808973</c:v>
                </c:pt>
                <c:pt idx="132">
                  <c:v>1.5845027827857603</c:v>
                </c:pt>
                <c:pt idx="133">
                  <c:v>1.5981244021937655</c:v>
                </c:pt>
                <c:pt idx="134">
                  <c:v>1.6119368316071003</c:v>
                </c:pt>
                <c:pt idx="135">
                  <c:v>1.6259421185080445</c:v>
                </c:pt>
                <c:pt idx="136">
                  <c:v>1.6401423425762278</c:v>
                </c:pt>
                <c:pt idx="137">
                  <c:v>1.6545396160119714</c:v>
                </c:pt>
                <c:pt idx="138">
                  <c:v>1.6691360838657587</c:v>
                </c:pt>
                <c:pt idx="139">
                  <c:v>1.6839339243738789</c:v>
                </c:pt>
                <c:pt idx="140">
                  <c:v>1.6989353493002899</c:v>
                </c:pt>
                <c:pt idx="141">
                  <c:v>1.7141426042847507</c:v>
                </c:pt>
                <c:pt idx="142">
                  <c:v>1.7295579691972738</c:v>
                </c:pt>
                <c:pt idx="143">
                  <c:v>1.7451837584989445</c:v>
                </c:pt>
                <c:pt idx="144">
                  <c:v>1.7610223216091632</c:v>
                </c:pt>
                <c:pt idx="145">
                  <c:v>1.7770760432793626</c:v>
                </c:pt>
                <c:pt idx="146">
                  <c:v>1.793347343973257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1-469F-86D4-B0AB27A1742C}"/>
            </c:ext>
          </c:extLst>
        </c:ser>
        <c:ser>
          <c:idx val="2"/>
          <c:order val="2"/>
          <c:tx>
            <c:strRef>
              <c:f>test!$AA$9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test!$AA$10:$AA$156</c:f>
              <c:numCache>
                <c:formatCode>0.000</c:formatCode>
                <c:ptCount val="147"/>
                <c:pt idx="0">
                  <c:v>1.0219508113584235</c:v>
                </c:pt>
                <c:pt idx="1">
                  <c:v>1.0162069071657454</c:v>
                </c:pt>
                <c:pt idx="2">
                  <c:v>1.0106354905635893</c:v>
                </c:pt>
                <c:pt idx="3">
                  <c:v>1.0052340159715001</c:v>
                </c:pt>
                <c:pt idx="4">
                  <c:v>1</c:v>
                </c:pt>
                <c:pt idx="5">
                  <c:v>0.99493102022362667</c:v>
                </c:pt>
                <c:pt idx="6">
                  <c:v>0.99002471398265268</c:v>
                </c:pt>
                <c:pt idx="7">
                  <c:v>0.98527877721285184</c:v>
                </c:pt>
                <c:pt idx="8">
                  <c:v>0.98069096330270122</c:v>
                </c:pt>
                <c:pt idx="9">
                  <c:v>0.97625908197741007</c:v>
                </c:pt>
                <c:pt idx="10">
                  <c:v>0.97198099820919392</c:v>
                </c:pt>
                <c:pt idx="11">
                  <c:v>0.96785463115321657</c:v>
                </c:pt>
                <c:pt idx="12">
                  <c:v>0.96387795310863666</c:v>
                </c:pt>
                <c:pt idx="13">
                  <c:v>0.96004898850421849</c:v>
                </c:pt>
                <c:pt idx="14">
                  <c:v>0.9563658129079663</c:v>
                </c:pt>
                <c:pt idx="15">
                  <c:v>0.95282655206025868</c:v>
                </c:pt>
                <c:pt idx="16">
                  <c:v>0.94942938092998153</c:v>
                </c:pt>
                <c:pt idx="17">
                  <c:v>0.94617252279315045</c:v>
                </c:pt>
                <c:pt idx="18">
                  <c:v>0.94305424833354545</c:v>
                </c:pt>
                <c:pt idx="19">
                  <c:v>0.94007287476487822</c:v>
                </c:pt>
                <c:pt idx="20">
                  <c:v>0.9372267649740289</c:v>
                </c:pt>
                <c:pt idx="21">
                  <c:v>0.93451432668490186</c:v>
                </c:pt>
                <c:pt idx="22">
                  <c:v>0.93193401164245548</c:v>
                </c:pt>
                <c:pt idx="23">
                  <c:v>0.92948431481647509</c:v>
                </c:pt>
                <c:pt idx="24">
                  <c:v>0.92716377362466984</c:v>
                </c:pt>
                <c:pt idx="25">
                  <c:v>0.92497096717467786</c:v>
                </c:pt>
                <c:pt idx="26">
                  <c:v>0.92290451552458197</c:v>
                </c:pt>
                <c:pt idx="27">
                  <c:v>0.92096307896154006</c:v>
                </c:pt>
                <c:pt idx="28">
                  <c:v>0.91914535729815017</c:v>
                </c:pt>
                <c:pt idx="29">
                  <c:v>0.91745008918617432</c:v>
                </c:pt>
                <c:pt idx="30">
                  <c:v>0.91587605144725559</c:v>
                </c:pt>
                <c:pt idx="31">
                  <c:v>0.91442205842027446</c:v>
                </c:pt>
                <c:pt idx="32">
                  <c:v>0.91308696132499501</c:v>
                </c:pt>
                <c:pt idx="33">
                  <c:v>0.91186964764165868</c:v>
                </c:pt>
                <c:pt idx="34">
                  <c:v>0.91076904050620011</c:v>
                </c:pt>
                <c:pt idx="35">
                  <c:v>0.90978409812075478</c:v>
                </c:pt>
                <c:pt idx="36">
                  <c:v>0.90891381317914799</c:v>
                </c:pt>
                <c:pt idx="37">
                  <c:v>0.90815721230705149</c:v>
                </c:pt>
                <c:pt idx="38">
                  <c:v>0.90751335551651213</c:v>
                </c:pt>
                <c:pt idx="39">
                  <c:v>0.90698133567455452</c:v>
                </c:pt>
                <c:pt idx="40">
                  <c:v>0.90656027798557348</c:v>
                </c:pt>
                <c:pt idx="41">
                  <c:v>0.9062493394872343</c:v>
                </c:pt>
                <c:pt idx="42">
                  <c:v>0.90604770855961037</c:v>
                </c:pt>
                <c:pt idx="43">
                  <c:v>0.90595460444728981</c:v>
                </c:pt>
                <c:pt idx="44">
                  <c:v>0.9059692767941897</c:v>
                </c:pt>
                <c:pt idx="45">
                  <c:v>0.90609100519082864</c:v>
                </c:pt>
                <c:pt idx="46">
                  <c:v>0.90631909873380612</c:v>
                </c:pt>
                <c:pt idx="47">
                  <c:v>0.90665289559724593</c:v>
                </c:pt>
                <c:pt idx="48">
                  <c:v>0.90709176261597702</c:v>
                </c:pt>
                <c:pt idx="49">
                  <c:v>0.90763509488020488</c:v>
                </c:pt>
                <c:pt idx="50">
                  <c:v>0.90828231534147008</c:v>
                </c:pt>
                <c:pt idx="51">
                  <c:v>0.90903287442965708</c:v>
                </c:pt>
                <c:pt idx="52">
                  <c:v>0.90988624968085063</c:v>
                </c:pt>
                <c:pt idx="53">
                  <c:v>0.91084194537582797</c:v>
                </c:pt>
                <c:pt idx="54">
                  <c:v>0.91189949218898381</c:v>
                </c:pt>
                <c:pt idx="55">
                  <c:v>0.91305844684749071</c:v>
                </c:pt>
                <c:pt idx="56">
                  <c:v>0.91431839180050245</c:v>
                </c:pt>
                <c:pt idx="57">
                  <c:v>0.91567893489821117</c:v>
                </c:pt>
                <c:pt idx="58">
                  <c:v>0.91713970908057429</c:v>
                </c:pt>
                <c:pt idx="59">
                  <c:v>0.91870037207553401</c:v>
                </c:pt>
                <c:pt idx="60">
                  <c:v>0.92036060610655657</c:v>
                </c:pt>
                <c:pt idx="61">
                  <c:v>0.92212011760931423</c:v>
                </c:pt>
                <c:pt idx="62">
                  <c:v>0.92397863695735383</c:v>
                </c:pt>
                <c:pt idx="63">
                  <c:v>0.92593591819658339</c:v>
                </c:pt>
                <c:pt idx="64">
                  <c:v>0.92799173878842456</c:v>
                </c:pt>
                <c:pt idx="65">
                  <c:v>0.93014589936147118</c:v>
                </c:pt>
                <c:pt idx="66">
                  <c:v>0.93239822347151524</c:v>
                </c:pt>
                <c:pt idx="67">
                  <c:v>0.93474855736978157</c:v>
                </c:pt>
                <c:pt idx="68">
                  <c:v>0.93719676977924338</c:v>
                </c:pt>
                <c:pt idx="69">
                  <c:v>0.93974275167886867</c:v>
                </c:pt>
                <c:pt idx="70">
                  <c:v>0.94238641609567375</c:v>
                </c:pt>
                <c:pt idx="71">
                  <c:v>0.94512769790444384</c:v>
                </c:pt>
                <c:pt idx="72">
                  <c:v>0.94796655363500359</c:v>
                </c:pt>
                <c:pt idx="73">
                  <c:v>0.95090296128690288</c:v>
                </c:pt>
                <c:pt idx="74">
                  <c:v>0.95393692015140685</c:v>
                </c:pt>
                <c:pt idx="75">
                  <c:v>0.95706845064066981</c:v>
                </c:pt>
                <c:pt idx="76">
                  <c:v>0.96029759412397497</c:v>
                </c:pt>
                <c:pt idx="77">
                  <c:v>0.96362441277093724</c:v>
                </c:pt>
                <c:pt idx="78">
                  <c:v>0.96704898940155581</c:v>
                </c:pt>
                <c:pt idx="79">
                  <c:v>0.97057142734301138</c:v>
                </c:pt>
                <c:pt idx="80">
                  <c:v>0.97419185029311284</c:v>
                </c:pt>
                <c:pt idx="81">
                  <c:v>0.97791040219028469</c:v>
                </c:pt>
                <c:pt idx="82">
                  <c:v>0.98172724709000958</c:v>
                </c:pt>
                <c:pt idx="83">
                  <c:v>0.98564256904762548</c:v>
                </c:pt>
                <c:pt idx="84">
                  <c:v>0.98965657200738966</c:v>
                </c:pt>
                <c:pt idx="85">
                  <c:v>0.99376947969772234</c:v>
                </c:pt>
                <c:pt idx="86">
                  <c:v>0.99798153553254387</c:v>
                </c:pt>
                <c:pt idx="87">
                  <c:v>1.0022930025186227</c:v>
                </c:pt>
                <c:pt idx="88">
                  <c:v>1.0067041631688558</c:v>
                </c:pt>
                <c:pt idx="89">
                  <c:v>1.0112153194214017</c:v>
                </c:pt>
                <c:pt idx="90">
                  <c:v>1.0158267925645916</c:v>
                </c:pt>
                <c:pt idx="91">
                  <c:v>1.0205389231675495</c:v>
                </c:pt>
                <c:pt idx="92">
                  <c:v>1.0253520710164412</c:v>
                </c:pt>
                <c:pt idx="93">
                  <c:v>1.0302666150562985</c:v>
                </c:pt>
                <c:pt idx="94">
                  <c:v>1.0352829533383376</c:v>
                </c:pt>
                <c:pt idx="95">
                  <c:v>1.0404015029727196</c:v>
                </c:pt>
                <c:pt idx="96">
                  <c:v>1.0456227000866867</c:v>
                </c:pt>
                <c:pt idx="97">
                  <c:v>1.0509469997880119</c:v>
                </c:pt>
                <c:pt idx="98">
                  <c:v>1.0563748761337108</c:v>
                </c:pt>
                <c:pt idx="99">
                  <c:v>1.061906822103958</c:v>
                </c:pt>
                <c:pt idx="100">
                  <c:v>1.0675433495811533</c:v>
                </c:pt>
                <c:pt idx="101">
                  <c:v>1.073284989334085</c:v>
                </c:pt>
                <c:pt idx="102">
                  <c:v>1.079132291007151</c:v>
                </c:pt>
                <c:pt idx="103">
                  <c:v>1.085085823114573</c:v>
                </c:pt>
                <c:pt idx="104">
                  <c:v>1.0911461730395768</c:v>
                </c:pt>
                <c:pt idx="105">
                  <c:v>1.0973139470384787</c:v>
                </c:pt>
                <c:pt idx="106">
                  <c:v>1.1035897702496513</c:v>
                </c:pt>
                <c:pt idx="107">
                  <c:v>1.1099742867073155</c:v>
                </c:pt>
                <c:pt idx="108">
                  <c:v>1.1164681593601289</c:v>
                </c:pt>
                <c:pt idx="109">
                  <c:v>1.1230720700945269</c:v>
                </c:pt>
                <c:pt idx="110">
                  <c:v>1.1297867197627942</c:v>
                </c:pt>
                <c:pt idx="111">
                  <c:v>1.1366128282158141</c:v>
                </c:pt>
                <c:pt idx="112">
                  <c:v>1.1435511343404861</c:v>
                </c:pt>
                <c:pt idx="113">
                  <c:v>1.1506023961017602</c:v>
                </c:pt>
                <c:pt idx="114">
                  <c:v>1.1577673905892796</c:v>
                </c:pt>
                <c:pt idx="115">
                  <c:v>1.1650469140685904</c:v>
                </c:pt>
                <c:pt idx="116">
                  <c:v>1.1724417820368975</c:v>
                </c:pt>
                <c:pt idx="117">
                  <c:v>1.1799528292833492</c:v>
                </c:pt>
                <c:pt idx="118">
                  <c:v>1.1875809099538159</c:v>
                </c:pt>
                <c:pt idx="119">
                  <c:v>1.1953268976201563</c:v>
                </c:pt>
                <c:pt idx="120">
                  <c:v>1.2031916853539408</c:v>
                </c:pt>
                <c:pt idx="121">
                  <c:v>1.2111761858046186</c:v>
                </c:pt>
                <c:pt idx="122">
                  <c:v>1.219281331282114</c:v>
                </c:pt>
                <c:pt idx="123">
                  <c:v>1.2275080738438349</c:v>
                </c:pt>
                <c:pt idx="124">
                  <c:v>1.2358573853860781</c:v>
                </c:pt>
                <c:pt idx="125">
                  <c:v>1.2443302577398252</c:v>
                </c:pt>
                <c:pt idx="126">
                  <c:v>1.2529277027709091</c:v>
                </c:pt>
                <c:pt idx="127">
                  <c:v>1.2616507524845537</c:v>
                </c:pt>
                <c:pt idx="128">
                  <c:v>1.2705004591342666</c:v>
                </c:pt>
                <c:pt idx="129">
                  <c:v>1.2794778953350869</c:v>
                </c:pt>
                <c:pt idx="130">
                  <c:v>1.2885841541811787</c:v>
                </c:pt>
                <c:pt idx="131">
                  <c:v>1.2978203493677651</c:v>
                </c:pt>
                <c:pt idx="132">
                  <c:v>1.3071876153174051</c:v>
                </c:pt>
                <c:pt idx="133">
                  <c:v>1.3166871073106026</c:v>
                </c:pt>
                <c:pt idx="134">
                  <c:v>1.3263200016207606</c:v>
                </c:pt>
                <c:pt idx="135">
                  <c:v>1.336087495653463</c:v>
                </c:pt>
                <c:pt idx="136">
                  <c:v>1.3459908080901086</c:v>
                </c:pt>
                <c:pt idx="137">
                  <c:v>1.3560311790358783</c:v>
                </c:pt>
                <c:pt idx="138">
                  <c:v>1.3662098701720555</c:v>
                </c:pt>
                <c:pt idx="139">
                  <c:v>1.3765281649127008</c:v>
                </c:pt>
                <c:pt idx="140">
                  <c:v>1.3869873685656835</c:v>
                </c:pt>
                <c:pt idx="141">
                  <c:v>1.3975888084980856</c:v>
                </c:pt>
                <c:pt idx="142">
                  <c:v>1.4083338343059819</c:v>
                </c:pt>
                <c:pt idx="143">
                  <c:v>1.4192238179886063</c:v>
                </c:pt>
                <c:pt idx="144">
                  <c:v>1.4302601541269246</c:v>
                </c:pt>
                <c:pt idx="145">
                  <c:v>1.4414442600666102</c:v>
                </c:pt>
                <c:pt idx="146">
                  <c:v>1.4527775761054558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1-469F-86D4-B0AB27A1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F-4EEB-A62A-EF592F93126F}"/>
            </c:ext>
          </c:extLst>
        </c:ser>
        <c:ser>
          <c:idx val="1"/>
          <c:order val="1"/>
          <c:tx>
            <c:strRef>
              <c:f>'2021-24'!$C$8:$C$9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F-4EEB-A62A-EF592F93126F}"/>
            </c:ext>
          </c:extLst>
        </c:ser>
        <c:ser>
          <c:idx val="2"/>
          <c:order val="2"/>
          <c:tx>
            <c:strRef>
              <c:f>'2021-24'!$D$8:$D$9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F-4EEB-A62A-EF592F93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'2021-24'!$P$9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'2021-24'!$P$10:$P$61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6-4DEB-8EB4-1AFE9DA92E61}"/>
            </c:ext>
          </c:extLst>
        </c:ser>
        <c:ser>
          <c:idx val="1"/>
          <c:order val="1"/>
          <c:tx>
            <c:strRef>
              <c:f>'2021-24'!$Q$9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'2021-24'!$Q$10:$Q$61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6-4DEB-8EB4-1AFE9DA92E61}"/>
            </c:ext>
          </c:extLst>
        </c:ser>
        <c:ser>
          <c:idx val="2"/>
          <c:order val="2"/>
          <c:tx>
            <c:strRef>
              <c:f>'2021-24'!$R$9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'2021-24'!$R$10:$R$61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6-4DEB-8EB4-1AFE9DA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'2021-24'!$L$9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'2021-24'!$L$10:$L$156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4-40FF-905F-08937E87A27D}"/>
            </c:ext>
          </c:extLst>
        </c:ser>
        <c:ser>
          <c:idx val="1"/>
          <c:order val="1"/>
          <c:tx>
            <c:strRef>
              <c:f>'2021-24'!$M$9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'2021-24'!$M$10:$M$156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4-40FF-905F-08937E87A27D}"/>
            </c:ext>
          </c:extLst>
        </c:ser>
        <c:ser>
          <c:idx val="2"/>
          <c:order val="2"/>
          <c:tx>
            <c:strRef>
              <c:f>'2021-24'!$N$9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'2021-24'!$N$10:$N$156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4-40FF-905F-08937E87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'2021-24'!$Y$9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'2021-24'!$Y$10:$Y$156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8-4165-B25F-5E2443023B45}"/>
            </c:ext>
          </c:extLst>
        </c:ser>
        <c:ser>
          <c:idx val="1"/>
          <c:order val="1"/>
          <c:tx>
            <c:strRef>
              <c:f>'2021-24'!$Z$9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'2021-24'!$Z$10:$Z$156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8-4165-B25F-5E2443023B45}"/>
            </c:ext>
          </c:extLst>
        </c:ser>
        <c:ser>
          <c:idx val="2"/>
          <c:order val="2"/>
          <c:tx>
            <c:strRef>
              <c:f>'2021-24'!$AA$9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'2021-24'!$AA$10:$AA$156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8-4165-B25F-5E244302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each normalized'!$P$9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normalized'!$P$10:$P$61</c:f>
              <c:numCache>
                <c:formatCode>0.000</c:formatCode>
                <c:ptCount val="52"/>
                <c:pt idx="0">
                  <c:v>1033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3-46C0-86B6-69F04CD97E65}"/>
            </c:ext>
          </c:extLst>
        </c:ser>
        <c:ser>
          <c:idx val="1"/>
          <c:order val="1"/>
          <c:tx>
            <c:strRef>
              <c:f>'2021-24 each normalized'!$Q$9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normalized'!$Q$10:$Q$61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3-46C0-86B6-69F04CD97E65}"/>
            </c:ext>
          </c:extLst>
        </c:ser>
        <c:ser>
          <c:idx val="2"/>
          <c:order val="2"/>
          <c:tx>
            <c:strRef>
              <c:f>'2021-24 each normalized'!$R$9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normalized'!$R$10:$R$61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3-46C0-86B6-69F04CD9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each normalized'!$L$9</c:f>
              <c:strCache>
                <c:ptCount val="1"/>
                <c:pt idx="0">
                  <c:v>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normalized'!$L$10:$L$84</c:f>
              <c:numCache>
                <c:formatCode>General</c:formatCode>
                <c:ptCount val="75"/>
                <c:pt idx="0">
                  <c:v>765</c:v>
                </c:pt>
                <c:pt idx="1">
                  <c:v>1504</c:v>
                </c:pt>
                <c:pt idx="2">
                  <c:v>2242</c:v>
                </c:pt>
                <c:pt idx="3">
                  <c:v>3050</c:v>
                </c:pt>
                <c:pt idx="4">
                  <c:v>3898</c:v>
                </c:pt>
                <c:pt idx="5">
                  <c:v>4752</c:v>
                </c:pt>
                <c:pt idx="6">
                  <c:v>5654</c:v>
                </c:pt>
                <c:pt idx="7">
                  <c:v>6665</c:v>
                </c:pt>
                <c:pt idx="8">
                  <c:v>7774</c:v>
                </c:pt>
                <c:pt idx="9">
                  <c:v>8774</c:v>
                </c:pt>
                <c:pt idx="10">
                  <c:v>9690</c:v>
                </c:pt>
                <c:pt idx="11">
                  <c:v>10539</c:v>
                </c:pt>
                <c:pt idx="12">
                  <c:v>11291</c:v>
                </c:pt>
                <c:pt idx="13">
                  <c:v>12091</c:v>
                </c:pt>
                <c:pt idx="14">
                  <c:v>12879</c:v>
                </c:pt>
                <c:pt idx="15">
                  <c:v>13665</c:v>
                </c:pt>
                <c:pt idx="16">
                  <c:v>14428</c:v>
                </c:pt>
                <c:pt idx="17">
                  <c:v>15202</c:v>
                </c:pt>
                <c:pt idx="18">
                  <c:v>15941</c:v>
                </c:pt>
                <c:pt idx="19">
                  <c:v>16691</c:v>
                </c:pt>
                <c:pt idx="20">
                  <c:v>17450</c:v>
                </c:pt>
                <c:pt idx="21">
                  <c:v>18193</c:v>
                </c:pt>
                <c:pt idx="22">
                  <c:v>18912</c:v>
                </c:pt>
                <c:pt idx="23">
                  <c:v>19631</c:v>
                </c:pt>
                <c:pt idx="24">
                  <c:v>20338</c:v>
                </c:pt>
                <c:pt idx="25">
                  <c:v>21005</c:v>
                </c:pt>
                <c:pt idx="26">
                  <c:v>21748</c:v>
                </c:pt>
                <c:pt idx="27">
                  <c:v>22398</c:v>
                </c:pt>
                <c:pt idx="28">
                  <c:v>23085</c:v>
                </c:pt>
                <c:pt idx="29">
                  <c:v>23745</c:v>
                </c:pt>
                <c:pt idx="30">
                  <c:v>24386</c:v>
                </c:pt>
                <c:pt idx="31">
                  <c:v>25072</c:v>
                </c:pt>
                <c:pt idx="32">
                  <c:v>25748</c:v>
                </c:pt>
                <c:pt idx="33">
                  <c:v>26463</c:v>
                </c:pt>
                <c:pt idx="34">
                  <c:v>27124</c:v>
                </c:pt>
                <c:pt idx="35">
                  <c:v>27768</c:v>
                </c:pt>
                <c:pt idx="36">
                  <c:v>28428</c:v>
                </c:pt>
                <c:pt idx="37">
                  <c:v>29082</c:v>
                </c:pt>
                <c:pt idx="38">
                  <c:v>29663</c:v>
                </c:pt>
                <c:pt idx="39">
                  <c:v>30276</c:v>
                </c:pt>
                <c:pt idx="40">
                  <c:v>30926</c:v>
                </c:pt>
                <c:pt idx="41">
                  <c:v>31671</c:v>
                </c:pt>
                <c:pt idx="42">
                  <c:v>32346</c:v>
                </c:pt>
                <c:pt idx="43">
                  <c:v>32936</c:v>
                </c:pt>
                <c:pt idx="44">
                  <c:v>33575</c:v>
                </c:pt>
                <c:pt idx="45">
                  <c:v>34233</c:v>
                </c:pt>
                <c:pt idx="46">
                  <c:v>34912</c:v>
                </c:pt>
                <c:pt idx="47">
                  <c:v>35563</c:v>
                </c:pt>
                <c:pt idx="48">
                  <c:v>36291</c:v>
                </c:pt>
                <c:pt idx="49">
                  <c:v>37017</c:v>
                </c:pt>
                <c:pt idx="50">
                  <c:v>37723</c:v>
                </c:pt>
                <c:pt idx="51">
                  <c:v>38432</c:v>
                </c:pt>
                <c:pt idx="52">
                  <c:v>39145</c:v>
                </c:pt>
                <c:pt idx="53">
                  <c:v>39855</c:v>
                </c:pt>
                <c:pt idx="54">
                  <c:v>40604</c:v>
                </c:pt>
                <c:pt idx="55">
                  <c:v>41352</c:v>
                </c:pt>
                <c:pt idx="56">
                  <c:v>42142</c:v>
                </c:pt>
                <c:pt idx="57">
                  <c:v>42976</c:v>
                </c:pt>
                <c:pt idx="58">
                  <c:v>43711</c:v>
                </c:pt>
                <c:pt idx="59">
                  <c:v>44549</c:v>
                </c:pt>
                <c:pt idx="60">
                  <c:v>45358</c:v>
                </c:pt>
                <c:pt idx="61">
                  <c:v>46136</c:v>
                </c:pt>
                <c:pt idx="62">
                  <c:v>46844</c:v>
                </c:pt>
                <c:pt idx="63">
                  <c:v>47599</c:v>
                </c:pt>
                <c:pt idx="64">
                  <c:v>48355</c:v>
                </c:pt>
                <c:pt idx="65">
                  <c:v>49103</c:v>
                </c:pt>
                <c:pt idx="66">
                  <c:v>49876</c:v>
                </c:pt>
                <c:pt idx="67">
                  <c:v>50570</c:v>
                </c:pt>
                <c:pt idx="68">
                  <c:v>51235</c:v>
                </c:pt>
                <c:pt idx="69">
                  <c:v>51835</c:v>
                </c:pt>
                <c:pt idx="70">
                  <c:v>52516</c:v>
                </c:pt>
                <c:pt idx="71">
                  <c:v>53158</c:v>
                </c:pt>
                <c:pt idx="72">
                  <c:v>53785</c:v>
                </c:pt>
                <c:pt idx="73">
                  <c:v>54406</c:v>
                </c:pt>
                <c:pt idx="74">
                  <c:v>55012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459E-BEE9-A9AD0DCA2052}"/>
            </c:ext>
          </c:extLst>
        </c:ser>
        <c:ser>
          <c:idx val="1"/>
          <c:order val="1"/>
          <c:tx>
            <c:strRef>
              <c:f>'2021-24 each normalized'!$M$9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normalized'!$M$10:$M$84</c:f>
              <c:numCache>
                <c:formatCode>General</c:formatCode>
                <c:ptCount val="75"/>
                <c:pt idx="0">
                  <c:v>312</c:v>
                </c:pt>
                <c:pt idx="1">
                  <c:v>677</c:v>
                </c:pt>
                <c:pt idx="2">
                  <c:v>1028</c:v>
                </c:pt>
                <c:pt idx="3">
                  <c:v>1370</c:v>
                </c:pt>
                <c:pt idx="4">
                  <c:v>1733</c:v>
                </c:pt>
                <c:pt idx="5">
                  <c:v>2119</c:v>
                </c:pt>
                <c:pt idx="6">
                  <c:v>2554</c:v>
                </c:pt>
                <c:pt idx="7">
                  <c:v>2968</c:v>
                </c:pt>
                <c:pt idx="8">
                  <c:v>3455</c:v>
                </c:pt>
                <c:pt idx="9">
                  <c:v>3896</c:v>
                </c:pt>
                <c:pt idx="10">
                  <c:v>4290</c:v>
                </c:pt>
                <c:pt idx="11">
                  <c:v>4688</c:v>
                </c:pt>
                <c:pt idx="12">
                  <c:v>5050</c:v>
                </c:pt>
                <c:pt idx="13">
                  <c:v>5400</c:v>
                </c:pt>
                <c:pt idx="14">
                  <c:v>5751</c:v>
                </c:pt>
                <c:pt idx="15">
                  <c:v>6133</c:v>
                </c:pt>
                <c:pt idx="16">
                  <c:v>6484</c:v>
                </c:pt>
                <c:pt idx="17">
                  <c:v>6839</c:v>
                </c:pt>
                <c:pt idx="18">
                  <c:v>7224</c:v>
                </c:pt>
                <c:pt idx="19">
                  <c:v>7546</c:v>
                </c:pt>
                <c:pt idx="20">
                  <c:v>7907</c:v>
                </c:pt>
                <c:pt idx="21">
                  <c:v>8212</c:v>
                </c:pt>
                <c:pt idx="22">
                  <c:v>8524</c:v>
                </c:pt>
                <c:pt idx="23">
                  <c:v>8902</c:v>
                </c:pt>
                <c:pt idx="24">
                  <c:v>9245</c:v>
                </c:pt>
                <c:pt idx="25">
                  <c:v>9569</c:v>
                </c:pt>
                <c:pt idx="26">
                  <c:v>9883</c:v>
                </c:pt>
                <c:pt idx="27">
                  <c:v>10212</c:v>
                </c:pt>
                <c:pt idx="28">
                  <c:v>10518</c:v>
                </c:pt>
                <c:pt idx="29">
                  <c:v>10848</c:v>
                </c:pt>
                <c:pt idx="30">
                  <c:v>11176</c:v>
                </c:pt>
                <c:pt idx="31">
                  <c:v>11476</c:v>
                </c:pt>
                <c:pt idx="32">
                  <c:v>11783</c:v>
                </c:pt>
                <c:pt idx="33">
                  <c:v>12122</c:v>
                </c:pt>
                <c:pt idx="34">
                  <c:v>12422</c:v>
                </c:pt>
                <c:pt idx="35">
                  <c:v>12748</c:v>
                </c:pt>
                <c:pt idx="36">
                  <c:v>13069</c:v>
                </c:pt>
                <c:pt idx="37">
                  <c:v>13370</c:v>
                </c:pt>
                <c:pt idx="38">
                  <c:v>13703</c:v>
                </c:pt>
                <c:pt idx="39">
                  <c:v>13994</c:v>
                </c:pt>
                <c:pt idx="40">
                  <c:v>14351</c:v>
                </c:pt>
                <c:pt idx="41">
                  <c:v>14671</c:v>
                </c:pt>
                <c:pt idx="42">
                  <c:v>15045</c:v>
                </c:pt>
                <c:pt idx="43">
                  <c:v>15335</c:v>
                </c:pt>
                <c:pt idx="44">
                  <c:v>15642</c:v>
                </c:pt>
                <c:pt idx="45">
                  <c:v>15937</c:v>
                </c:pt>
                <c:pt idx="46">
                  <c:v>16278</c:v>
                </c:pt>
                <c:pt idx="47">
                  <c:v>16575</c:v>
                </c:pt>
                <c:pt idx="48">
                  <c:v>16903</c:v>
                </c:pt>
                <c:pt idx="49">
                  <c:v>17306</c:v>
                </c:pt>
                <c:pt idx="50">
                  <c:v>17705</c:v>
                </c:pt>
                <c:pt idx="51">
                  <c:v>18087</c:v>
                </c:pt>
                <c:pt idx="52">
                  <c:v>18452</c:v>
                </c:pt>
                <c:pt idx="53">
                  <c:v>18780</c:v>
                </c:pt>
                <c:pt idx="54">
                  <c:v>19171</c:v>
                </c:pt>
                <c:pt idx="55">
                  <c:v>19547</c:v>
                </c:pt>
                <c:pt idx="56">
                  <c:v>19907</c:v>
                </c:pt>
                <c:pt idx="57">
                  <c:v>20337</c:v>
                </c:pt>
                <c:pt idx="58">
                  <c:v>20721</c:v>
                </c:pt>
                <c:pt idx="59">
                  <c:v>21091</c:v>
                </c:pt>
                <c:pt idx="60">
                  <c:v>21463</c:v>
                </c:pt>
                <c:pt idx="61">
                  <c:v>21822</c:v>
                </c:pt>
                <c:pt idx="62">
                  <c:v>22163</c:v>
                </c:pt>
                <c:pt idx="63">
                  <c:v>22558</c:v>
                </c:pt>
                <c:pt idx="64">
                  <c:v>22958</c:v>
                </c:pt>
                <c:pt idx="65">
                  <c:v>23335</c:v>
                </c:pt>
                <c:pt idx="66">
                  <c:v>23751</c:v>
                </c:pt>
                <c:pt idx="67">
                  <c:v>24101</c:v>
                </c:pt>
                <c:pt idx="68">
                  <c:v>24500</c:v>
                </c:pt>
                <c:pt idx="69">
                  <c:v>24842</c:v>
                </c:pt>
                <c:pt idx="70">
                  <c:v>25137</c:v>
                </c:pt>
                <c:pt idx="71">
                  <c:v>25439</c:v>
                </c:pt>
                <c:pt idx="72">
                  <c:v>25769</c:v>
                </c:pt>
                <c:pt idx="73">
                  <c:v>26109</c:v>
                </c:pt>
                <c:pt idx="74">
                  <c:v>26427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459E-BEE9-A9AD0DCA2052}"/>
            </c:ext>
          </c:extLst>
        </c:ser>
        <c:ser>
          <c:idx val="2"/>
          <c:order val="2"/>
          <c:tx>
            <c:strRef>
              <c:f>'2021-24 each normalized'!$N$9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normalized'!$N$10:$N$84</c:f>
              <c:numCache>
                <c:formatCode>General</c:formatCode>
                <c:ptCount val="75"/>
                <c:pt idx="0">
                  <c:v>1106</c:v>
                </c:pt>
                <c:pt idx="1">
                  <c:v>2249</c:v>
                </c:pt>
                <c:pt idx="2">
                  <c:v>3396</c:v>
                </c:pt>
                <c:pt idx="3">
                  <c:v>4542</c:v>
                </c:pt>
                <c:pt idx="4">
                  <c:v>5793</c:v>
                </c:pt>
                <c:pt idx="5">
                  <c:v>7021</c:v>
                </c:pt>
                <c:pt idx="6">
                  <c:v>8416</c:v>
                </c:pt>
                <c:pt idx="7">
                  <c:v>10013</c:v>
                </c:pt>
                <c:pt idx="8">
                  <c:v>11583</c:v>
                </c:pt>
                <c:pt idx="9">
                  <c:v>13105</c:v>
                </c:pt>
                <c:pt idx="10">
                  <c:v>14460</c:v>
                </c:pt>
                <c:pt idx="11">
                  <c:v>15740</c:v>
                </c:pt>
                <c:pt idx="12">
                  <c:v>16943</c:v>
                </c:pt>
                <c:pt idx="13">
                  <c:v>18145</c:v>
                </c:pt>
                <c:pt idx="14">
                  <c:v>19319</c:v>
                </c:pt>
                <c:pt idx="15">
                  <c:v>20492</c:v>
                </c:pt>
                <c:pt idx="16">
                  <c:v>21676</c:v>
                </c:pt>
                <c:pt idx="17">
                  <c:v>22871</c:v>
                </c:pt>
                <c:pt idx="18">
                  <c:v>24086</c:v>
                </c:pt>
                <c:pt idx="19">
                  <c:v>25235</c:v>
                </c:pt>
                <c:pt idx="20">
                  <c:v>26388</c:v>
                </c:pt>
                <c:pt idx="21">
                  <c:v>27537</c:v>
                </c:pt>
                <c:pt idx="22">
                  <c:v>28625</c:v>
                </c:pt>
                <c:pt idx="23">
                  <c:v>29776</c:v>
                </c:pt>
                <c:pt idx="24">
                  <c:v>30881</c:v>
                </c:pt>
                <c:pt idx="25">
                  <c:v>31964</c:v>
                </c:pt>
                <c:pt idx="26">
                  <c:v>33016</c:v>
                </c:pt>
                <c:pt idx="27">
                  <c:v>34045</c:v>
                </c:pt>
                <c:pt idx="28">
                  <c:v>35083</c:v>
                </c:pt>
                <c:pt idx="29">
                  <c:v>36071</c:v>
                </c:pt>
                <c:pt idx="30">
                  <c:v>37071</c:v>
                </c:pt>
                <c:pt idx="31">
                  <c:v>38076</c:v>
                </c:pt>
                <c:pt idx="32">
                  <c:v>39051</c:v>
                </c:pt>
                <c:pt idx="33">
                  <c:v>40126</c:v>
                </c:pt>
                <c:pt idx="34">
                  <c:v>41103</c:v>
                </c:pt>
                <c:pt idx="35">
                  <c:v>42094</c:v>
                </c:pt>
                <c:pt idx="36">
                  <c:v>43177</c:v>
                </c:pt>
                <c:pt idx="37">
                  <c:v>44197</c:v>
                </c:pt>
                <c:pt idx="38">
                  <c:v>45160</c:v>
                </c:pt>
                <c:pt idx="39">
                  <c:v>46148</c:v>
                </c:pt>
                <c:pt idx="40">
                  <c:v>47141</c:v>
                </c:pt>
                <c:pt idx="41">
                  <c:v>48215</c:v>
                </c:pt>
                <c:pt idx="42">
                  <c:v>49370</c:v>
                </c:pt>
                <c:pt idx="43">
                  <c:v>50400</c:v>
                </c:pt>
                <c:pt idx="44">
                  <c:v>51391</c:v>
                </c:pt>
                <c:pt idx="45">
                  <c:v>52421</c:v>
                </c:pt>
                <c:pt idx="46">
                  <c:v>53452</c:v>
                </c:pt>
                <c:pt idx="47">
                  <c:v>54465</c:v>
                </c:pt>
                <c:pt idx="48">
                  <c:v>55490</c:v>
                </c:pt>
                <c:pt idx="49">
                  <c:v>56649</c:v>
                </c:pt>
                <c:pt idx="50">
                  <c:v>57748</c:v>
                </c:pt>
                <c:pt idx="51">
                  <c:v>58882</c:v>
                </c:pt>
                <c:pt idx="52">
                  <c:v>59967</c:v>
                </c:pt>
                <c:pt idx="53">
                  <c:v>61080</c:v>
                </c:pt>
                <c:pt idx="54">
                  <c:v>62270</c:v>
                </c:pt>
                <c:pt idx="55">
                  <c:v>63458</c:v>
                </c:pt>
                <c:pt idx="56">
                  <c:v>64700</c:v>
                </c:pt>
                <c:pt idx="57">
                  <c:v>65908</c:v>
                </c:pt>
                <c:pt idx="58">
                  <c:v>67219</c:v>
                </c:pt>
                <c:pt idx="59">
                  <c:v>68485</c:v>
                </c:pt>
                <c:pt idx="60">
                  <c:v>69790</c:v>
                </c:pt>
                <c:pt idx="61">
                  <c:v>70969</c:v>
                </c:pt>
                <c:pt idx="62">
                  <c:v>72144</c:v>
                </c:pt>
                <c:pt idx="63">
                  <c:v>73293</c:v>
                </c:pt>
                <c:pt idx="64">
                  <c:v>74508</c:v>
                </c:pt>
                <c:pt idx="65">
                  <c:v>75705</c:v>
                </c:pt>
                <c:pt idx="66">
                  <c:v>77029</c:v>
                </c:pt>
                <c:pt idx="67">
                  <c:v>78212</c:v>
                </c:pt>
                <c:pt idx="68">
                  <c:v>79335</c:v>
                </c:pt>
                <c:pt idx="69">
                  <c:v>80432</c:v>
                </c:pt>
                <c:pt idx="70">
                  <c:v>81476</c:v>
                </c:pt>
                <c:pt idx="71">
                  <c:v>82532</c:v>
                </c:pt>
                <c:pt idx="72">
                  <c:v>83521</c:v>
                </c:pt>
                <c:pt idx="73">
                  <c:v>84587</c:v>
                </c:pt>
                <c:pt idx="74">
                  <c:v>85685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D-459E-BEE9-A9AD0DCA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each normalized'!$Y$9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each normalized'!$X$10:$X$156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each normalized'!$Y$10:$Y$156</c:f>
              <c:numCache>
                <c:formatCode>0.000</c:formatCode>
                <c:ptCount val="147"/>
                <c:pt idx="0">
                  <c:v>0.23748737633986161</c:v>
                </c:pt>
                <c:pt idx="1">
                  <c:v>0.44516570392502142</c:v>
                </c:pt>
                <c:pt idx="2">
                  <c:v>0.63270932918455969</c:v>
                </c:pt>
                <c:pt idx="3">
                  <c:v>0.82065994519350705</c:v>
                </c:pt>
                <c:pt idx="4">
                  <c:v>1</c:v>
                </c:pt>
                <c:pt idx="5">
                  <c:v>1.1623297797168983</c:v>
                </c:pt>
                <c:pt idx="6">
                  <c:v>1.3185709541399413</c:v>
                </c:pt>
                <c:pt idx="7">
                  <c:v>1.4819809532666912</c:v>
                </c:pt>
                <c:pt idx="8">
                  <c:v>1.6480932181137364</c:v>
                </c:pt>
                <c:pt idx="9">
                  <c:v>1.7734936333104923</c:v>
                </c:pt>
                <c:pt idx="10">
                  <c:v>1.8674567327503164</c:v>
                </c:pt>
                <c:pt idx="11">
                  <c:v>1.936515348808848</c:v>
                </c:pt>
                <c:pt idx="12">
                  <c:v>1.9781021461165378</c:v>
                </c:pt>
                <c:pt idx="13">
                  <c:v>2.0196368937875939</c:v>
                </c:pt>
                <c:pt idx="14">
                  <c:v>2.0511054344996835</c:v>
                </c:pt>
                <c:pt idx="15">
                  <c:v>2.0749624691418478</c:v>
                </c:pt>
                <c:pt idx="16">
                  <c:v>2.0888223760767177</c:v>
                </c:pt>
                <c:pt idx="17">
                  <c:v>2.0984125422120123</c:v>
                </c:pt>
                <c:pt idx="18">
                  <c:v>2.0979758015036416</c:v>
                </c:pt>
                <c:pt idx="19">
                  <c:v>2.0944116150166554</c:v>
                </c:pt>
                <c:pt idx="20">
                  <c:v>2.087708596655971</c:v>
                </c:pt>
                <c:pt idx="21">
                  <c:v>2.0752648749029081</c:v>
                </c:pt>
                <c:pt idx="22">
                  <c:v>2.0568444198815357</c:v>
                </c:pt>
                <c:pt idx="23">
                  <c:v>2.0356409292771471</c:v>
                </c:pt>
                <c:pt idx="24">
                  <c:v>2.0107670595631384</c:v>
                </c:pt>
                <c:pt idx="25">
                  <c:v>1.9800263623393968</c:v>
                </c:pt>
                <c:pt idx="26">
                  <c:v>1.9546201821377687</c:v>
                </c:pt>
                <c:pt idx="27">
                  <c:v>1.9193185572376277</c:v>
                </c:pt>
                <c:pt idx="28">
                  <c:v>1.8860902439702114</c:v>
                </c:pt>
                <c:pt idx="29">
                  <c:v>1.849692481843642</c:v>
                </c:pt>
                <c:pt idx="30">
                  <c:v>1.8111845072172834</c:v>
                </c:pt>
                <c:pt idx="31">
                  <c:v>1.775439475870825</c:v>
                </c:pt>
                <c:pt idx="32">
                  <c:v>1.7384218060546568</c:v>
                </c:pt>
                <c:pt idx="33">
                  <c:v>1.7035132072863202</c:v>
                </c:pt>
                <c:pt idx="34">
                  <c:v>1.664772646946916</c:v>
                </c:pt>
                <c:pt idx="35">
                  <c:v>1.6249521028849323</c:v>
                </c:pt>
                <c:pt idx="36">
                  <c:v>1.5861236400615557</c:v>
                </c:pt>
                <c:pt idx="37">
                  <c:v>1.5470693034497192</c:v>
                </c:pt>
                <c:pt idx="38">
                  <c:v>1.5045108996473229</c:v>
                </c:pt>
                <c:pt idx="39">
                  <c:v>1.464109406582853</c:v>
                </c:pt>
                <c:pt idx="40">
                  <c:v>1.425914723994677</c:v>
                </c:pt>
                <c:pt idx="41">
                  <c:v>1.3922792350878996</c:v>
                </c:pt>
                <c:pt idx="42">
                  <c:v>1.35575095679404</c:v>
                </c:pt>
                <c:pt idx="43">
                  <c:v>1.3162093120590121</c:v>
                </c:pt>
                <c:pt idx="44">
                  <c:v>1.2792778904409314</c:v>
                </c:pt>
                <c:pt idx="45">
                  <c:v>1.2436225850867195</c:v>
                </c:pt>
                <c:pt idx="46">
                  <c:v>1.2092417609648154</c:v>
                </c:pt>
                <c:pt idx="47">
                  <c:v>1.174441977447521</c:v>
                </c:pt>
                <c:pt idx="48">
                  <c:v>1.1426859273309518</c:v>
                </c:pt>
                <c:pt idx="49">
                  <c:v>1.1112811050359306</c:v>
                </c:pt>
                <c:pt idx="50">
                  <c:v>1.0797512177257478</c:v>
                </c:pt>
                <c:pt idx="51">
                  <c:v>1.0488303168407485</c:v>
                </c:pt>
                <c:pt idx="52">
                  <c:v>1.0185522481265588</c:v>
                </c:pt>
                <c:pt idx="53">
                  <c:v>0.98874567187071027</c:v>
                </c:pt>
                <c:pt idx="54">
                  <c:v>0.96042922937920727</c:v>
                </c:pt>
                <c:pt idx="55">
                  <c:v>0.93258373448181831</c:v>
                </c:pt>
                <c:pt idx="56">
                  <c:v>0.9061523640203345</c:v>
                </c:pt>
                <c:pt idx="57">
                  <c:v>0.88106275688230229</c:v>
                </c:pt>
                <c:pt idx="58">
                  <c:v>0.85441007851960993</c:v>
                </c:pt>
                <c:pt idx="59">
                  <c:v>0.83024897458794455</c:v>
                </c:pt>
                <c:pt idx="60">
                  <c:v>0.80597032618871511</c:v>
                </c:pt>
                <c:pt idx="61">
                  <c:v>0.78162755600228395</c:v>
                </c:pt>
                <c:pt idx="62">
                  <c:v>0.75667374212926131</c:v>
                </c:pt>
                <c:pt idx="63">
                  <c:v>0.73307310710995166</c:v>
                </c:pt>
                <c:pt idx="64">
                  <c:v>0.71004457591994974</c:v>
                </c:pt>
                <c:pt idx="65">
                  <c:v>0.68745934644237616</c:v>
                </c:pt>
                <c:pt idx="66">
                  <c:v>0.66577177290286482</c:v>
                </c:pt>
                <c:pt idx="67">
                  <c:v>0.64360807340405524</c:v>
                </c:pt>
                <c:pt idx="68">
                  <c:v>0.62171312782537869</c:v>
                </c:pt>
                <c:pt idx="69">
                  <c:v>0.59970983045143655</c:v>
                </c:pt>
                <c:pt idx="70">
                  <c:v>0.57930125896466989</c:v>
                </c:pt>
                <c:pt idx="71">
                  <c:v>0.55908293085111926</c:v>
                </c:pt>
                <c:pt idx="72">
                  <c:v>0.53934113035898945</c:v>
                </c:pt>
                <c:pt idx="73">
                  <c:v>0.52016836102604302</c:v>
                </c:pt>
                <c:pt idx="74">
                  <c:v>0.5014750585492157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D-44B4-A8A2-FFBF97282B25}"/>
            </c:ext>
          </c:extLst>
        </c:ser>
        <c:ser>
          <c:idx val="1"/>
          <c:order val="1"/>
          <c:tx>
            <c:strRef>
              <c:f>'2021-24 each normalized'!$Z$9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each normalized'!$X$10:$X$156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each normalized'!$Z$10:$Z$156</c:f>
              <c:numCache>
                <c:formatCode>0.000</c:formatCode>
                <c:ptCount val="147"/>
                <c:pt idx="0">
                  <c:v>0.21785972974252785</c:v>
                </c:pt>
                <c:pt idx="1">
                  <c:v>0.45071893443225064</c:v>
                </c:pt>
                <c:pt idx="2">
                  <c:v>0.65253681157700505</c:v>
                </c:pt>
                <c:pt idx="3">
                  <c:v>0.82913879634842991</c:v>
                </c:pt>
                <c:pt idx="4">
                  <c:v>1</c:v>
                </c:pt>
                <c:pt idx="5">
                  <c:v>1.1658083502548058</c:v>
                </c:pt>
                <c:pt idx="6">
                  <c:v>1.3397132899464985</c:v>
                </c:pt>
                <c:pt idx="7">
                  <c:v>1.4843955268661957</c:v>
                </c:pt>
                <c:pt idx="8">
                  <c:v>1.6475118983274311</c:v>
                </c:pt>
                <c:pt idx="9">
                  <c:v>1.7713085703420675</c:v>
                </c:pt>
                <c:pt idx="10">
                  <c:v>1.8596333908508571</c:v>
                </c:pt>
                <c:pt idx="11">
                  <c:v>1.9375477491665203</c:v>
                </c:pt>
                <c:pt idx="12">
                  <c:v>1.9899902881909395</c:v>
                </c:pt>
                <c:pt idx="13">
                  <c:v>2.0288414369867618</c:v>
                </c:pt>
                <c:pt idx="14">
                  <c:v>2.0601198265314578</c:v>
                </c:pt>
                <c:pt idx="15">
                  <c:v>2.0946759507714421</c:v>
                </c:pt>
                <c:pt idx="16">
                  <c:v>2.111454152537624</c:v>
                </c:pt>
                <c:pt idx="17">
                  <c:v>2.1233716810722978</c:v>
                </c:pt>
                <c:pt idx="18">
                  <c:v>2.1384835912658335</c:v>
                </c:pt>
                <c:pt idx="19">
                  <c:v>2.1298045646043677</c:v>
                </c:pt>
                <c:pt idx="20">
                  <c:v>2.1277934080527388</c:v>
                </c:pt>
                <c:pt idx="21">
                  <c:v>2.1069849267097318</c:v>
                </c:pt>
                <c:pt idx="22">
                  <c:v>2.0852143103315361</c:v>
                </c:pt>
                <c:pt idx="23">
                  <c:v>2.0762976543115839</c:v>
                </c:pt>
                <c:pt idx="24">
                  <c:v>2.0559081423863828</c:v>
                </c:pt>
                <c:pt idx="25">
                  <c:v>2.0288881861381269</c:v>
                </c:pt>
                <c:pt idx="26">
                  <c:v>1.9979063250907974</c:v>
                </c:pt>
                <c:pt idx="27">
                  <c:v>1.968302754578299</c:v>
                </c:pt>
                <c:pt idx="28">
                  <c:v>1.9328984076718585</c:v>
                </c:pt>
                <c:pt idx="29">
                  <c:v>1.900729459969992</c:v>
                </c:pt>
                <c:pt idx="30">
                  <c:v>1.8670321233586931</c:v>
                </c:pt>
                <c:pt idx="31">
                  <c:v>1.8278927254081774</c:v>
                </c:pt>
                <c:pt idx="32">
                  <c:v>1.7894139151310038</c:v>
                </c:pt>
                <c:pt idx="33">
                  <c:v>1.7551893696916281</c:v>
                </c:pt>
                <c:pt idx="34">
                  <c:v>1.7148889140923049</c:v>
                </c:pt>
                <c:pt idx="35">
                  <c:v>1.677958789668506</c:v>
                </c:pt>
                <c:pt idx="36">
                  <c:v>1.6401227823822808</c:v>
                </c:pt>
                <c:pt idx="37">
                  <c:v>1.5997796876913744</c:v>
                </c:pt>
                <c:pt idx="38">
                  <c:v>1.5632887279506262</c:v>
                </c:pt>
                <c:pt idx="39">
                  <c:v>1.5221595471544136</c:v>
                </c:pt>
                <c:pt idx="40">
                  <c:v>1.4883163012206826</c:v>
                </c:pt>
                <c:pt idx="41">
                  <c:v>1.4506664224649863</c:v>
                </c:pt>
                <c:pt idx="42">
                  <c:v>1.4183871939308343</c:v>
                </c:pt>
                <c:pt idx="43">
                  <c:v>1.3784187039001108</c:v>
                </c:pt>
                <c:pt idx="44">
                  <c:v>1.3405543504346393</c:v>
                </c:pt>
                <c:pt idx="45">
                  <c:v>1.3022473584629182</c:v>
                </c:pt>
                <c:pt idx="46">
                  <c:v>1.2681853278693258</c:v>
                </c:pt>
                <c:pt idx="47">
                  <c:v>1.2312039069957186</c:v>
                </c:pt>
                <c:pt idx="48">
                  <c:v>1.1971126141663704</c:v>
                </c:pt>
                <c:pt idx="49">
                  <c:v>1.1685913913077661</c:v>
                </c:pt>
                <c:pt idx="50">
                  <c:v>1.1398735652178318</c:v>
                </c:pt>
                <c:pt idx="51">
                  <c:v>1.110253260483234</c:v>
                </c:pt>
                <c:pt idx="52">
                  <c:v>1.079925341115523</c:v>
                </c:pt>
                <c:pt idx="53">
                  <c:v>1.0479501929595636</c:v>
                </c:pt>
                <c:pt idx="54">
                  <c:v>1.0199634022020434</c:v>
                </c:pt>
                <c:pt idx="55">
                  <c:v>0.99155019065004146</c:v>
                </c:pt>
                <c:pt idx="56">
                  <c:v>0.96279798691406437</c:v>
                </c:pt>
                <c:pt idx="57">
                  <c:v>0.93780169513440326</c:v>
                </c:pt>
                <c:pt idx="58">
                  <c:v>0.91102354906214267</c:v>
                </c:pt>
                <c:pt idx="59">
                  <c:v>0.88411921997685494</c:v>
                </c:pt>
                <c:pt idx="60">
                  <c:v>0.85782530514542887</c:v>
                </c:pt>
                <c:pt idx="61">
                  <c:v>0.83156795847322296</c:v>
                </c:pt>
                <c:pt idx="62">
                  <c:v>0.80524216844511887</c:v>
                </c:pt>
                <c:pt idx="63">
                  <c:v>0.78143583512013981</c:v>
                </c:pt>
                <c:pt idx="64">
                  <c:v>0.75826594260740832</c:v>
                </c:pt>
                <c:pt idx="65">
                  <c:v>0.7348354028020877</c:v>
                </c:pt>
                <c:pt idx="66">
                  <c:v>0.71311395231074104</c:v>
                </c:pt>
                <c:pt idx="67">
                  <c:v>0.68993291473599372</c:v>
                </c:pt>
                <c:pt idx="68">
                  <c:v>0.66870204867022287</c:v>
                </c:pt>
                <c:pt idx="69">
                  <c:v>0.64646928345167709</c:v>
                </c:pt>
                <c:pt idx="70">
                  <c:v>0.62369110447923448</c:v>
                </c:pt>
                <c:pt idx="71">
                  <c:v>0.60179823233079377</c:v>
                </c:pt>
                <c:pt idx="72">
                  <c:v>0.58122355389871527</c:v>
                </c:pt>
                <c:pt idx="73">
                  <c:v>0.56147528731627583</c:v>
                </c:pt>
                <c:pt idx="74">
                  <c:v>0.54185494385705801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D-44B4-A8A2-FFBF97282B25}"/>
            </c:ext>
          </c:extLst>
        </c:ser>
        <c:ser>
          <c:idx val="2"/>
          <c:order val="2"/>
          <c:tx>
            <c:strRef>
              <c:f>'2021-24 each normalized'!$AA$9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each normalized'!$X$10:$X$156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each normalized'!$AA$10:$AA$156</c:f>
              <c:numCache>
                <c:formatCode>0.000</c:formatCode>
                <c:ptCount val="147"/>
                <c:pt idx="0">
                  <c:v>0.23103220745973455</c:v>
                </c:pt>
                <c:pt idx="1">
                  <c:v>0.4479212060732346</c:v>
                </c:pt>
                <c:pt idx="2">
                  <c:v>0.64487362918149849</c:v>
                </c:pt>
                <c:pt idx="3">
                  <c:v>0.82233511118430702</c:v>
                </c:pt>
                <c:pt idx="4">
                  <c:v>1</c:v>
                </c:pt>
                <c:pt idx="5">
                  <c:v>1.1555539121748353</c:v>
                </c:pt>
                <c:pt idx="6">
                  <c:v>1.3206621575733737</c:v>
                </c:pt>
                <c:pt idx="7">
                  <c:v>1.4981144421569264</c:v>
                </c:pt>
                <c:pt idx="8">
                  <c:v>1.6523292791694577</c:v>
                </c:pt>
                <c:pt idx="9">
                  <c:v>1.7824088720525624</c:v>
                </c:pt>
                <c:pt idx="10">
                  <c:v>1.8751385856067742</c:v>
                </c:pt>
                <c:pt idx="11">
                  <c:v>1.9460974041015509</c:v>
                </c:pt>
                <c:pt idx="12">
                  <c:v>1.9973074588051976</c:v>
                </c:pt>
                <c:pt idx="13">
                  <c:v>2.0394184937714823</c:v>
                </c:pt>
                <c:pt idx="14">
                  <c:v>2.0702785901326353</c:v>
                </c:pt>
                <c:pt idx="15">
                  <c:v>2.093742473893264</c:v>
                </c:pt>
                <c:pt idx="16">
                  <c:v>2.1116057022124703</c:v>
                </c:pt>
                <c:pt idx="17">
                  <c:v>2.1242890249493684</c:v>
                </c:pt>
                <c:pt idx="18">
                  <c:v>2.1329854903119325</c:v>
                </c:pt>
                <c:pt idx="19">
                  <c:v>2.13069504494517</c:v>
                </c:pt>
                <c:pt idx="20">
                  <c:v>2.1243165369574895</c:v>
                </c:pt>
                <c:pt idx="21">
                  <c:v>2.1136065531572021</c:v>
                </c:pt>
                <c:pt idx="22">
                  <c:v>2.0948251786672518</c:v>
                </c:pt>
                <c:pt idx="23">
                  <c:v>2.0776070645739928</c:v>
                </c:pt>
                <c:pt idx="24">
                  <c:v>2.054391363496249</c:v>
                </c:pt>
                <c:pt idx="25">
                  <c:v>2.0274386199581231</c:v>
                </c:pt>
                <c:pt idx="26">
                  <c:v>1.996667810765548</c:v>
                </c:pt>
                <c:pt idx="27">
                  <c:v>1.9630414362008808</c:v>
                </c:pt>
                <c:pt idx="28">
                  <c:v>1.9287130521499312</c:v>
                </c:pt>
                <c:pt idx="29">
                  <c:v>1.8907053199497543</c:v>
                </c:pt>
                <c:pt idx="30">
                  <c:v>1.8526557676154765</c:v>
                </c:pt>
                <c:pt idx="31">
                  <c:v>1.8142892079837367</c:v>
                </c:pt>
                <c:pt idx="32">
                  <c:v>1.7741164645754228</c:v>
                </c:pt>
                <c:pt idx="33">
                  <c:v>1.7380833661419446</c:v>
                </c:pt>
                <c:pt idx="34">
                  <c:v>1.6975126650374579</c:v>
                </c:pt>
                <c:pt idx="35">
                  <c:v>1.6575035474682751</c:v>
                </c:pt>
                <c:pt idx="36">
                  <c:v>1.6209943502639981</c:v>
                </c:pt>
                <c:pt idx="37">
                  <c:v>1.5820368550313693</c:v>
                </c:pt>
                <c:pt idx="38">
                  <c:v>1.5412479294788113</c:v>
                </c:pt>
                <c:pt idx="39">
                  <c:v>1.501641370127627</c:v>
                </c:pt>
                <c:pt idx="40">
                  <c:v>1.4625371258031377</c:v>
                </c:pt>
                <c:pt idx="41">
                  <c:v>1.426215155394754</c:v>
                </c:pt>
                <c:pt idx="42">
                  <c:v>1.3923896002841929</c:v>
                </c:pt>
                <c:pt idx="43">
                  <c:v>1.3552610214726075</c:v>
                </c:pt>
                <c:pt idx="44">
                  <c:v>1.3175716681901855</c:v>
                </c:pt>
                <c:pt idx="45">
                  <c:v>1.2814074604870018</c:v>
                </c:pt>
                <c:pt idx="46">
                  <c:v>1.2457780488930918</c:v>
                </c:pt>
                <c:pt idx="47">
                  <c:v>1.2102887323771818</c:v>
                </c:pt>
                <c:pt idx="48">
                  <c:v>1.1756579219647199</c:v>
                </c:pt>
                <c:pt idx="49">
                  <c:v>1.1443352216384319</c:v>
                </c:pt>
                <c:pt idx="50">
                  <c:v>1.1122252056331019</c:v>
                </c:pt>
                <c:pt idx="51">
                  <c:v>1.0812673913014801</c:v>
                </c:pt>
                <c:pt idx="52">
                  <c:v>1.0499234681007645</c:v>
                </c:pt>
                <c:pt idx="53">
                  <c:v>1.0196218101267445</c:v>
                </c:pt>
                <c:pt idx="54">
                  <c:v>0.99109143197089444</c:v>
                </c:pt>
                <c:pt idx="55">
                  <c:v>0.96297719854799646</c:v>
                </c:pt>
                <c:pt idx="56">
                  <c:v>0.93611385261974078</c:v>
                </c:pt>
                <c:pt idx="57">
                  <c:v>0.90919553032708467</c:v>
                </c:pt>
                <c:pt idx="58">
                  <c:v>0.88410933057860475</c:v>
                </c:pt>
                <c:pt idx="59">
                  <c:v>0.85882396460658772</c:v>
                </c:pt>
                <c:pt idx="60">
                  <c:v>0.83444297042231141</c:v>
                </c:pt>
                <c:pt idx="61">
                  <c:v>0.80903426476497631</c:v>
                </c:pt>
                <c:pt idx="62">
                  <c:v>0.78413929053237563</c:v>
                </c:pt>
                <c:pt idx="63">
                  <c:v>0.7595393237220569</c:v>
                </c:pt>
                <c:pt idx="64">
                  <c:v>0.7361824139220392</c:v>
                </c:pt>
                <c:pt idx="65">
                  <c:v>0.71318444817088655</c:v>
                </c:pt>
                <c:pt idx="66">
                  <c:v>0.69187291274162355</c:v>
                </c:pt>
                <c:pt idx="67">
                  <c:v>0.66979241868089567</c:v>
                </c:pt>
                <c:pt idx="68">
                  <c:v>0.64777835103703585</c:v>
                </c:pt>
                <c:pt idx="69">
                  <c:v>0.62615988226403785</c:v>
                </c:pt>
                <c:pt idx="70">
                  <c:v>0.60475690877157229</c:v>
                </c:pt>
                <c:pt idx="71">
                  <c:v>0.58407454072267972</c:v>
                </c:pt>
                <c:pt idx="72">
                  <c:v>0.56355506818103596</c:v>
                </c:pt>
                <c:pt idx="73">
                  <c:v>0.54417559949137795</c:v>
                </c:pt>
                <c:pt idx="74">
                  <c:v>0.52557537733397652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D-44B4-A8A2-FFBF97282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[KCORv4.xlsx]2022-06 booster!PivotTable18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'2022-06 booster'!$B$8:$B$9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booster'!$B$10:$B$123</c:f>
              <c:numCache>
                <c:formatCode>General</c:formatCode>
                <c:ptCount val="113"/>
                <c:pt idx="0">
                  <c:v>856</c:v>
                </c:pt>
                <c:pt idx="1">
                  <c:v>827</c:v>
                </c:pt>
                <c:pt idx="2">
                  <c:v>797</c:v>
                </c:pt>
                <c:pt idx="3">
                  <c:v>775</c:v>
                </c:pt>
                <c:pt idx="4">
                  <c:v>762</c:v>
                </c:pt>
                <c:pt idx="5">
                  <c:v>673</c:v>
                </c:pt>
                <c:pt idx="6">
                  <c:v>727</c:v>
                </c:pt>
                <c:pt idx="7">
                  <c:v>720</c:v>
                </c:pt>
                <c:pt idx="8">
                  <c:v>661</c:v>
                </c:pt>
                <c:pt idx="9">
                  <c:v>627</c:v>
                </c:pt>
                <c:pt idx="10">
                  <c:v>591</c:v>
                </c:pt>
                <c:pt idx="11">
                  <c:v>577</c:v>
                </c:pt>
                <c:pt idx="12">
                  <c:v>626</c:v>
                </c:pt>
                <c:pt idx="13">
                  <c:v>569</c:v>
                </c:pt>
                <c:pt idx="14">
                  <c:v>501</c:v>
                </c:pt>
                <c:pt idx="15">
                  <c:v>488</c:v>
                </c:pt>
                <c:pt idx="16">
                  <c:v>504</c:v>
                </c:pt>
                <c:pt idx="17">
                  <c:v>523</c:v>
                </c:pt>
                <c:pt idx="18">
                  <c:v>484</c:v>
                </c:pt>
                <c:pt idx="19">
                  <c:v>514</c:v>
                </c:pt>
                <c:pt idx="20">
                  <c:v>569</c:v>
                </c:pt>
                <c:pt idx="21">
                  <c:v>492</c:v>
                </c:pt>
                <c:pt idx="22">
                  <c:v>496</c:v>
                </c:pt>
                <c:pt idx="23">
                  <c:v>577</c:v>
                </c:pt>
                <c:pt idx="24">
                  <c:v>571</c:v>
                </c:pt>
                <c:pt idx="25">
                  <c:v>539</c:v>
                </c:pt>
                <c:pt idx="26">
                  <c:v>582</c:v>
                </c:pt>
                <c:pt idx="27">
                  <c:v>548</c:v>
                </c:pt>
                <c:pt idx="28">
                  <c:v>546</c:v>
                </c:pt>
                <c:pt idx="29">
                  <c:v>468</c:v>
                </c:pt>
                <c:pt idx="30">
                  <c:v>611</c:v>
                </c:pt>
                <c:pt idx="31">
                  <c:v>537</c:v>
                </c:pt>
                <c:pt idx="32">
                  <c:v>585</c:v>
                </c:pt>
                <c:pt idx="33">
                  <c:v>609</c:v>
                </c:pt>
                <c:pt idx="34">
                  <c:v>655</c:v>
                </c:pt>
                <c:pt idx="35">
                  <c:v>629</c:v>
                </c:pt>
                <c:pt idx="36">
                  <c:v>564</c:v>
                </c:pt>
                <c:pt idx="37">
                  <c:v>603</c:v>
                </c:pt>
                <c:pt idx="38">
                  <c:v>541</c:v>
                </c:pt>
                <c:pt idx="39">
                  <c:v>542</c:v>
                </c:pt>
                <c:pt idx="40">
                  <c:v>532</c:v>
                </c:pt>
                <c:pt idx="41">
                  <c:v>557</c:v>
                </c:pt>
                <c:pt idx="42">
                  <c:v>593</c:v>
                </c:pt>
                <c:pt idx="43">
                  <c:v>615</c:v>
                </c:pt>
                <c:pt idx="44">
                  <c:v>628</c:v>
                </c:pt>
                <c:pt idx="45">
                  <c:v>719</c:v>
                </c:pt>
                <c:pt idx="46">
                  <c:v>788</c:v>
                </c:pt>
                <c:pt idx="47">
                  <c:v>694</c:v>
                </c:pt>
                <c:pt idx="48">
                  <c:v>645</c:v>
                </c:pt>
                <c:pt idx="49">
                  <c:v>595</c:v>
                </c:pt>
                <c:pt idx="50">
                  <c:v>527</c:v>
                </c:pt>
                <c:pt idx="51">
                  <c:v>568</c:v>
                </c:pt>
                <c:pt idx="52">
                  <c:v>555</c:v>
                </c:pt>
                <c:pt idx="53">
                  <c:v>562</c:v>
                </c:pt>
                <c:pt idx="54">
                  <c:v>530</c:v>
                </c:pt>
                <c:pt idx="55">
                  <c:v>550</c:v>
                </c:pt>
                <c:pt idx="56">
                  <c:v>526</c:v>
                </c:pt>
                <c:pt idx="57">
                  <c:v>523</c:v>
                </c:pt>
                <c:pt idx="58">
                  <c:v>536</c:v>
                </c:pt>
                <c:pt idx="59">
                  <c:v>554</c:v>
                </c:pt>
                <c:pt idx="60">
                  <c:v>512</c:v>
                </c:pt>
                <c:pt idx="61">
                  <c:v>510</c:v>
                </c:pt>
                <c:pt idx="62">
                  <c:v>473</c:v>
                </c:pt>
                <c:pt idx="63">
                  <c:v>463</c:v>
                </c:pt>
                <c:pt idx="64">
                  <c:v>496</c:v>
                </c:pt>
                <c:pt idx="65">
                  <c:v>431</c:v>
                </c:pt>
                <c:pt idx="66">
                  <c:v>469</c:v>
                </c:pt>
                <c:pt idx="67">
                  <c:v>445</c:v>
                </c:pt>
                <c:pt idx="68">
                  <c:v>447</c:v>
                </c:pt>
                <c:pt idx="69">
                  <c:v>484</c:v>
                </c:pt>
                <c:pt idx="70">
                  <c:v>456</c:v>
                </c:pt>
                <c:pt idx="71">
                  <c:v>505</c:v>
                </c:pt>
                <c:pt idx="72">
                  <c:v>433</c:v>
                </c:pt>
                <c:pt idx="73">
                  <c:v>445</c:v>
                </c:pt>
                <c:pt idx="74">
                  <c:v>467</c:v>
                </c:pt>
                <c:pt idx="75">
                  <c:v>456</c:v>
                </c:pt>
                <c:pt idx="76">
                  <c:v>411</c:v>
                </c:pt>
                <c:pt idx="77">
                  <c:v>426</c:v>
                </c:pt>
                <c:pt idx="78">
                  <c:v>462</c:v>
                </c:pt>
                <c:pt idx="79">
                  <c:v>532</c:v>
                </c:pt>
                <c:pt idx="80">
                  <c:v>487</c:v>
                </c:pt>
                <c:pt idx="81">
                  <c:v>399</c:v>
                </c:pt>
                <c:pt idx="82">
                  <c:v>437</c:v>
                </c:pt>
                <c:pt idx="83">
                  <c:v>450</c:v>
                </c:pt>
                <c:pt idx="84">
                  <c:v>477</c:v>
                </c:pt>
                <c:pt idx="85">
                  <c:v>459</c:v>
                </c:pt>
                <c:pt idx="86">
                  <c:v>516</c:v>
                </c:pt>
                <c:pt idx="87">
                  <c:v>483</c:v>
                </c:pt>
                <c:pt idx="88">
                  <c:v>487</c:v>
                </c:pt>
                <c:pt idx="89">
                  <c:v>476</c:v>
                </c:pt>
                <c:pt idx="90">
                  <c:v>513</c:v>
                </c:pt>
                <c:pt idx="91">
                  <c:v>493</c:v>
                </c:pt>
                <c:pt idx="92">
                  <c:v>556</c:v>
                </c:pt>
                <c:pt idx="93">
                  <c:v>511</c:v>
                </c:pt>
                <c:pt idx="94">
                  <c:v>555</c:v>
                </c:pt>
                <c:pt idx="95">
                  <c:v>594</c:v>
                </c:pt>
                <c:pt idx="96">
                  <c:v>509</c:v>
                </c:pt>
                <c:pt idx="97">
                  <c:v>607</c:v>
                </c:pt>
                <c:pt idx="98">
                  <c:v>563</c:v>
                </c:pt>
                <c:pt idx="99">
                  <c:v>571</c:v>
                </c:pt>
                <c:pt idx="100">
                  <c:v>485</c:v>
                </c:pt>
                <c:pt idx="101">
                  <c:v>529</c:v>
                </c:pt>
                <c:pt idx="102">
                  <c:v>542</c:v>
                </c:pt>
                <c:pt idx="103">
                  <c:v>508</c:v>
                </c:pt>
                <c:pt idx="104">
                  <c:v>518</c:v>
                </c:pt>
                <c:pt idx="105">
                  <c:v>471</c:v>
                </c:pt>
                <c:pt idx="106">
                  <c:v>450</c:v>
                </c:pt>
                <c:pt idx="107">
                  <c:v>414</c:v>
                </c:pt>
                <c:pt idx="108">
                  <c:v>470</c:v>
                </c:pt>
                <c:pt idx="109">
                  <c:v>462</c:v>
                </c:pt>
                <c:pt idx="110">
                  <c:v>412</c:v>
                </c:pt>
                <c:pt idx="111">
                  <c:v>437</c:v>
                </c:pt>
                <c:pt idx="112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8-4F19-AA95-5563EEA14A45}"/>
            </c:ext>
          </c:extLst>
        </c:ser>
        <c:ser>
          <c:idx val="1"/>
          <c:order val="1"/>
          <c:tx>
            <c:strRef>
              <c:f>'2022-06 booster'!$C$8:$C$9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booster'!$C$10:$C$123</c:f>
              <c:numCache>
                <c:formatCode>General</c:formatCode>
                <c:ptCount val="113"/>
                <c:pt idx="0">
                  <c:v>120</c:v>
                </c:pt>
                <c:pt idx="1">
                  <c:v>99</c:v>
                </c:pt>
                <c:pt idx="2">
                  <c:v>105</c:v>
                </c:pt>
                <c:pt idx="3">
                  <c:v>106</c:v>
                </c:pt>
                <c:pt idx="4">
                  <c:v>78</c:v>
                </c:pt>
                <c:pt idx="5">
                  <c:v>72</c:v>
                </c:pt>
                <c:pt idx="6">
                  <c:v>98</c:v>
                </c:pt>
                <c:pt idx="7">
                  <c:v>103</c:v>
                </c:pt>
                <c:pt idx="8">
                  <c:v>80</c:v>
                </c:pt>
                <c:pt idx="9">
                  <c:v>83</c:v>
                </c:pt>
                <c:pt idx="10">
                  <c:v>86</c:v>
                </c:pt>
                <c:pt idx="11">
                  <c:v>92</c:v>
                </c:pt>
                <c:pt idx="12">
                  <c:v>61</c:v>
                </c:pt>
                <c:pt idx="13">
                  <c:v>77</c:v>
                </c:pt>
                <c:pt idx="14">
                  <c:v>72</c:v>
                </c:pt>
                <c:pt idx="15">
                  <c:v>59</c:v>
                </c:pt>
                <c:pt idx="16">
                  <c:v>58</c:v>
                </c:pt>
                <c:pt idx="17">
                  <c:v>67</c:v>
                </c:pt>
                <c:pt idx="18">
                  <c:v>69</c:v>
                </c:pt>
                <c:pt idx="19">
                  <c:v>80</c:v>
                </c:pt>
                <c:pt idx="20">
                  <c:v>69</c:v>
                </c:pt>
                <c:pt idx="21">
                  <c:v>49</c:v>
                </c:pt>
                <c:pt idx="22">
                  <c:v>59</c:v>
                </c:pt>
                <c:pt idx="23">
                  <c:v>69</c:v>
                </c:pt>
                <c:pt idx="24">
                  <c:v>84</c:v>
                </c:pt>
                <c:pt idx="25">
                  <c:v>56</c:v>
                </c:pt>
                <c:pt idx="26">
                  <c:v>60</c:v>
                </c:pt>
                <c:pt idx="27">
                  <c:v>71</c:v>
                </c:pt>
                <c:pt idx="28">
                  <c:v>73</c:v>
                </c:pt>
                <c:pt idx="29">
                  <c:v>63</c:v>
                </c:pt>
                <c:pt idx="30">
                  <c:v>65</c:v>
                </c:pt>
                <c:pt idx="31">
                  <c:v>63</c:v>
                </c:pt>
                <c:pt idx="32">
                  <c:v>81</c:v>
                </c:pt>
                <c:pt idx="33">
                  <c:v>72</c:v>
                </c:pt>
                <c:pt idx="34">
                  <c:v>72</c:v>
                </c:pt>
                <c:pt idx="35">
                  <c:v>70</c:v>
                </c:pt>
                <c:pt idx="36">
                  <c:v>80</c:v>
                </c:pt>
                <c:pt idx="37">
                  <c:v>72</c:v>
                </c:pt>
                <c:pt idx="38">
                  <c:v>62</c:v>
                </c:pt>
                <c:pt idx="39">
                  <c:v>59</c:v>
                </c:pt>
                <c:pt idx="40">
                  <c:v>45</c:v>
                </c:pt>
                <c:pt idx="41">
                  <c:v>85</c:v>
                </c:pt>
                <c:pt idx="42">
                  <c:v>65</c:v>
                </c:pt>
                <c:pt idx="43">
                  <c:v>72</c:v>
                </c:pt>
                <c:pt idx="44">
                  <c:v>83</c:v>
                </c:pt>
                <c:pt idx="45">
                  <c:v>83</c:v>
                </c:pt>
                <c:pt idx="46">
                  <c:v>96</c:v>
                </c:pt>
                <c:pt idx="47">
                  <c:v>97</c:v>
                </c:pt>
                <c:pt idx="48">
                  <c:v>79</c:v>
                </c:pt>
                <c:pt idx="49">
                  <c:v>80</c:v>
                </c:pt>
                <c:pt idx="50">
                  <c:v>51</c:v>
                </c:pt>
                <c:pt idx="51">
                  <c:v>64</c:v>
                </c:pt>
                <c:pt idx="52">
                  <c:v>78</c:v>
                </c:pt>
                <c:pt idx="53">
                  <c:v>58</c:v>
                </c:pt>
                <c:pt idx="54">
                  <c:v>64</c:v>
                </c:pt>
                <c:pt idx="55">
                  <c:v>61</c:v>
                </c:pt>
                <c:pt idx="56">
                  <c:v>74</c:v>
                </c:pt>
                <c:pt idx="57">
                  <c:v>72</c:v>
                </c:pt>
                <c:pt idx="58">
                  <c:v>47</c:v>
                </c:pt>
                <c:pt idx="59">
                  <c:v>67</c:v>
                </c:pt>
                <c:pt idx="60">
                  <c:v>50</c:v>
                </c:pt>
                <c:pt idx="61">
                  <c:v>61</c:v>
                </c:pt>
                <c:pt idx="62">
                  <c:v>57</c:v>
                </c:pt>
                <c:pt idx="63">
                  <c:v>60</c:v>
                </c:pt>
                <c:pt idx="64">
                  <c:v>56</c:v>
                </c:pt>
                <c:pt idx="65">
                  <c:v>56</c:v>
                </c:pt>
                <c:pt idx="66">
                  <c:v>64</c:v>
                </c:pt>
                <c:pt idx="67">
                  <c:v>67</c:v>
                </c:pt>
                <c:pt idx="68">
                  <c:v>49</c:v>
                </c:pt>
                <c:pt idx="69">
                  <c:v>46</c:v>
                </c:pt>
                <c:pt idx="70">
                  <c:v>43</c:v>
                </c:pt>
                <c:pt idx="71">
                  <c:v>54</c:v>
                </c:pt>
                <c:pt idx="72">
                  <c:v>52</c:v>
                </c:pt>
                <c:pt idx="73">
                  <c:v>51</c:v>
                </c:pt>
                <c:pt idx="74">
                  <c:v>58</c:v>
                </c:pt>
                <c:pt idx="75">
                  <c:v>48</c:v>
                </c:pt>
                <c:pt idx="76">
                  <c:v>51</c:v>
                </c:pt>
                <c:pt idx="77">
                  <c:v>45</c:v>
                </c:pt>
                <c:pt idx="78">
                  <c:v>48</c:v>
                </c:pt>
                <c:pt idx="79">
                  <c:v>65</c:v>
                </c:pt>
                <c:pt idx="80">
                  <c:v>63</c:v>
                </c:pt>
                <c:pt idx="81">
                  <c:v>50</c:v>
                </c:pt>
                <c:pt idx="82">
                  <c:v>59</c:v>
                </c:pt>
                <c:pt idx="83">
                  <c:v>56</c:v>
                </c:pt>
                <c:pt idx="84">
                  <c:v>62</c:v>
                </c:pt>
                <c:pt idx="85">
                  <c:v>52</c:v>
                </c:pt>
                <c:pt idx="86">
                  <c:v>55</c:v>
                </c:pt>
                <c:pt idx="87">
                  <c:v>73</c:v>
                </c:pt>
                <c:pt idx="88">
                  <c:v>57</c:v>
                </c:pt>
                <c:pt idx="89">
                  <c:v>62</c:v>
                </c:pt>
                <c:pt idx="90">
                  <c:v>63</c:v>
                </c:pt>
                <c:pt idx="91">
                  <c:v>62</c:v>
                </c:pt>
                <c:pt idx="92">
                  <c:v>52</c:v>
                </c:pt>
                <c:pt idx="93">
                  <c:v>73</c:v>
                </c:pt>
                <c:pt idx="94">
                  <c:v>64</c:v>
                </c:pt>
                <c:pt idx="95">
                  <c:v>63</c:v>
                </c:pt>
                <c:pt idx="96">
                  <c:v>67</c:v>
                </c:pt>
                <c:pt idx="97">
                  <c:v>62</c:v>
                </c:pt>
                <c:pt idx="98">
                  <c:v>64</c:v>
                </c:pt>
                <c:pt idx="99">
                  <c:v>62</c:v>
                </c:pt>
                <c:pt idx="100">
                  <c:v>57</c:v>
                </c:pt>
                <c:pt idx="101">
                  <c:v>61</c:v>
                </c:pt>
                <c:pt idx="102">
                  <c:v>59</c:v>
                </c:pt>
                <c:pt idx="103">
                  <c:v>48</c:v>
                </c:pt>
                <c:pt idx="104">
                  <c:v>69</c:v>
                </c:pt>
                <c:pt idx="105">
                  <c:v>62</c:v>
                </c:pt>
                <c:pt idx="106">
                  <c:v>67</c:v>
                </c:pt>
                <c:pt idx="107">
                  <c:v>56</c:v>
                </c:pt>
                <c:pt idx="108">
                  <c:v>60</c:v>
                </c:pt>
                <c:pt idx="109">
                  <c:v>50</c:v>
                </c:pt>
                <c:pt idx="110">
                  <c:v>52</c:v>
                </c:pt>
                <c:pt idx="111">
                  <c:v>58</c:v>
                </c:pt>
                <c:pt idx="1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8-4F19-AA95-5563EEA14A45}"/>
            </c:ext>
          </c:extLst>
        </c:ser>
        <c:ser>
          <c:idx val="2"/>
          <c:order val="2"/>
          <c:tx>
            <c:strRef>
              <c:f>'2022-06 booster'!$D$8:$D$9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booster'!$D$10:$D$123</c:f>
              <c:numCache>
                <c:formatCode>General</c:formatCode>
                <c:ptCount val="113"/>
                <c:pt idx="0">
                  <c:v>679</c:v>
                </c:pt>
                <c:pt idx="1">
                  <c:v>658</c:v>
                </c:pt>
                <c:pt idx="2">
                  <c:v>558</c:v>
                </c:pt>
                <c:pt idx="3">
                  <c:v>521</c:v>
                </c:pt>
                <c:pt idx="4">
                  <c:v>540</c:v>
                </c:pt>
                <c:pt idx="5">
                  <c:v>523</c:v>
                </c:pt>
                <c:pt idx="6">
                  <c:v>521</c:v>
                </c:pt>
                <c:pt idx="7">
                  <c:v>547</c:v>
                </c:pt>
                <c:pt idx="8">
                  <c:v>489</c:v>
                </c:pt>
                <c:pt idx="9">
                  <c:v>465</c:v>
                </c:pt>
                <c:pt idx="10">
                  <c:v>477</c:v>
                </c:pt>
                <c:pt idx="11">
                  <c:v>443</c:v>
                </c:pt>
                <c:pt idx="12">
                  <c:v>438</c:v>
                </c:pt>
                <c:pt idx="13">
                  <c:v>396</c:v>
                </c:pt>
                <c:pt idx="14">
                  <c:v>422</c:v>
                </c:pt>
                <c:pt idx="15">
                  <c:v>374</c:v>
                </c:pt>
                <c:pt idx="16">
                  <c:v>393</c:v>
                </c:pt>
                <c:pt idx="17">
                  <c:v>414</c:v>
                </c:pt>
                <c:pt idx="18">
                  <c:v>388</c:v>
                </c:pt>
                <c:pt idx="19">
                  <c:v>369</c:v>
                </c:pt>
                <c:pt idx="20">
                  <c:v>406</c:v>
                </c:pt>
                <c:pt idx="21">
                  <c:v>345</c:v>
                </c:pt>
                <c:pt idx="22">
                  <c:v>351</c:v>
                </c:pt>
                <c:pt idx="23">
                  <c:v>383</c:v>
                </c:pt>
                <c:pt idx="24">
                  <c:v>369</c:v>
                </c:pt>
                <c:pt idx="25">
                  <c:v>405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363</c:v>
                </c:pt>
                <c:pt idx="30">
                  <c:v>374</c:v>
                </c:pt>
                <c:pt idx="31">
                  <c:v>385</c:v>
                </c:pt>
                <c:pt idx="32">
                  <c:v>385</c:v>
                </c:pt>
                <c:pt idx="33">
                  <c:v>412</c:v>
                </c:pt>
                <c:pt idx="34">
                  <c:v>407</c:v>
                </c:pt>
                <c:pt idx="35">
                  <c:v>379</c:v>
                </c:pt>
                <c:pt idx="36">
                  <c:v>399</c:v>
                </c:pt>
                <c:pt idx="37">
                  <c:v>356</c:v>
                </c:pt>
                <c:pt idx="38">
                  <c:v>357</c:v>
                </c:pt>
                <c:pt idx="39">
                  <c:v>358</c:v>
                </c:pt>
                <c:pt idx="40">
                  <c:v>372</c:v>
                </c:pt>
                <c:pt idx="41">
                  <c:v>405</c:v>
                </c:pt>
                <c:pt idx="42">
                  <c:v>419</c:v>
                </c:pt>
                <c:pt idx="43">
                  <c:v>403</c:v>
                </c:pt>
                <c:pt idx="44">
                  <c:v>477</c:v>
                </c:pt>
                <c:pt idx="45">
                  <c:v>477</c:v>
                </c:pt>
                <c:pt idx="46">
                  <c:v>546</c:v>
                </c:pt>
                <c:pt idx="47">
                  <c:v>504</c:v>
                </c:pt>
                <c:pt idx="48">
                  <c:v>437</c:v>
                </c:pt>
                <c:pt idx="49">
                  <c:v>408</c:v>
                </c:pt>
                <c:pt idx="50">
                  <c:v>358</c:v>
                </c:pt>
                <c:pt idx="51">
                  <c:v>378</c:v>
                </c:pt>
                <c:pt idx="52">
                  <c:v>358</c:v>
                </c:pt>
                <c:pt idx="53">
                  <c:v>341</c:v>
                </c:pt>
                <c:pt idx="54">
                  <c:v>353</c:v>
                </c:pt>
                <c:pt idx="55">
                  <c:v>375</c:v>
                </c:pt>
                <c:pt idx="56">
                  <c:v>368</c:v>
                </c:pt>
                <c:pt idx="57">
                  <c:v>345</c:v>
                </c:pt>
                <c:pt idx="58">
                  <c:v>370</c:v>
                </c:pt>
                <c:pt idx="59">
                  <c:v>312</c:v>
                </c:pt>
                <c:pt idx="60">
                  <c:v>349</c:v>
                </c:pt>
                <c:pt idx="61">
                  <c:v>357</c:v>
                </c:pt>
                <c:pt idx="62">
                  <c:v>348</c:v>
                </c:pt>
                <c:pt idx="63">
                  <c:v>335</c:v>
                </c:pt>
                <c:pt idx="64">
                  <c:v>347</c:v>
                </c:pt>
                <c:pt idx="65">
                  <c:v>322</c:v>
                </c:pt>
                <c:pt idx="66">
                  <c:v>319</c:v>
                </c:pt>
                <c:pt idx="67">
                  <c:v>307</c:v>
                </c:pt>
                <c:pt idx="68">
                  <c:v>335</c:v>
                </c:pt>
                <c:pt idx="69">
                  <c:v>301</c:v>
                </c:pt>
                <c:pt idx="70">
                  <c:v>337</c:v>
                </c:pt>
                <c:pt idx="71">
                  <c:v>346</c:v>
                </c:pt>
                <c:pt idx="72">
                  <c:v>344</c:v>
                </c:pt>
                <c:pt idx="73">
                  <c:v>316</c:v>
                </c:pt>
                <c:pt idx="74">
                  <c:v>304</c:v>
                </c:pt>
                <c:pt idx="75">
                  <c:v>328</c:v>
                </c:pt>
                <c:pt idx="76">
                  <c:v>297</c:v>
                </c:pt>
                <c:pt idx="77">
                  <c:v>302</c:v>
                </c:pt>
                <c:pt idx="78">
                  <c:v>348</c:v>
                </c:pt>
                <c:pt idx="79">
                  <c:v>325</c:v>
                </c:pt>
                <c:pt idx="80">
                  <c:v>331</c:v>
                </c:pt>
                <c:pt idx="81">
                  <c:v>285</c:v>
                </c:pt>
                <c:pt idx="82">
                  <c:v>301</c:v>
                </c:pt>
                <c:pt idx="83">
                  <c:v>324</c:v>
                </c:pt>
                <c:pt idx="84">
                  <c:v>318</c:v>
                </c:pt>
                <c:pt idx="85">
                  <c:v>273</c:v>
                </c:pt>
                <c:pt idx="86">
                  <c:v>329</c:v>
                </c:pt>
                <c:pt idx="87">
                  <c:v>369</c:v>
                </c:pt>
                <c:pt idx="88">
                  <c:v>360</c:v>
                </c:pt>
                <c:pt idx="89">
                  <c:v>355</c:v>
                </c:pt>
                <c:pt idx="90">
                  <c:v>329</c:v>
                </c:pt>
                <c:pt idx="91">
                  <c:v>335</c:v>
                </c:pt>
                <c:pt idx="92">
                  <c:v>356</c:v>
                </c:pt>
                <c:pt idx="93">
                  <c:v>351</c:v>
                </c:pt>
                <c:pt idx="94">
                  <c:v>366</c:v>
                </c:pt>
                <c:pt idx="95">
                  <c:v>378</c:v>
                </c:pt>
                <c:pt idx="96">
                  <c:v>375</c:v>
                </c:pt>
                <c:pt idx="97">
                  <c:v>388</c:v>
                </c:pt>
                <c:pt idx="98">
                  <c:v>392</c:v>
                </c:pt>
                <c:pt idx="99">
                  <c:v>332</c:v>
                </c:pt>
                <c:pt idx="100">
                  <c:v>364</c:v>
                </c:pt>
                <c:pt idx="101">
                  <c:v>363</c:v>
                </c:pt>
                <c:pt idx="102">
                  <c:v>324</c:v>
                </c:pt>
                <c:pt idx="103">
                  <c:v>380</c:v>
                </c:pt>
                <c:pt idx="104">
                  <c:v>399</c:v>
                </c:pt>
                <c:pt idx="105">
                  <c:v>352</c:v>
                </c:pt>
                <c:pt idx="106">
                  <c:v>322</c:v>
                </c:pt>
                <c:pt idx="107">
                  <c:v>324</c:v>
                </c:pt>
                <c:pt idx="108">
                  <c:v>313</c:v>
                </c:pt>
                <c:pt idx="109">
                  <c:v>293</c:v>
                </c:pt>
                <c:pt idx="110">
                  <c:v>321</c:v>
                </c:pt>
                <c:pt idx="111">
                  <c:v>291</c:v>
                </c:pt>
                <c:pt idx="11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8-4F19-AA95-5563EEA14A45}"/>
            </c:ext>
          </c:extLst>
        </c:ser>
        <c:ser>
          <c:idx val="3"/>
          <c:order val="3"/>
          <c:tx>
            <c:strRef>
              <c:f>'2022-06 booster'!$E$8:$E$9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booster'!$E$10:$E$123</c:f>
              <c:numCache>
                <c:formatCode>General</c:formatCode>
                <c:ptCount val="113"/>
                <c:pt idx="0">
                  <c:v>1037</c:v>
                </c:pt>
                <c:pt idx="1">
                  <c:v>1051</c:v>
                </c:pt>
                <c:pt idx="2">
                  <c:v>1053</c:v>
                </c:pt>
                <c:pt idx="3">
                  <c:v>1020</c:v>
                </c:pt>
                <c:pt idx="4">
                  <c:v>1028</c:v>
                </c:pt>
                <c:pt idx="5">
                  <c:v>1056</c:v>
                </c:pt>
                <c:pt idx="6">
                  <c:v>1120</c:v>
                </c:pt>
                <c:pt idx="7">
                  <c:v>1169</c:v>
                </c:pt>
                <c:pt idx="8">
                  <c:v>1214</c:v>
                </c:pt>
                <c:pt idx="9">
                  <c:v>1163</c:v>
                </c:pt>
                <c:pt idx="10">
                  <c:v>1186</c:v>
                </c:pt>
                <c:pt idx="11">
                  <c:v>1171</c:v>
                </c:pt>
                <c:pt idx="12">
                  <c:v>1167</c:v>
                </c:pt>
                <c:pt idx="13">
                  <c:v>1159</c:v>
                </c:pt>
                <c:pt idx="14">
                  <c:v>1067</c:v>
                </c:pt>
                <c:pt idx="15">
                  <c:v>1002</c:v>
                </c:pt>
                <c:pt idx="16">
                  <c:v>1111</c:v>
                </c:pt>
                <c:pt idx="17">
                  <c:v>1080</c:v>
                </c:pt>
                <c:pt idx="18">
                  <c:v>1061</c:v>
                </c:pt>
                <c:pt idx="19">
                  <c:v>1034</c:v>
                </c:pt>
                <c:pt idx="20">
                  <c:v>1165</c:v>
                </c:pt>
                <c:pt idx="21">
                  <c:v>1018</c:v>
                </c:pt>
                <c:pt idx="22">
                  <c:v>1084</c:v>
                </c:pt>
                <c:pt idx="23">
                  <c:v>1319</c:v>
                </c:pt>
                <c:pt idx="24">
                  <c:v>1171</c:v>
                </c:pt>
                <c:pt idx="25">
                  <c:v>1232</c:v>
                </c:pt>
                <c:pt idx="26">
                  <c:v>1193</c:v>
                </c:pt>
                <c:pt idx="27">
                  <c:v>1212</c:v>
                </c:pt>
                <c:pt idx="28">
                  <c:v>1123</c:v>
                </c:pt>
                <c:pt idx="29">
                  <c:v>1146</c:v>
                </c:pt>
                <c:pt idx="30">
                  <c:v>1143</c:v>
                </c:pt>
                <c:pt idx="31">
                  <c:v>1256</c:v>
                </c:pt>
                <c:pt idx="32">
                  <c:v>1269</c:v>
                </c:pt>
                <c:pt idx="33">
                  <c:v>1281</c:v>
                </c:pt>
                <c:pt idx="34">
                  <c:v>1306</c:v>
                </c:pt>
                <c:pt idx="35">
                  <c:v>1291</c:v>
                </c:pt>
                <c:pt idx="36">
                  <c:v>1300</c:v>
                </c:pt>
                <c:pt idx="37">
                  <c:v>1282</c:v>
                </c:pt>
                <c:pt idx="38">
                  <c:v>1222</c:v>
                </c:pt>
                <c:pt idx="39">
                  <c:v>1287</c:v>
                </c:pt>
                <c:pt idx="40">
                  <c:v>1287</c:v>
                </c:pt>
                <c:pt idx="41">
                  <c:v>1249</c:v>
                </c:pt>
                <c:pt idx="42">
                  <c:v>1385</c:v>
                </c:pt>
                <c:pt idx="43">
                  <c:v>1378</c:v>
                </c:pt>
                <c:pt idx="44">
                  <c:v>1544</c:v>
                </c:pt>
                <c:pt idx="45">
                  <c:v>1743</c:v>
                </c:pt>
                <c:pt idx="46">
                  <c:v>1736</c:v>
                </c:pt>
                <c:pt idx="47">
                  <c:v>1666</c:v>
                </c:pt>
                <c:pt idx="48">
                  <c:v>1503</c:v>
                </c:pt>
                <c:pt idx="49">
                  <c:v>1444</c:v>
                </c:pt>
                <c:pt idx="50">
                  <c:v>1381</c:v>
                </c:pt>
                <c:pt idx="51">
                  <c:v>1342</c:v>
                </c:pt>
                <c:pt idx="52">
                  <c:v>1322</c:v>
                </c:pt>
                <c:pt idx="53">
                  <c:v>1380</c:v>
                </c:pt>
                <c:pt idx="54">
                  <c:v>1351</c:v>
                </c:pt>
                <c:pt idx="55">
                  <c:v>1338</c:v>
                </c:pt>
                <c:pt idx="56">
                  <c:v>1370</c:v>
                </c:pt>
                <c:pt idx="57">
                  <c:v>1281</c:v>
                </c:pt>
                <c:pt idx="58">
                  <c:v>1320</c:v>
                </c:pt>
                <c:pt idx="59">
                  <c:v>1264</c:v>
                </c:pt>
                <c:pt idx="60">
                  <c:v>1208</c:v>
                </c:pt>
                <c:pt idx="61">
                  <c:v>1320</c:v>
                </c:pt>
                <c:pt idx="62">
                  <c:v>1276</c:v>
                </c:pt>
                <c:pt idx="63">
                  <c:v>1216</c:v>
                </c:pt>
                <c:pt idx="64">
                  <c:v>1211</c:v>
                </c:pt>
                <c:pt idx="65">
                  <c:v>1198</c:v>
                </c:pt>
                <c:pt idx="66">
                  <c:v>1178</c:v>
                </c:pt>
                <c:pt idx="67">
                  <c:v>1158</c:v>
                </c:pt>
                <c:pt idx="68">
                  <c:v>1138</c:v>
                </c:pt>
                <c:pt idx="69">
                  <c:v>1160</c:v>
                </c:pt>
                <c:pt idx="70">
                  <c:v>1124</c:v>
                </c:pt>
                <c:pt idx="71">
                  <c:v>1224</c:v>
                </c:pt>
                <c:pt idx="72">
                  <c:v>1108</c:v>
                </c:pt>
                <c:pt idx="73">
                  <c:v>1149</c:v>
                </c:pt>
                <c:pt idx="74">
                  <c:v>1235</c:v>
                </c:pt>
                <c:pt idx="75">
                  <c:v>1143</c:v>
                </c:pt>
                <c:pt idx="76">
                  <c:v>1118</c:v>
                </c:pt>
                <c:pt idx="77">
                  <c:v>1119</c:v>
                </c:pt>
                <c:pt idx="78">
                  <c:v>1141</c:v>
                </c:pt>
                <c:pt idx="79">
                  <c:v>1217</c:v>
                </c:pt>
                <c:pt idx="80">
                  <c:v>1322</c:v>
                </c:pt>
                <c:pt idx="81">
                  <c:v>1176</c:v>
                </c:pt>
                <c:pt idx="82">
                  <c:v>1140</c:v>
                </c:pt>
                <c:pt idx="83">
                  <c:v>1153</c:v>
                </c:pt>
                <c:pt idx="84">
                  <c:v>1194</c:v>
                </c:pt>
                <c:pt idx="85">
                  <c:v>1177</c:v>
                </c:pt>
                <c:pt idx="86">
                  <c:v>1181</c:v>
                </c:pt>
                <c:pt idx="87">
                  <c:v>1363</c:v>
                </c:pt>
                <c:pt idx="88">
                  <c:v>1300</c:v>
                </c:pt>
                <c:pt idx="89">
                  <c:v>1332</c:v>
                </c:pt>
                <c:pt idx="90">
                  <c:v>1258</c:v>
                </c:pt>
                <c:pt idx="91">
                  <c:v>1261</c:v>
                </c:pt>
                <c:pt idx="92">
                  <c:v>1366</c:v>
                </c:pt>
                <c:pt idx="93">
                  <c:v>1377</c:v>
                </c:pt>
                <c:pt idx="94">
                  <c:v>1406</c:v>
                </c:pt>
                <c:pt idx="95">
                  <c:v>1437</c:v>
                </c:pt>
                <c:pt idx="96">
                  <c:v>1479</c:v>
                </c:pt>
                <c:pt idx="97">
                  <c:v>1417</c:v>
                </c:pt>
                <c:pt idx="98">
                  <c:v>1467</c:v>
                </c:pt>
                <c:pt idx="99">
                  <c:v>1351</c:v>
                </c:pt>
                <c:pt idx="100">
                  <c:v>1317</c:v>
                </c:pt>
                <c:pt idx="101">
                  <c:v>1346</c:v>
                </c:pt>
                <c:pt idx="102">
                  <c:v>1446</c:v>
                </c:pt>
                <c:pt idx="103">
                  <c:v>1385</c:v>
                </c:pt>
                <c:pt idx="104">
                  <c:v>1527</c:v>
                </c:pt>
                <c:pt idx="105">
                  <c:v>1342</c:v>
                </c:pt>
                <c:pt idx="106">
                  <c:v>1348</c:v>
                </c:pt>
                <c:pt idx="107">
                  <c:v>1245</c:v>
                </c:pt>
                <c:pt idx="108">
                  <c:v>1177</c:v>
                </c:pt>
                <c:pt idx="109">
                  <c:v>1195</c:v>
                </c:pt>
                <c:pt idx="110">
                  <c:v>1161</c:v>
                </c:pt>
                <c:pt idx="111">
                  <c:v>1241</c:v>
                </c:pt>
                <c:pt idx="112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8-4F19-AA95-5563EEA1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booster'!$X$10:$X$61</c:f>
              <c:numCache>
                <c:formatCode>0.000</c:formatCode>
                <c:ptCount val="52"/>
                <c:pt idx="0">
                  <c:v>0.14054054054054055</c:v>
                </c:pt>
                <c:pt idx="1">
                  <c:v>0.12175470008952552</c:v>
                </c:pt>
                <c:pt idx="2">
                  <c:v>0.12143290831815422</c:v>
                </c:pt>
                <c:pt idx="3">
                  <c:v>0.1187983614019117</c:v>
                </c:pt>
                <c:pt idx="4">
                  <c:v>0.12302607418288652</c:v>
                </c:pt>
                <c:pt idx="5">
                  <c:v>0.12538508934072704</c:v>
                </c:pt>
                <c:pt idx="6">
                  <c:v>0.12004230565838181</c:v>
                </c:pt>
                <c:pt idx="7">
                  <c:v>0.12015682656826568</c:v>
                </c:pt>
                <c:pt idx="8">
                  <c:v>0.11778052805280528</c:v>
                </c:pt>
                <c:pt idx="9">
                  <c:v>0.11795446061963419</c:v>
                </c:pt>
                <c:pt idx="10">
                  <c:v>0.11816155033441948</c:v>
                </c:pt>
                <c:pt idx="11">
                  <c:v>0.11900222434064188</c:v>
                </c:pt>
                <c:pt idx="12">
                  <c:v>0.11855670103092783</c:v>
                </c:pt>
                <c:pt idx="13">
                  <c:v>0.11923556294142086</c:v>
                </c:pt>
                <c:pt idx="14">
                  <c:v>0.12028608582574772</c:v>
                </c:pt>
                <c:pt idx="15">
                  <c:v>0.12194222495390289</c:v>
                </c:pt>
                <c:pt idx="16">
                  <c:v>0.12130039617804708</c:v>
                </c:pt>
                <c:pt idx="17">
                  <c:v>0.11989852195014339</c:v>
                </c:pt>
                <c:pt idx="18">
                  <c:v>0.11867254778407897</c:v>
                </c:pt>
                <c:pt idx="19">
                  <c:v>0.11808118081180811</c:v>
                </c:pt>
                <c:pt idx="20">
                  <c:v>0.11816443594646271</c:v>
                </c:pt>
                <c:pt idx="21">
                  <c:v>0.11801925722145805</c:v>
                </c:pt>
                <c:pt idx="22">
                  <c:v>0.11827295110798453</c:v>
                </c:pt>
                <c:pt idx="23">
                  <c:v>0.11777138992221846</c:v>
                </c:pt>
                <c:pt idx="24">
                  <c:v>0.11798349538360978</c:v>
                </c:pt>
                <c:pt idx="25">
                  <c:v>0.11756810106592973</c:v>
                </c:pt>
                <c:pt idx="26">
                  <c:v>0.11708692008836749</c:v>
                </c:pt>
                <c:pt idx="27">
                  <c:v>0.11728530639139029</c:v>
                </c:pt>
                <c:pt idx="28">
                  <c:v>0.11770111692351194</c:v>
                </c:pt>
                <c:pt idx="29">
                  <c:v>0.11790993468545892</c:v>
                </c:pt>
                <c:pt idx="30">
                  <c:v>0.118408757175277</c:v>
                </c:pt>
                <c:pt idx="31">
                  <c:v>0.11858475894245724</c:v>
                </c:pt>
                <c:pt idx="32">
                  <c:v>0.1189263938651078</c:v>
                </c:pt>
                <c:pt idx="33">
                  <c:v>0.11876832844574781</c:v>
                </c:pt>
                <c:pt idx="34">
                  <c:v>0.11839611466477139</c:v>
                </c:pt>
                <c:pt idx="35">
                  <c:v>0.11930673115679162</c:v>
                </c:pt>
                <c:pt idx="36">
                  <c:v>0.11924498711773272</c:v>
                </c:pt>
                <c:pt idx="37">
                  <c:v>0.11953082378614294</c:v>
                </c:pt>
                <c:pt idx="38">
                  <c:v>0.1196200180438359</c:v>
                </c:pt>
                <c:pt idx="39">
                  <c:v>0.11977658254033927</c:v>
                </c:pt>
                <c:pt idx="40">
                  <c:v>0.11904283128896039</c:v>
                </c:pt>
                <c:pt idx="41">
                  <c:v>0.11963926873498995</c:v>
                </c:pt>
                <c:pt idx="42">
                  <c:v>0.11952476381334097</c:v>
                </c:pt>
                <c:pt idx="43">
                  <c:v>0.11915367483296214</c:v>
                </c:pt>
                <c:pt idx="44">
                  <c:v>0.11944154843388785</c:v>
                </c:pt>
                <c:pt idx="45">
                  <c:v>0.11897829539438856</c:v>
                </c:pt>
                <c:pt idx="46">
                  <c:v>0.11884981275020447</c:v>
                </c:pt>
                <c:pt idx="47">
                  <c:v>0.11860347869926897</c:v>
                </c:pt>
                <c:pt idx="48">
                  <c:v>0.11858195742578334</c:v>
                </c:pt>
                <c:pt idx="49">
                  <c:v>0.11851225016118633</c:v>
                </c:pt>
                <c:pt idx="50">
                  <c:v>0.1183058600836028</c:v>
                </c:pt>
                <c:pt idx="51">
                  <c:v>0.1178380886105312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3-4F61-BD61-ED6C5BC50EF8}"/>
            </c:ext>
          </c:extLst>
        </c:ser>
        <c:ser>
          <c:idx val="1"/>
          <c:order val="1"/>
          <c:tx>
            <c:strRef>
              <c:f>'2022-06 booster'!$Y$9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booster'!$Y$10:$Y$61</c:f>
              <c:numCache>
                <c:formatCode>0.000</c:formatCode>
                <c:ptCount val="52"/>
                <c:pt idx="0">
                  <c:v>4.5897435897435894</c:v>
                </c:pt>
                <c:pt idx="1">
                  <c:v>5.1397058823529411</c:v>
                </c:pt>
                <c:pt idx="2">
                  <c:v>5.26</c:v>
                </c:pt>
                <c:pt idx="3">
                  <c:v>5.4674329501915713</c:v>
                </c:pt>
                <c:pt idx="4">
                  <c:v>5.3582089552238807</c:v>
                </c:pt>
                <c:pt idx="5">
                  <c:v>5.2579852579852577</c:v>
                </c:pt>
                <c:pt idx="6">
                  <c:v>5.5286343612334798</c:v>
                </c:pt>
                <c:pt idx="7">
                  <c:v>5.4165067178502877</c:v>
                </c:pt>
                <c:pt idx="8">
                  <c:v>5.5534150612959721</c:v>
                </c:pt>
                <c:pt idx="9">
                  <c:v>5.5822784810126587</c:v>
                </c:pt>
                <c:pt idx="10">
                  <c:v>5.6255442670537006</c:v>
                </c:pt>
                <c:pt idx="11">
                  <c:v>5.6221628838451272</c:v>
                </c:pt>
                <c:pt idx="12">
                  <c:v>5.6621118012422365</c:v>
                </c:pt>
                <c:pt idx="13">
                  <c:v>5.6678281068524967</c:v>
                </c:pt>
                <c:pt idx="14">
                  <c:v>5.6205405405405404</c:v>
                </c:pt>
                <c:pt idx="15">
                  <c:v>5.550403225806452</c:v>
                </c:pt>
                <c:pt idx="16">
                  <c:v>5.6109510086455332</c:v>
                </c:pt>
                <c:pt idx="17">
                  <c:v>5.6504139834406626</c:v>
                </c:pt>
                <c:pt idx="18">
                  <c:v>5.7336283185840706</c:v>
                </c:pt>
                <c:pt idx="19">
                  <c:v>5.7643581081081079</c:v>
                </c:pt>
                <c:pt idx="20">
                  <c:v>5.800161812297735</c:v>
                </c:pt>
                <c:pt idx="21">
                  <c:v>5.8158508158508155</c:v>
                </c:pt>
                <c:pt idx="22">
                  <c:v>5.7910780669144986</c:v>
                </c:pt>
                <c:pt idx="23">
                  <c:v>5.8269921033740131</c:v>
                </c:pt>
                <c:pt idx="24">
                  <c:v>5.8268698060941828</c:v>
                </c:pt>
                <c:pt idx="25">
                  <c:v>5.8535930154466085</c:v>
                </c:pt>
                <c:pt idx="26">
                  <c:v>5.8972023422251141</c:v>
                </c:pt>
                <c:pt idx="27">
                  <c:v>5.8607990012484397</c:v>
                </c:pt>
                <c:pt idx="28">
                  <c:v>5.8378378378378377</c:v>
                </c:pt>
                <c:pt idx="29">
                  <c:v>5.833819241982507</c:v>
                </c:pt>
                <c:pt idx="30">
                  <c:v>5.8094701240135285</c:v>
                </c:pt>
                <c:pt idx="31">
                  <c:v>5.8087431693989071</c:v>
                </c:pt>
                <c:pt idx="32">
                  <c:v>5.7864693446088795</c:v>
                </c:pt>
                <c:pt idx="33">
                  <c:v>5.7721193415637861</c:v>
                </c:pt>
                <c:pt idx="34">
                  <c:v>5.7778889444722363</c:v>
                </c:pt>
                <c:pt idx="35">
                  <c:v>5.7524131274131278</c:v>
                </c:pt>
                <c:pt idx="36">
                  <c:v>5.7674964772193515</c:v>
                </c:pt>
                <c:pt idx="37">
                  <c:v>5.7663167503423098</c:v>
                </c:pt>
                <c:pt idx="38">
                  <c:v>5.7511091393078972</c:v>
                </c:pt>
                <c:pt idx="39">
                  <c:v>5.7417962003454228</c:v>
                </c:pt>
                <c:pt idx="40">
                  <c:v>5.7660472972972974</c:v>
                </c:pt>
                <c:pt idx="41">
                  <c:v>5.7374027038099138</c:v>
                </c:pt>
                <c:pt idx="42">
                  <c:v>5.7369261477045912</c:v>
                </c:pt>
                <c:pt idx="43">
                  <c:v>5.7433800623052962</c:v>
                </c:pt>
                <c:pt idx="44">
                  <c:v>5.73965844402277</c:v>
                </c:pt>
                <c:pt idx="45">
                  <c:v>5.7515758249907307</c:v>
                </c:pt>
                <c:pt idx="46">
                  <c:v>5.7602318000724377</c:v>
                </c:pt>
                <c:pt idx="47">
                  <c:v>5.7513283740701384</c:v>
                </c:pt>
                <c:pt idx="48">
                  <c:v>5.7638888888888893</c:v>
                </c:pt>
                <c:pt idx="49">
                  <c:v>5.7677660659639578</c:v>
                </c:pt>
                <c:pt idx="50">
                  <c:v>5.7623333333333333</c:v>
                </c:pt>
                <c:pt idx="51">
                  <c:v>5.7962598425196852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3-4F61-BD61-ED6C5BC50EF8}"/>
            </c:ext>
          </c:extLst>
        </c:ser>
        <c:ser>
          <c:idx val="2"/>
          <c:order val="2"/>
          <c:tx>
            <c:strRef>
              <c:f>'2022-06 booster'!$Z$9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booster'!$Z$10:$Z$61</c:f>
              <c:numCache>
                <c:formatCode>0.000</c:formatCode>
                <c:ptCount val="52"/>
                <c:pt idx="0">
                  <c:v>0.64504504504504501</c:v>
                </c:pt>
                <c:pt idx="1">
                  <c:v>0.62578334825425241</c:v>
                </c:pt>
                <c:pt idx="2">
                  <c:v>0.63873709775349119</c:v>
                </c:pt>
                <c:pt idx="3">
                  <c:v>0.64952207555757857</c:v>
                </c:pt>
                <c:pt idx="4">
                  <c:v>0.65919941241278002</c:v>
                </c:pt>
                <c:pt idx="5">
                  <c:v>0.65927295132470731</c:v>
                </c:pt>
                <c:pt idx="6">
                  <c:v>0.66367001586462193</c:v>
                </c:pt>
                <c:pt idx="7">
                  <c:v>0.65083025830258301</c:v>
                </c:pt>
                <c:pt idx="8">
                  <c:v>0.65408415841584155</c:v>
                </c:pt>
                <c:pt idx="9">
                  <c:v>0.65845464725643899</c:v>
                </c:pt>
                <c:pt idx="10">
                  <c:v>0.66472303206997085</c:v>
                </c:pt>
                <c:pt idx="11">
                  <c:v>0.66904988878296789</c:v>
                </c:pt>
                <c:pt idx="12">
                  <c:v>0.67128129602356401</c:v>
                </c:pt>
                <c:pt idx="13">
                  <c:v>0.67580667497576508</c:v>
                </c:pt>
                <c:pt idx="14">
                  <c:v>0.67607282184655393</c:v>
                </c:pt>
                <c:pt idx="15">
                  <c:v>0.67682851874615857</c:v>
                </c:pt>
                <c:pt idx="16">
                  <c:v>0.68061058028431598</c:v>
                </c:pt>
                <c:pt idx="17">
                  <c:v>0.67747628502095747</c:v>
                </c:pt>
                <c:pt idx="18">
                  <c:v>0.6804242806133165</c:v>
                </c:pt>
                <c:pt idx="19">
                  <c:v>0.68066221202752564</c:v>
                </c:pt>
                <c:pt idx="20">
                  <c:v>0.6853728489483748</c:v>
                </c:pt>
                <c:pt idx="21">
                  <c:v>0.68638239339752405</c:v>
                </c:pt>
                <c:pt idx="22">
                  <c:v>0.68492789307070001</c:v>
                </c:pt>
                <c:pt idx="23">
                  <c:v>0.68625295908014883</c:v>
                </c:pt>
                <c:pt idx="24">
                  <c:v>0.68747446686820823</c:v>
                </c:pt>
                <c:pt idx="25">
                  <c:v>0.68819581523884721</c:v>
                </c:pt>
                <c:pt idx="26">
                  <c:v>0.69048525938904548</c:v>
                </c:pt>
                <c:pt idx="27">
                  <c:v>0.68738560655977743</c:v>
                </c:pt>
                <c:pt idx="28">
                  <c:v>0.6871200339318535</c:v>
                </c:pt>
                <c:pt idx="29">
                  <c:v>0.68786524578893093</c:v>
                </c:pt>
                <c:pt idx="30">
                  <c:v>0.68789213723134424</c:v>
                </c:pt>
                <c:pt idx="31">
                  <c:v>0.68882840850181437</c:v>
                </c:pt>
                <c:pt idx="32">
                  <c:v>0.6881639323653278</c:v>
                </c:pt>
                <c:pt idx="33">
                  <c:v>0.68554496578690127</c:v>
                </c:pt>
                <c:pt idx="34">
                  <c:v>0.6840796019900498</c:v>
                </c:pt>
                <c:pt idx="35">
                  <c:v>0.68630160649507688</c:v>
                </c:pt>
                <c:pt idx="36">
                  <c:v>0.68774504312759044</c:v>
                </c:pt>
                <c:pt idx="37">
                  <c:v>0.68925259138025097</c:v>
                </c:pt>
                <c:pt idx="38">
                  <c:v>0.68794777901608029</c:v>
                </c:pt>
                <c:pt idx="39">
                  <c:v>0.6877327265204799</c:v>
                </c:pt>
                <c:pt idx="40">
                  <c:v>0.68640659561632822</c:v>
                </c:pt>
                <c:pt idx="41">
                  <c:v>0.68641866392197226</c:v>
                </c:pt>
                <c:pt idx="42">
                  <c:v>0.68570474281897131</c:v>
                </c:pt>
                <c:pt idx="43">
                  <c:v>0.68434484038604304</c:v>
                </c:pt>
                <c:pt idx="44">
                  <c:v>0.68555369203571914</c:v>
                </c:pt>
                <c:pt idx="45">
                  <c:v>0.68431268748897123</c:v>
                </c:pt>
                <c:pt idx="46">
                  <c:v>0.68460247083638237</c:v>
                </c:pt>
                <c:pt idx="47">
                  <c:v>0.68212755230652888</c:v>
                </c:pt>
                <c:pt idx="48">
                  <c:v>0.68349322682916791</c:v>
                </c:pt>
                <c:pt idx="49">
                  <c:v>0.68355093488072216</c:v>
                </c:pt>
                <c:pt idx="50">
                  <c:v>0.68171780108841395</c:v>
                </c:pt>
                <c:pt idx="51">
                  <c:v>0.68302018093249828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3-4F61-BD61-ED6C5BC50EF8}"/>
            </c:ext>
          </c:extLst>
        </c:ser>
        <c:ser>
          <c:idx val="3"/>
          <c:order val="3"/>
          <c:tx>
            <c:strRef>
              <c:f>'2022-06 booster'!$AA$9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booster'!$AA$10:$AA$61</c:f>
              <c:numCache>
                <c:formatCode>General</c:formatCode>
                <c:ptCount val="52"/>
                <c:pt idx="0">
                  <c:v>2.3819819819819821</c:v>
                </c:pt>
                <c:pt idx="1">
                  <c:v>2.4189794091316026</c:v>
                </c:pt>
                <c:pt idx="2">
                  <c:v>2.4608378870673953</c:v>
                </c:pt>
                <c:pt idx="3">
                  <c:v>2.45380063723259</c:v>
                </c:pt>
                <c:pt idx="4">
                  <c:v>2.4829232464193902</c:v>
                </c:pt>
                <c:pt idx="5">
                  <c:v>2.4775107825015406</c:v>
                </c:pt>
                <c:pt idx="6">
                  <c:v>2.4754098360655736</c:v>
                </c:pt>
                <c:pt idx="7">
                  <c:v>2.4506457564575648</c:v>
                </c:pt>
                <c:pt idx="8">
                  <c:v>2.4410066006600659</c:v>
                </c:pt>
                <c:pt idx="9">
                  <c:v>2.4550205300485257</c:v>
                </c:pt>
                <c:pt idx="10">
                  <c:v>2.4747041673812382</c:v>
                </c:pt>
                <c:pt idx="11">
                  <c:v>2.4858595487766126</c:v>
                </c:pt>
                <c:pt idx="12">
                  <c:v>2.4826215022091311</c:v>
                </c:pt>
                <c:pt idx="13">
                  <c:v>2.5003462124359506</c:v>
                </c:pt>
                <c:pt idx="14">
                  <c:v>2.501040312093628</c:v>
                </c:pt>
                <c:pt idx="15">
                  <c:v>2.5065765212046713</c:v>
                </c:pt>
                <c:pt idx="16">
                  <c:v>2.5086226986716382</c:v>
                </c:pt>
                <c:pt idx="17">
                  <c:v>2.5026472534745201</c:v>
                </c:pt>
                <c:pt idx="18">
                  <c:v>2.5008401596303296</c:v>
                </c:pt>
                <c:pt idx="19">
                  <c:v>2.4969582128253713</c:v>
                </c:pt>
                <c:pt idx="20">
                  <c:v>2.4995219885277247</c:v>
                </c:pt>
                <c:pt idx="21">
                  <c:v>2.5028885832187071</c:v>
                </c:pt>
                <c:pt idx="22">
                  <c:v>2.5087055926837847</c:v>
                </c:pt>
                <c:pt idx="23">
                  <c:v>2.5086236050050728</c:v>
                </c:pt>
                <c:pt idx="24">
                  <c:v>2.5157284091837568</c:v>
                </c:pt>
                <c:pt idx="25">
                  <c:v>2.5194630872483224</c:v>
                </c:pt>
                <c:pt idx="26">
                  <c:v>2.5177115868058202</c:v>
                </c:pt>
                <c:pt idx="27">
                  <c:v>2.5087488103082216</c:v>
                </c:pt>
                <c:pt idx="28">
                  <c:v>2.5158348649794995</c:v>
                </c:pt>
                <c:pt idx="29">
                  <c:v>2.5276727397731178</c:v>
                </c:pt>
                <c:pt idx="30">
                  <c:v>2.5300360432519025</c:v>
                </c:pt>
                <c:pt idx="31">
                  <c:v>2.5309745982374285</c:v>
                </c:pt>
                <c:pt idx="32">
                  <c:v>2.5301401722295558</c:v>
                </c:pt>
                <c:pt idx="33">
                  <c:v>2.5310972629521018</c:v>
                </c:pt>
                <c:pt idx="34">
                  <c:v>2.5236910684671878</c:v>
                </c:pt>
                <c:pt idx="35">
                  <c:v>2.5319859503656361</c:v>
                </c:pt>
                <c:pt idx="36">
                  <c:v>2.5357342892349055</c:v>
                </c:pt>
                <c:pt idx="37">
                  <c:v>2.5425531914893615</c:v>
                </c:pt>
                <c:pt idx="38">
                  <c:v>2.5400944647879848</c:v>
                </c:pt>
                <c:pt idx="39">
                  <c:v>2.5405461315680595</c:v>
                </c:pt>
                <c:pt idx="40">
                  <c:v>2.5382063140961191</c:v>
                </c:pt>
                <c:pt idx="41">
                  <c:v>2.542126157917953</c:v>
                </c:pt>
                <c:pt idx="42">
                  <c:v>2.5418933104303845</c:v>
                </c:pt>
                <c:pt idx="43">
                  <c:v>2.5385115070527098</c:v>
                </c:pt>
                <c:pt idx="44">
                  <c:v>2.5469833643080548</c:v>
                </c:pt>
                <c:pt idx="45">
                  <c:v>2.5412916887241925</c:v>
                </c:pt>
                <c:pt idx="46">
                  <c:v>2.542852223322285</c:v>
                </c:pt>
                <c:pt idx="47">
                  <c:v>2.5386102008234603</c:v>
                </c:pt>
                <c:pt idx="48">
                  <c:v>2.5421418866060033</c:v>
                </c:pt>
                <c:pt idx="49">
                  <c:v>2.5421905222437138</c:v>
                </c:pt>
                <c:pt idx="50">
                  <c:v>2.5448773562583802</c:v>
                </c:pt>
                <c:pt idx="51">
                  <c:v>2.5484419701538701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3-4F61-BD61-ED6C5BC50EF8}"/>
            </c:ext>
          </c:extLst>
        </c:ser>
        <c:ser>
          <c:idx val="4"/>
          <c:order val="4"/>
          <c:tx>
            <c:strRef>
              <c:f>'2022-06 booster'!$AB$9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booster'!$AB$10:$AB$61</c:f>
              <c:numCache>
                <c:formatCode>General</c:formatCode>
                <c:ptCount val="52"/>
                <c:pt idx="0">
                  <c:v>16.948717948717949</c:v>
                </c:pt>
                <c:pt idx="1">
                  <c:v>19.867647058823529</c:v>
                </c:pt>
                <c:pt idx="2">
                  <c:v>20.265000000000001</c:v>
                </c:pt>
                <c:pt idx="3">
                  <c:v>20.655172413793103</c:v>
                </c:pt>
                <c:pt idx="4">
                  <c:v>20.182089552238807</c:v>
                </c:pt>
                <c:pt idx="5">
                  <c:v>19.759213759213758</c:v>
                </c:pt>
                <c:pt idx="6">
                  <c:v>20.621145374449338</c:v>
                </c:pt>
                <c:pt idx="7">
                  <c:v>20.395393474088291</c:v>
                </c:pt>
                <c:pt idx="8">
                  <c:v>20.725043782837126</c:v>
                </c:pt>
                <c:pt idx="9">
                  <c:v>20.813291139240505</c:v>
                </c:pt>
                <c:pt idx="10">
                  <c:v>20.943396226415093</c:v>
                </c:pt>
                <c:pt idx="11">
                  <c:v>20.889185580774367</c:v>
                </c:pt>
                <c:pt idx="12">
                  <c:v>20.940372670807452</c:v>
                </c:pt>
                <c:pt idx="13">
                  <c:v>20.96980255516841</c:v>
                </c:pt>
                <c:pt idx="14">
                  <c:v>20.792432432432431</c:v>
                </c:pt>
                <c:pt idx="15">
                  <c:v>20.555443548387096</c:v>
                </c:pt>
                <c:pt idx="16">
                  <c:v>20.681075888568685</c:v>
                </c:pt>
                <c:pt idx="17">
                  <c:v>20.873045078196871</c:v>
                </c:pt>
                <c:pt idx="18">
                  <c:v>21.073451327433627</c:v>
                </c:pt>
                <c:pt idx="19">
                  <c:v>21.146114864864863</c:v>
                </c:pt>
                <c:pt idx="20">
                  <c:v>21.152912621359224</c:v>
                </c:pt>
                <c:pt idx="21">
                  <c:v>21.207459207459209</c:v>
                </c:pt>
                <c:pt idx="22">
                  <c:v>21.211152416356878</c:v>
                </c:pt>
                <c:pt idx="23">
                  <c:v>21.300789662598707</c:v>
                </c:pt>
                <c:pt idx="24">
                  <c:v>21.322714681440445</c:v>
                </c:pt>
                <c:pt idx="25">
                  <c:v>21.429818670248491</c:v>
                </c:pt>
                <c:pt idx="26">
                  <c:v>21.502927781392323</c:v>
                </c:pt>
                <c:pt idx="27">
                  <c:v>21.390137328339577</c:v>
                </c:pt>
                <c:pt idx="28">
                  <c:v>21.374774774774774</c:v>
                </c:pt>
                <c:pt idx="29">
                  <c:v>21.43731778425656</c:v>
                </c:pt>
                <c:pt idx="30">
                  <c:v>21.366967305524238</c:v>
                </c:pt>
                <c:pt idx="31">
                  <c:v>21.343169398907104</c:v>
                </c:pt>
                <c:pt idx="32">
                  <c:v>21.274841437632134</c:v>
                </c:pt>
                <c:pt idx="33">
                  <c:v>21.311213991769549</c:v>
                </c:pt>
                <c:pt idx="34">
                  <c:v>21.315657828914457</c:v>
                </c:pt>
                <c:pt idx="35">
                  <c:v>21.222490347490346</c:v>
                </c:pt>
                <c:pt idx="36">
                  <c:v>21.264913104744011</c:v>
                </c:pt>
                <c:pt idx="37">
                  <c:v>21.271109082610678</c:v>
                </c:pt>
                <c:pt idx="38">
                  <c:v>21.23469387755102</c:v>
                </c:pt>
                <c:pt idx="39">
                  <c:v>21.210708117443868</c:v>
                </c:pt>
                <c:pt idx="40">
                  <c:v>21.32179054054054</c:v>
                </c:pt>
                <c:pt idx="41">
                  <c:v>21.248258910282672</c:v>
                </c:pt>
                <c:pt idx="42">
                  <c:v>21.266666666666666</c:v>
                </c:pt>
                <c:pt idx="43">
                  <c:v>21.304517133956388</c:v>
                </c:pt>
                <c:pt idx="44">
                  <c:v>21.324098671726755</c:v>
                </c:pt>
                <c:pt idx="45">
                  <c:v>21.359288097886541</c:v>
                </c:pt>
                <c:pt idx="46">
                  <c:v>21.395508873596523</c:v>
                </c:pt>
                <c:pt idx="47">
                  <c:v>21.404179950407368</c:v>
                </c:pt>
                <c:pt idx="48">
                  <c:v>21.437847222222221</c:v>
                </c:pt>
                <c:pt idx="49">
                  <c:v>21.450867052023121</c:v>
                </c:pt>
                <c:pt idx="50">
                  <c:v>21.510999999999999</c:v>
                </c:pt>
                <c:pt idx="51">
                  <c:v>21.626640419947506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83-4F61-BD61-ED6C5BC50EF8}"/>
            </c:ext>
          </c:extLst>
        </c:ser>
        <c:ser>
          <c:idx val="5"/>
          <c:order val="5"/>
          <c:tx>
            <c:strRef>
              <c:f>'2022-06 booster'!$AC$9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booster'!$AC$10:$AC$61</c:f>
              <c:numCache>
                <c:formatCode>General</c:formatCode>
                <c:ptCount val="52"/>
                <c:pt idx="0">
                  <c:v>3.6927374301675977</c:v>
                </c:pt>
                <c:pt idx="1">
                  <c:v>3.8655221745350499</c:v>
                </c:pt>
                <c:pt idx="2">
                  <c:v>3.8526615969581748</c:v>
                </c:pt>
                <c:pt idx="3">
                  <c:v>3.7778556412053259</c:v>
                </c:pt>
                <c:pt idx="4">
                  <c:v>3.7665738161559887</c:v>
                </c:pt>
                <c:pt idx="5">
                  <c:v>3.7579439252336448</c:v>
                </c:pt>
                <c:pt idx="6">
                  <c:v>3.7298804780876496</c:v>
                </c:pt>
                <c:pt idx="7">
                  <c:v>3.7654145995747696</c:v>
                </c:pt>
                <c:pt idx="8">
                  <c:v>3.7319457584358249</c:v>
                </c:pt>
                <c:pt idx="9">
                  <c:v>3.7284580498866213</c:v>
                </c:pt>
                <c:pt idx="10">
                  <c:v>3.7229102167182662</c:v>
                </c:pt>
                <c:pt idx="11">
                  <c:v>3.7155070054618857</c:v>
                </c:pt>
                <c:pt idx="12">
                  <c:v>3.6983326020184291</c:v>
                </c:pt>
                <c:pt idx="13">
                  <c:v>3.699795081967213</c:v>
                </c:pt>
                <c:pt idx="14">
                  <c:v>3.6993652625504905</c:v>
                </c:pt>
                <c:pt idx="15">
                  <c:v>3.7034144569560481</c:v>
                </c:pt>
                <c:pt idx="16">
                  <c:v>3.6858414655024823</c:v>
                </c:pt>
                <c:pt idx="17">
                  <c:v>3.6940735916639533</c:v>
                </c:pt>
                <c:pt idx="18">
                  <c:v>3.6754128723568451</c:v>
                </c:pt>
                <c:pt idx="19">
                  <c:v>3.6684249084249085</c:v>
                </c:pt>
                <c:pt idx="20">
                  <c:v>3.646952155112289</c:v>
                </c:pt>
                <c:pt idx="21">
                  <c:v>3.6464929859719439</c:v>
                </c:pt>
                <c:pt idx="22">
                  <c:v>3.6627294903068428</c:v>
                </c:pt>
                <c:pt idx="23">
                  <c:v>3.6555377602562524</c:v>
                </c:pt>
                <c:pt idx="24">
                  <c:v>3.6593772284288093</c:v>
                </c:pt>
                <c:pt idx="25">
                  <c:v>3.66096833409821</c:v>
                </c:pt>
                <c:pt idx="26">
                  <c:v>3.6462930273609886</c:v>
                </c:pt>
                <c:pt idx="27">
                  <c:v>3.6496964532964107</c:v>
                </c:pt>
                <c:pt idx="28">
                  <c:v>3.6614197530864199</c:v>
                </c:pt>
                <c:pt idx="29">
                  <c:v>3.6746626686656674</c:v>
                </c:pt>
                <c:pt idx="30">
                  <c:v>3.6779545895594801</c:v>
                </c:pt>
                <c:pt idx="31">
                  <c:v>3.6743179680150519</c:v>
                </c:pt>
                <c:pt idx="32">
                  <c:v>3.6766532700036536</c:v>
                </c:pt>
                <c:pt idx="33">
                  <c:v>3.6920951786828269</c:v>
                </c:pt>
                <c:pt idx="34">
                  <c:v>3.6891774891774891</c:v>
                </c:pt>
                <c:pt idx="35">
                  <c:v>3.6893195737897475</c:v>
                </c:pt>
                <c:pt idx="36">
                  <c:v>3.6870266308331296</c:v>
                </c:pt>
                <c:pt idx="37">
                  <c:v>3.6888554693683711</c:v>
                </c:pt>
                <c:pt idx="38">
                  <c:v>3.6922780220627942</c:v>
                </c:pt>
                <c:pt idx="39">
                  <c:v>3.6940893367423673</c:v>
                </c:pt>
                <c:pt idx="40">
                  <c:v>3.6978174893804012</c:v>
                </c:pt>
                <c:pt idx="41">
                  <c:v>3.7034630489111033</c:v>
                </c:pt>
                <c:pt idx="42">
                  <c:v>3.706979333379723</c:v>
                </c:pt>
                <c:pt idx="43">
                  <c:v>3.7094040273916877</c:v>
                </c:pt>
                <c:pt idx="44">
                  <c:v>3.715220841047342</c:v>
                </c:pt>
                <c:pt idx="45">
                  <c:v>3.7136410520887053</c:v>
                </c:pt>
                <c:pt idx="46">
                  <c:v>3.714348591549296</c:v>
                </c:pt>
                <c:pt idx="47">
                  <c:v>3.7216063069721605</c:v>
                </c:pt>
                <c:pt idx="48">
                  <c:v>3.7193373493975903</c:v>
                </c:pt>
                <c:pt idx="49">
                  <c:v>3.7190944997936684</c:v>
                </c:pt>
                <c:pt idx="50">
                  <c:v>3.7330363857233761</c:v>
                </c:pt>
                <c:pt idx="51">
                  <c:v>3.7311371483556912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83-4F61-BD61-ED6C5BC5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booster'!$Q$9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booster'!$Q$10:$Q$156</c:f>
              <c:numCache>
                <c:formatCode>0.000</c:formatCode>
                <c:ptCount val="147"/>
                <c:pt idx="0">
                  <c:v>0.14018691588785046</c:v>
                </c:pt>
                <c:pt idx="1">
                  <c:v>0.13012477718360071</c:v>
                </c:pt>
                <c:pt idx="2">
                  <c:v>0.13064516129032258</c:v>
                </c:pt>
                <c:pt idx="3">
                  <c:v>0.13210445468509985</c:v>
                </c:pt>
                <c:pt idx="4">
                  <c:v>0.12646253422952453</c:v>
                </c:pt>
                <c:pt idx="5">
                  <c:v>0.12366737739872068</c:v>
                </c:pt>
                <c:pt idx="6">
                  <c:v>0.12516152852132176</c:v>
                </c:pt>
                <c:pt idx="7">
                  <c:v>0.12726087664982891</c:v>
                </c:pt>
                <c:pt idx="8">
                  <c:v>0.12665489849955869</c:v>
                </c:pt>
                <c:pt idx="9">
                  <c:v>0.12713804713804713</c:v>
                </c:pt>
                <c:pt idx="10">
                  <c:v>0.1284930139720559</c:v>
                </c:pt>
                <c:pt idx="11">
                  <c:v>0.13057139532177353</c:v>
                </c:pt>
                <c:pt idx="12">
                  <c:v>0.12832194381169323</c:v>
                </c:pt>
                <c:pt idx="13">
                  <c:v>0.12872905598692277</c:v>
                </c:pt>
                <c:pt idx="14">
                  <c:v>0.12945864515501992</c:v>
                </c:pt>
                <c:pt idx="15">
                  <c:v>0.12907117008443908</c:v>
                </c:pt>
                <c:pt idx="16">
                  <c:v>0.12844605974647638</c:v>
                </c:pt>
                <c:pt idx="17">
                  <c:v>0.12843104032531347</c:v>
                </c:pt>
                <c:pt idx="18">
                  <c:v>0.12898763020833334</c:v>
                </c:pt>
                <c:pt idx="19">
                  <c:v>0.13005780346820808</c:v>
                </c:pt>
                <c:pt idx="20">
                  <c:v>0.12968364370652904</c:v>
                </c:pt>
                <c:pt idx="21">
                  <c:v>0.12861573973887325</c:v>
                </c:pt>
                <c:pt idx="22">
                  <c:v>0.12828191378229681</c:v>
                </c:pt>
                <c:pt idx="23">
                  <c:v>0.12794590251740762</c:v>
                </c:pt>
                <c:pt idx="24">
                  <c:v>0.12865157670729349</c:v>
                </c:pt>
                <c:pt idx="25">
                  <c:v>0.12782001744983174</c:v>
                </c:pt>
                <c:pt idx="26">
                  <c:v>0.12695453452008659</c:v>
                </c:pt>
                <c:pt idx="27">
                  <c:v>0.12703772706101538</c:v>
                </c:pt>
                <c:pt idx="28">
                  <c:v>0.12724297483354025</c:v>
                </c:pt>
                <c:pt idx="29">
                  <c:v>0.12743265530511269</c:v>
                </c:pt>
                <c:pt idx="30">
                  <c:v>0.12674857720334023</c:v>
                </c:pt>
                <c:pt idx="31">
                  <c:v>0.12648671010445756</c:v>
                </c:pt>
                <c:pt idx="32">
                  <c:v>0.12683832756111027</c:v>
                </c:pt>
                <c:pt idx="33">
                  <c:v>0.12658289499318137</c:v>
                </c:pt>
                <c:pt idx="34">
                  <c:v>0.12606787180818427</c:v>
                </c:pt>
                <c:pt idx="35">
                  <c:v>0.12564173083975064</c:v>
                </c:pt>
                <c:pt idx="36">
                  <c:v>0.12605004468275247</c:v>
                </c:pt>
                <c:pt idx="37">
                  <c:v>0.1258756472175086</c:v>
                </c:pt>
                <c:pt idx="38">
                  <c:v>0.12561639177010711</c:v>
                </c:pt>
                <c:pt idx="39">
                  <c:v>0.12523892628604671</c:v>
                </c:pt>
                <c:pt idx="40">
                  <c:v>0.12435970404097894</c:v>
                </c:pt>
                <c:pt idx="41">
                  <c:v>0.1249850924269529</c:v>
                </c:pt>
                <c:pt idx="42">
                  <c:v>0.12463103930402361</c:v>
                </c:pt>
                <c:pt idx="43">
                  <c:v>0.12445472821757766</c:v>
                </c:pt>
                <c:pt idx="44">
                  <c:v>0.12463413730502761</c:v>
                </c:pt>
                <c:pt idx="45">
                  <c:v>0.12439552508119812</c:v>
                </c:pt>
                <c:pt idx="46">
                  <c:v>0.12432451400098253</c:v>
                </c:pt>
                <c:pt idx="47">
                  <c:v>0.1246916963551658</c:v>
                </c:pt>
                <c:pt idx="48">
                  <c:v>0.12464389851526628</c:v>
                </c:pt>
                <c:pt idx="49">
                  <c:v>0.1248356992639327</c:v>
                </c:pt>
                <c:pt idx="50">
                  <c:v>0.12435802189993217</c:v>
                </c:pt>
                <c:pt idx="51">
                  <c:v>0.12414755606305707</c:v>
                </c:pt>
                <c:pt idx="52">
                  <c:v>0.12443114519044947</c:v>
                </c:pt>
                <c:pt idx="53">
                  <c:v>0.12406567822570763</c:v>
                </c:pt>
                <c:pt idx="54">
                  <c:v>0.12401278109362754</c:v>
                </c:pt>
                <c:pt idx="55">
                  <c:v>0.12379907484284189</c:v>
                </c:pt>
                <c:pt idx="56">
                  <c:v>0.12405839416058394</c:v>
                </c:pt>
                <c:pt idx="57">
                  <c:v>0.12426307767520778</c:v>
                </c:pt>
                <c:pt idx="58">
                  <c:v>0.1237078365289303</c:v>
                </c:pt>
                <c:pt idx="59">
                  <c:v>0.12366505869559155</c:v>
                </c:pt>
                <c:pt idx="60">
                  <c:v>0.12329896907216495</c:v>
                </c:pt>
                <c:pt idx="61">
                  <c:v>0.1232479327639962</c:v>
                </c:pt>
                <c:pt idx="62">
                  <c:v>0.12321323411317522</c:v>
                </c:pt>
                <c:pt idx="63">
                  <c:v>0.12329129319690119</c:v>
                </c:pt>
                <c:pt idx="64">
                  <c:v>0.12315682334211969</c:v>
                </c:pt>
                <c:pt idx="65">
                  <c:v>0.12323216682151338</c:v>
                </c:pt>
                <c:pt idx="66">
                  <c:v>0.12339036642272484</c:v>
                </c:pt>
                <c:pt idx="67">
                  <c:v>0.12369522464827795</c:v>
                </c:pt>
                <c:pt idx="68">
                  <c:v>0.12353835797451944</c:v>
                </c:pt>
                <c:pt idx="69">
                  <c:v>0.12319858103613923</c:v>
                </c:pt>
                <c:pt idx="70">
                  <c:v>0.1228775366025969</c:v>
                </c:pt>
                <c:pt idx="71">
                  <c:v>0.1226837368243731</c:v>
                </c:pt>
                <c:pt idx="72">
                  <c:v>0.12265701288494057</c:v>
                </c:pt>
                <c:pt idx="73">
                  <c:v>0.12257258672699849</c:v>
                </c:pt>
                <c:pt idx="74">
                  <c:v>0.12259027016946782</c:v>
                </c:pt>
                <c:pt idx="75">
                  <c:v>0.12240802675585284</c:v>
                </c:pt>
                <c:pt idx="76">
                  <c:v>0.12242379929625737</c:v>
                </c:pt>
                <c:pt idx="77">
                  <c:v>0.12226194786386677</c:v>
                </c:pt>
                <c:pt idx="78">
                  <c:v>0.12207193084606083</c:v>
                </c:pt>
                <c:pt idx="79">
                  <c:v>0.12207320851591201</c:v>
                </c:pt>
                <c:pt idx="80">
                  <c:v>0.12215094257000854</c:v>
                </c:pt>
                <c:pt idx="81">
                  <c:v>0.1221783295711061</c:v>
                </c:pt>
                <c:pt idx="82">
                  <c:v>0.12229890988840869</c:v>
                </c:pt>
                <c:pt idx="83">
                  <c:v>0.12231947017611107</c:v>
                </c:pt>
                <c:pt idx="84">
                  <c:v>0.12239649211569273</c:v>
                </c:pt>
                <c:pt idx="85">
                  <c:v>0.12230921808121933</c:v>
                </c:pt>
                <c:pt idx="86">
                  <c:v>0.12214166201896264</c:v>
                </c:pt>
                <c:pt idx="87">
                  <c:v>0.12242810978852212</c:v>
                </c:pt>
                <c:pt idx="88">
                  <c:v>0.12237500253133797</c:v>
                </c:pt>
                <c:pt idx="89">
                  <c:v>0.12245020759371804</c:v>
                </c:pt>
                <c:pt idx="90">
                  <c:v>0.1224538415723645</c:v>
                </c:pt>
                <c:pt idx="91">
                  <c:v>0.12248589347856005</c:v>
                </c:pt>
                <c:pt idx="92">
                  <c:v>0.12217273770396157</c:v>
                </c:pt>
                <c:pt idx="93">
                  <c:v>0.12237627575582515</c:v>
                </c:pt>
                <c:pt idx="94">
                  <c:v>0.12230160998380489</c:v>
                </c:pt>
                <c:pt idx="95">
                  <c:v>0.12211985907797811</c:v>
                </c:pt>
                <c:pt idx="96">
                  <c:v>0.12221019631260729</c:v>
                </c:pt>
                <c:pt idx="97">
                  <c:v>0.12198542300950273</c:v>
                </c:pt>
                <c:pt idx="98">
                  <c:v>0.12189999634756565</c:v>
                </c:pt>
                <c:pt idx="99">
                  <c:v>0.1217625476693958</c:v>
                </c:pt>
                <c:pt idx="100">
                  <c:v>0.12172573189522343</c:v>
                </c:pt>
                <c:pt idx="101">
                  <c:v>0.12166551301847613</c:v>
                </c:pt>
                <c:pt idx="102">
                  <c:v>0.1215434648852949</c:v>
                </c:pt>
                <c:pt idx="103">
                  <c:v>0.12130399177600056</c:v>
                </c:pt>
                <c:pt idx="104">
                  <c:v>0.12141044015817375</c:v>
                </c:pt>
                <c:pt idx="105">
                  <c:v>0.12149292590181905</c:v>
                </c:pt>
                <c:pt idx="106">
                  <c:v>0.12170247484362252</c:v>
                </c:pt>
                <c:pt idx="107">
                  <c:v>0.12179725213516525</c:v>
                </c:pt>
                <c:pt idx="108">
                  <c:v>0.12184339205573046</c:v>
                </c:pt>
                <c:pt idx="109">
                  <c:v>0.12173884143707002</c:v>
                </c:pt>
                <c:pt idx="110">
                  <c:v>0.12176926885624691</c:v>
                </c:pt>
                <c:pt idx="111">
                  <c:v>0.12184770675274878</c:v>
                </c:pt>
                <c:pt idx="112">
                  <c:v>0.12202109649693971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228-A7CA-45CCE971272C}"/>
            </c:ext>
          </c:extLst>
        </c:ser>
        <c:ser>
          <c:idx val="1"/>
          <c:order val="1"/>
          <c:tx>
            <c:strRef>
              <c:f>'2022-06 booster'!$R$9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booster'!$R$10:$R$156</c:f>
              <c:numCache>
                <c:formatCode>0.000</c:formatCode>
                <c:ptCount val="147"/>
                <c:pt idx="0">
                  <c:v>5.6583333333333332</c:v>
                </c:pt>
                <c:pt idx="1">
                  <c:v>6.1050228310502286</c:v>
                </c:pt>
                <c:pt idx="2">
                  <c:v>5.8487654320987659</c:v>
                </c:pt>
                <c:pt idx="3">
                  <c:v>5.6186046511627907</c:v>
                </c:pt>
                <c:pt idx="4">
                  <c:v>5.8188976377952759</c:v>
                </c:pt>
                <c:pt idx="5">
                  <c:v>5.9982758620689651</c:v>
                </c:pt>
                <c:pt idx="6">
                  <c:v>5.8997050147492622</c:v>
                </c:pt>
                <c:pt idx="7">
                  <c:v>5.8220230473751604</c:v>
                </c:pt>
                <c:pt idx="8">
                  <c:v>5.849012775842044</c:v>
                </c:pt>
                <c:pt idx="9">
                  <c:v>5.8273305084745761</c:v>
                </c:pt>
                <c:pt idx="10">
                  <c:v>5.8038834951456311</c:v>
                </c:pt>
                <c:pt idx="11">
                  <c:v>5.7228163992869874</c:v>
                </c:pt>
                <c:pt idx="12">
                  <c:v>5.7979712595097208</c:v>
                </c:pt>
                <c:pt idx="13">
                  <c:v>5.7579365079365079</c:v>
                </c:pt>
                <c:pt idx="14">
                  <c:v>5.7635135135135132</c:v>
                </c:pt>
                <c:pt idx="15">
                  <c:v>5.7879223580158161</c:v>
                </c:pt>
                <c:pt idx="16">
                  <c:v>5.8274672187715666</c:v>
                </c:pt>
                <c:pt idx="17">
                  <c:v>5.8430079155672825</c:v>
                </c:pt>
                <c:pt idx="18">
                  <c:v>5.8334384858044164</c:v>
                </c:pt>
                <c:pt idx="19">
                  <c:v>5.7747747747747749</c:v>
                </c:pt>
                <c:pt idx="20">
                  <c:v>5.7791234140715106</c:v>
                </c:pt>
                <c:pt idx="21">
                  <c:v>5.8137969713965223</c:v>
                </c:pt>
                <c:pt idx="22">
                  <c:v>5.818132464712269</c:v>
                </c:pt>
                <c:pt idx="23">
                  <c:v>5.8084772370486659</c:v>
                </c:pt>
                <c:pt idx="24">
                  <c:v>5.7488721804511282</c:v>
                </c:pt>
                <c:pt idx="25">
                  <c:v>5.7893710385177961</c:v>
                </c:pt>
                <c:pt idx="26">
                  <c:v>5.8034107058266224</c:v>
                </c:pt>
                <c:pt idx="27">
                  <c:v>5.791017415215399</c:v>
                </c:pt>
                <c:pt idx="28">
                  <c:v>5.774722838137472</c:v>
                </c:pt>
                <c:pt idx="29">
                  <c:v>5.7743744607420187</c:v>
                </c:pt>
                <c:pt idx="30">
                  <c:v>5.7738145195132189</c:v>
                </c:pt>
                <c:pt idx="31">
                  <c:v>5.7825020441537207</c:v>
                </c:pt>
                <c:pt idx="32">
                  <c:v>5.7495053423031264</c:v>
                </c:pt>
                <c:pt idx="33">
                  <c:v>5.7487495190457869</c:v>
                </c:pt>
                <c:pt idx="34">
                  <c:v>5.7461624859603146</c:v>
                </c:pt>
                <c:pt idx="35">
                  <c:v>5.7376869755563664</c:v>
                </c:pt>
                <c:pt idx="36">
                  <c:v>5.716412619638426</c:v>
                </c:pt>
                <c:pt idx="37">
                  <c:v>5.697200138264777</c:v>
                </c:pt>
                <c:pt idx="38">
                  <c:v>5.6984771573604061</c:v>
                </c:pt>
                <c:pt idx="39">
                  <c:v>5.7057067020570669</c:v>
                </c:pt>
                <c:pt idx="40">
                  <c:v>5.7433801896044461</c:v>
                </c:pt>
                <c:pt idx="41">
                  <c:v>5.7169211195928753</c:v>
                </c:pt>
                <c:pt idx="42">
                  <c:v>5.7316921159239635</c:v>
                </c:pt>
                <c:pt idx="43">
                  <c:v>5.7287412374276139</c:v>
                </c:pt>
                <c:pt idx="44">
                  <c:v>5.7291914387633769</c:v>
                </c:pt>
                <c:pt idx="45">
                  <c:v>5.7296199593849728</c:v>
                </c:pt>
                <c:pt idx="46">
                  <c:v>5.7284786903753879</c:v>
                </c:pt>
                <c:pt idx="47">
                  <c:v>5.7142857142857144</c:v>
                </c:pt>
                <c:pt idx="48">
                  <c:v>5.710406023124496</c:v>
                </c:pt>
                <c:pt idx="49">
                  <c:v>5.6975519873650962</c:v>
                </c:pt>
                <c:pt idx="50">
                  <c:v>5.7150649350649347</c:v>
                </c:pt>
                <c:pt idx="51">
                  <c:v>5.7181911088400614</c:v>
                </c:pt>
                <c:pt idx="52">
                  <c:v>5.6961422845691381</c:v>
                </c:pt>
                <c:pt idx="53">
                  <c:v>5.6987654320987655</c:v>
                </c:pt>
                <c:pt idx="54">
                  <c:v>5.6959163830821584</c:v>
                </c:pt>
                <c:pt idx="55">
                  <c:v>5.7025149700598803</c:v>
                </c:pt>
                <c:pt idx="56">
                  <c:v>5.6898093669098611</c:v>
                </c:pt>
                <c:pt idx="57">
                  <c:v>5.6748437861606114</c:v>
                </c:pt>
                <c:pt idx="58">
                  <c:v>5.6984890109890109</c:v>
                </c:pt>
                <c:pt idx="59">
                  <c:v>5.6827508455467868</c:v>
                </c:pt>
                <c:pt idx="60">
                  <c:v>5.6972129319955407</c:v>
                </c:pt>
                <c:pt idx="61">
                  <c:v>5.6992960844698635</c:v>
                </c:pt>
                <c:pt idx="62">
                  <c:v>5.7043232674342823</c:v>
                </c:pt>
                <c:pt idx="63">
                  <c:v>5.7027664593609266</c:v>
                </c:pt>
                <c:pt idx="64">
                  <c:v>5.7086247086247086</c:v>
                </c:pt>
                <c:pt idx="65">
                  <c:v>5.7091099476439791</c:v>
                </c:pt>
                <c:pt idx="66">
                  <c:v>5.6995246951849552</c:v>
                </c:pt>
                <c:pt idx="67">
                  <c:v>5.6842641663269466</c:v>
                </c:pt>
                <c:pt idx="68">
                  <c:v>5.6956609485368315</c:v>
                </c:pt>
                <c:pt idx="69">
                  <c:v>5.7034593081383722</c:v>
                </c:pt>
                <c:pt idx="70">
                  <c:v>5.7216494845360826</c:v>
                </c:pt>
                <c:pt idx="71">
                  <c:v>5.7289132993330716</c:v>
                </c:pt>
                <c:pt idx="72">
                  <c:v>5.7378640776699026</c:v>
                </c:pt>
                <c:pt idx="73">
                  <c:v>5.7423572389925015</c:v>
                </c:pt>
                <c:pt idx="74">
                  <c:v>5.7368320973569116</c:v>
                </c:pt>
                <c:pt idx="75">
                  <c:v>5.7467495760316565</c:v>
                </c:pt>
                <c:pt idx="76">
                  <c:v>5.7474804031354987</c:v>
                </c:pt>
                <c:pt idx="77">
                  <c:v>5.7555062002591155</c:v>
                </c:pt>
                <c:pt idx="78">
                  <c:v>5.7686662997615112</c:v>
                </c:pt>
                <c:pt idx="79">
                  <c:v>5.7596084118926756</c:v>
                </c:pt>
                <c:pt idx="80">
                  <c:v>5.7538985481269043</c:v>
                </c:pt>
                <c:pt idx="81">
                  <c:v>5.7534197903712911</c:v>
                </c:pt>
                <c:pt idx="82">
                  <c:v>5.7466596343178624</c:v>
                </c:pt>
                <c:pt idx="83">
                  <c:v>5.7470403899721445</c:v>
                </c:pt>
                <c:pt idx="84">
                  <c:v>5.7404409231829145</c:v>
                </c:pt>
                <c:pt idx="85">
                  <c:v>5.7360874018436325</c:v>
                </c:pt>
                <c:pt idx="86">
                  <c:v>5.7383730762726195</c:v>
                </c:pt>
                <c:pt idx="87">
                  <c:v>5.7300367524223184</c:v>
                </c:pt>
                <c:pt idx="88">
                  <c:v>5.7355618070494785</c:v>
                </c:pt>
                <c:pt idx="89">
                  <c:v>5.7354627354627352</c:v>
                </c:pt>
                <c:pt idx="90">
                  <c:v>5.7302204928664073</c:v>
                </c:pt>
                <c:pt idx="91">
                  <c:v>5.7269662921348319</c:v>
                </c:pt>
                <c:pt idx="92">
                  <c:v>5.7362304998408149</c:v>
                </c:pt>
                <c:pt idx="93">
                  <c:v>5.7255704169944925</c:v>
                </c:pt>
                <c:pt idx="94">
                  <c:v>5.7255024147063409</c:v>
                </c:pt>
                <c:pt idx="95">
                  <c:v>5.7281703178031469</c:v>
                </c:pt>
                <c:pt idx="96">
                  <c:v>5.7268285234386926</c:v>
                </c:pt>
                <c:pt idx="97">
                  <c:v>5.7318106186658602</c:v>
                </c:pt>
                <c:pt idx="98">
                  <c:v>5.7355805243445692</c:v>
                </c:pt>
                <c:pt idx="99">
                  <c:v>5.7320765919548764</c:v>
                </c:pt>
                <c:pt idx="100">
                  <c:v>5.737562555195761</c:v>
                </c:pt>
                <c:pt idx="101">
                  <c:v>5.739460247994165</c:v>
                </c:pt>
                <c:pt idx="102">
                  <c:v>5.7373445183685279</c:v>
                </c:pt>
                <c:pt idx="103">
                  <c:v>5.7523700086182128</c:v>
                </c:pt>
                <c:pt idx="104">
                  <c:v>5.7526667614848526</c:v>
                </c:pt>
                <c:pt idx="105">
                  <c:v>5.7520090229804035</c:v>
                </c:pt>
                <c:pt idx="106">
                  <c:v>5.7431564245810058</c:v>
                </c:pt>
                <c:pt idx="107">
                  <c:v>5.7434866962305984</c:v>
                </c:pt>
                <c:pt idx="108">
                  <c:v>5.7391423859263329</c:v>
                </c:pt>
                <c:pt idx="109">
                  <c:v>5.7399672399672399</c:v>
                </c:pt>
                <c:pt idx="110">
                  <c:v>5.7430197885605851</c:v>
                </c:pt>
                <c:pt idx="111">
                  <c:v>5.7373587950511027</c:v>
                </c:pt>
                <c:pt idx="112">
                  <c:v>5.7318569903948768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4-4228-A7CA-45CCE971272C}"/>
            </c:ext>
          </c:extLst>
        </c:ser>
        <c:ser>
          <c:idx val="2"/>
          <c:order val="2"/>
          <c:tx>
            <c:strRef>
              <c:f>'2022-06 booster'!$S$9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booster'!$S$10:$S$156</c:f>
              <c:numCache>
                <c:formatCode>0.000</c:formatCode>
                <c:ptCount val="147"/>
                <c:pt idx="0">
                  <c:v>0.79322429906542058</c:v>
                </c:pt>
                <c:pt idx="1">
                  <c:v>0.79441473559120623</c:v>
                </c:pt>
                <c:pt idx="2">
                  <c:v>0.76411290322580649</c:v>
                </c:pt>
                <c:pt idx="3">
                  <c:v>0.74224270353302613</c:v>
                </c:pt>
                <c:pt idx="4">
                  <c:v>0.73587254169778438</c:v>
                </c:pt>
                <c:pt idx="5">
                  <c:v>0.74179104477611946</c:v>
                </c:pt>
                <c:pt idx="6">
                  <c:v>0.73841609747092485</c:v>
                </c:pt>
                <c:pt idx="7">
                  <c:v>0.7409157568844712</c:v>
                </c:pt>
                <c:pt idx="8">
                  <c:v>0.74080611944689612</c:v>
                </c:pt>
                <c:pt idx="9">
                  <c:v>0.74087542087542091</c:v>
                </c:pt>
                <c:pt idx="10">
                  <c:v>0.74575848303393211</c:v>
                </c:pt>
                <c:pt idx="11">
                  <c:v>0.74723612242522985</c:v>
                </c:pt>
                <c:pt idx="12">
                  <c:v>0.74400694218461871</c:v>
                </c:pt>
                <c:pt idx="13">
                  <c:v>0.74121373109930522</c:v>
                </c:pt>
                <c:pt idx="14">
                  <c:v>0.74613665079210811</c:v>
                </c:pt>
                <c:pt idx="15">
                  <c:v>0.74705391110698716</c:v>
                </c:pt>
                <c:pt idx="16">
                  <c:v>0.74851520255296511</c:v>
                </c:pt>
                <c:pt idx="17">
                  <c:v>0.75042358522534736</c:v>
                </c:pt>
                <c:pt idx="18">
                  <c:v>0.75244140625</c:v>
                </c:pt>
                <c:pt idx="19">
                  <c:v>0.75105452273082329</c:v>
                </c:pt>
                <c:pt idx="20">
                  <c:v>0.74945778176650957</c:v>
                </c:pt>
                <c:pt idx="21">
                  <c:v>0.74774579816778475</c:v>
                </c:pt>
                <c:pt idx="22">
                  <c:v>0.74636116721220136</c:v>
                </c:pt>
                <c:pt idx="23">
                  <c:v>0.7431708623460096</c:v>
                </c:pt>
                <c:pt idx="24">
                  <c:v>0.7396014703037338</c:v>
                </c:pt>
                <c:pt idx="25">
                  <c:v>0.73999750716689516</c:v>
                </c:pt>
                <c:pt idx="26">
                  <c:v>0.73676930478710612</c:v>
                </c:pt>
                <c:pt idx="27">
                  <c:v>0.73567768979972059</c:v>
                </c:pt>
                <c:pt idx="28">
                  <c:v>0.73479291276379644</c:v>
                </c:pt>
                <c:pt idx="29">
                  <c:v>0.73584387025838371</c:v>
                </c:pt>
                <c:pt idx="30">
                  <c:v>0.73182277538428808</c:v>
                </c:pt>
                <c:pt idx="31">
                  <c:v>0.73140965973730476</c:v>
                </c:pt>
                <c:pt idx="32">
                  <c:v>0.72925764192139741</c:v>
                </c:pt>
                <c:pt idx="33">
                  <c:v>0.72769335671147473</c:v>
                </c:pt>
                <c:pt idx="34">
                  <c:v>0.72440647566904237</c:v>
                </c:pt>
                <c:pt idx="35">
                  <c:v>0.7208929226255959</c:v>
                </c:pt>
                <c:pt idx="36">
                  <c:v>0.72055406613047368</c:v>
                </c:pt>
                <c:pt idx="37">
                  <c:v>0.71713875473175825</c:v>
                </c:pt>
                <c:pt idx="38">
                  <c:v>0.71582213909199111</c:v>
                </c:pt>
                <c:pt idx="39">
                  <c:v>0.71457658106872768</c:v>
                </c:pt>
                <c:pt idx="40">
                  <c:v>0.71424506057403037</c:v>
                </c:pt>
                <c:pt idx="41">
                  <c:v>0.71452991452991454</c:v>
                </c:pt>
                <c:pt idx="42">
                  <c:v>0.7143467453782818</c:v>
                </c:pt>
                <c:pt idx="43">
                  <c:v>0.71296893373288317</c:v>
                </c:pt>
                <c:pt idx="44">
                  <c:v>0.71405283242562334</c:v>
                </c:pt>
                <c:pt idx="45">
                  <c:v>0.71273908336340674</c:v>
                </c:pt>
                <c:pt idx="46">
                  <c:v>0.71219032914590497</c:v>
                </c:pt>
                <c:pt idx="47">
                  <c:v>0.71252397917237598</c:v>
                </c:pt>
                <c:pt idx="48">
                  <c:v>0.71176726882729502</c:v>
                </c:pt>
                <c:pt idx="49">
                  <c:v>0.71125788643533128</c:v>
                </c:pt>
                <c:pt idx="50">
                  <c:v>0.71071417035433959</c:v>
                </c:pt>
                <c:pt idx="51">
                  <c:v>0.7098994512639959</c:v>
                </c:pt>
                <c:pt idx="52">
                  <c:v>0.70877750763668101</c:v>
                </c:pt>
                <c:pt idx="53">
                  <c:v>0.70702119838255117</c:v>
                </c:pt>
                <c:pt idx="54">
                  <c:v>0.70636643154277445</c:v>
                </c:pt>
                <c:pt idx="55">
                  <c:v>0.70596607757086938</c:v>
                </c:pt>
                <c:pt idx="56">
                  <c:v>0.7058686131386861</c:v>
                </c:pt>
                <c:pt idx="57">
                  <c:v>0.70517355419434624</c:v>
                </c:pt>
                <c:pt idx="58">
                  <c:v>0.70494774703333429</c:v>
                </c:pt>
                <c:pt idx="59">
                  <c:v>0.70275771686696598</c:v>
                </c:pt>
                <c:pt idx="60">
                  <c:v>0.70246048109965631</c:v>
                </c:pt>
                <c:pt idx="61">
                  <c:v>0.70242646062084857</c:v>
                </c:pt>
                <c:pt idx="62">
                  <c:v>0.70284811820761284</c:v>
                </c:pt>
                <c:pt idx="63">
                  <c:v>0.70310145157452208</c:v>
                </c:pt>
                <c:pt idx="64">
                  <c:v>0.70305608476655268</c:v>
                </c:pt>
                <c:pt idx="65">
                  <c:v>0.70354598947042424</c:v>
                </c:pt>
                <c:pt idx="66">
                  <c:v>0.70326644057424081</c:v>
                </c:pt>
                <c:pt idx="67">
                  <c:v>0.70311633301396803</c:v>
                </c:pt>
                <c:pt idx="68">
                  <c:v>0.70363260116183401</c:v>
                </c:pt>
                <c:pt idx="69">
                  <c:v>0.70265809376000787</c:v>
                </c:pt>
                <c:pt idx="70">
                  <c:v>0.70306219396331215</c:v>
                </c:pt>
                <c:pt idx="71">
                  <c:v>0.70284449150502959</c:v>
                </c:pt>
                <c:pt idx="72">
                  <c:v>0.70378926810679499</c:v>
                </c:pt>
                <c:pt idx="73">
                  <c:v>0.70385558069381604</c:v>
                </c:pt>
                <c:pt idx="74">
                  <c:v>0.70327979673185859</c:v>
                </c:pt>
                <c:pt idx="75">
                  <c:v>0.70344827586206893</c:v>
                </c:pt>
                <c:pt idx="76">
                  <c:v>0.70362838733263267</c:v>
                </c:pt>
                <c:pt idx="77">
                  <c:v>0.70367939898624188</c:v>
                </c:pt>
                <c:pt idx="78">
                  <c:v>0.70419223361848882</c:v>
                </c:pt>
                <c:pt idx="79">
                  <c:v>0.70309387863497541</c:v>
                </c:pt>
                <c:pt idx="80">
                  <c:v>0.70284413110590505</c:v>
                </c:pt>
                <c:pt idx="81">
                  <c:v>0.7029432193089078</c:v>
                </c:pt>
                <c:pt idx="82">
                  <c:v>0.7028102087767959</c:v>
                </c:pt>
                <c:pt idx="83">
                  <c:v>0.70297493558210356</c:v>
                </c:pt>
                <c:pt idx="84">
                  <c:v>0.70260983219495743</c:v>
                </c:pt>
                <c:pt idx="85">
                  <c:v>0.70157636496502762</c:v>
                </c:pt>
                <c:pt idx="86">
                  <c:v>0.70089442482080522</c:v>
                </c:pt>
                <c:pt idx="87">
                  <c:v>0.70151756861782633</c:v>
                </c:pt>
                <c:pt idx="88">
                  <c:v>0.70188939065632527</c:v>
                </c:pt>
                <c:pt idx="89">
                  <c:v>0.70230860260344585</c:v>
                </c:pt>
                <c:pt idx="90">
                  <c:v>0.7016875124081795</c:v>
                </c:pt>
                <c:pt idx="91">
                  <c:v>0.70147258321373096</c:v>
                </c:pt>
                <c:pt idx="92">
                  <c:v>0.70081098426651622</c:v>
                </c:pt>
                <c:pt idx="93">
                  <c:v>0.70067398420951277</c:v>
                </c:pt>
                <c:pt idx="94">
                  <c:v>0.70023816328474797</c:v>
                </c:pt>
                <c:pt idx="95">
                  <c:v>0.69952335198477744</c:v>
                </c:pt>
                <c:pt idx="96">
                  <c:v>0.69987683809808166</c:v>
                </c:pt>
                <c:pt idx="97">
                  <c:v>0.69919734292831437</c:v>
                </c:pt>
                <c:pt idx="98">
                  <c:v>0.6991672449687717</c:v>
                </c:pt>
                <c:pt idx="99">
                  <c:v>0.69795224927253341</c:v>
                </c:pt>
                <c:pt idx="100">
                  <c:v>0.69840900132583228</c:v>
                </c:pt>
                <c:pt idx="101">
                  <c:v>0.6982943755213602</c:v>
                </c:pt>
                <c:pt idx="102">
                  <c:v>0.69733673200316426</c:v>
                </c:pt>
                <c:pt idx="103">
                  <c:v>0.69778544421793598</c:v>
                </c:pt>
                <c:pt idx="104">
                  <c:v>0.69843380359517193</c:v>
                </c:pt>
                <c:pt idx="105">
                  <c:v>0.69882840601555274</c:v>
                </c:pt>
                <c:pt idx="106">
                  <c:v>0.69895635028555891</c:v>
                </c:pt>
                <c:pt idx="107">
                  <c:v>0.69954089727576541</c:v>
                </c:pt>
                <c:pt idx="108">
                  <c:v>0.69927657579208258</c:v>
                </c:pt>
                <c:pt idx="109">
                  <c:v>0.69877696168034831</c:v>
                </c:pt>
                <c:pt idx="110">
                  <c:v>0.69932332067998015</c:v>
                </c:pt>
                <c:pt idx="111">
                  <c:v>0.69908401199469083</c:v>
                </c:pt>
                <c:pt idx="112">
                  <c:v>0.69940747493163169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4-4228-A7CA-45CCE971272C}"/>
            </c:ext>
          </c:extLst>
        </c:ser>
        <c:ser>
          <c:idx val="3"/>
          <c:order val="3"/>
          <c:tx>
            <c:strRef>
              <c:f>'2022-06 booster'!$T$9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booster'!$T$10:$T$156</c:f>
              <c:numCache>
                <c:formatCode>0.000</c:formatCode>
                <c:ptCount val="147"/>
                <c:pt idx="0">
                  <c:v>1.2114485981308412</c:v>
                </c:pt>
                <c:pt idx="1">
                  <c:v>1.2406417112299466</c:v>
                </c:pt>
                <c:pt idx="2">
                  <c:v>1.2665322580645162</c:v>
                </c:pt>
                <c:pt idx="3">
                  <c:v>1.2783410138248847</c:v>
                </c:pt>
                <c:pt idx="4">
                  <c:v>1.2917600199153598</c:v>
                </c:pt>
                <c:pt idx="5">
                  <c:v>1.3315565031982943</c:v>
                </c:pt>
                <c:pt idx="6">
                  <c:v>1.3596086394683404</c:v>
                </c:pt>
                <c:pt idx="7">
                  <c:v>1.3905817174515236</c:v>
                </c:pt>
                <c:pt idx="8">
                  <c:v>1.433951162106502</c:v>
                </c:pt>
                <c:pt idx="9">
                  <c:v>1.4694949494949494</c:v>
                </c:pt>
                <c:pt idx="10">
                  <c:v>1.5091067864271457</c:v>
                </c:pt>
                <c:pt idx="11">
                  <c:v>1.5440474805073898</c:v>
                </c:pt>
                <c:pt idx="12">
                  <c:v>1.5657880464258596</c:v>
                </c:pt>
                <c:pt idx="13">
                  <c:v>1.5931753167143441</c:v>
                </c:pt>
                <c:pt idx="14">
                  <c:v>1.6193021673632033</c:v>
                </c:pt>
                <c:pt idx="15">
                  <c:v>1.6389533265287186</c:v>
                </c:pt>
                <c:pt idx="16">
                  <c:v>1.6642141654108678</c:v>
                </c:pt>
                <c:pt idx="17">
                  <c:v>1.6819722128092172</c:v>
                </c:pt>
                <c:pt idx="18">
                  <c:v>1.7020670572916667</c:v>
                </c:pt>
                <c:pt idx="19">
                  <c:v>1.7144977347289485</c:v>
                </c:pt>
                <c:pt idx="20">
                  <c:v>1.728666517089223</c:v>
                </c:pt>
                <c:pt idx="21">
                  <c:v>1.7407487556805885</c:v>
                </c:pt>
                <c:pt idx="22">
                  <c:v>1.7561111498015183</c:v>
                </c:pt>
                <c:pt idx="23">
                  <c:v>1.7765800749866096</c:v>
                </c:pt>
                <c:pt idx="24">
                  <c:v>1.7866769845876056</c:v>
                </c:pt>
                <c:pt idx="25">
                  <c:v>1.8034401096846566</c:v>
                </c:pt>
                <c:pt idx="26">
                  <c:v>1.8120639884532115</c:v>
                </c:pt>
                <c:pt idx="27">
                  <c:v>1.8248136935258501</c:v>
                </c:pt>
                <c:pt idx="28">
                  <c:v>1.8319602753639543</c:v>
                </c:pt>
                <c:pt idx="29">
                  <c:v>1.8478284771852667</c:v>
                </c:pt>
                <c:pt idx="30">
                  <c:v>1.84857188447423</c:v>
                </c:pt>
                <c:pt idx="31">
                  <c:v>1.8621884372737616</c:v>
                </c:pt>
                <c:pt idx="32">
                  <c:v>1.8712041359233047</c:v>
                </c:pt>
                <c:pt idx="33">
                  <c:v>1.8780927332943698</c:v>
                </c:pt>
                <c:pt idx="34">
                  <c:v>1.8816727238400905</c:v>
                </c:pt>
                <c:pt idx="35">
                  <c:v>1.8865969930326365</c:v>
                </c:pt>
                <c:pt idx="36">
                  <c:v>1.8971403038427168</c:v>
                </c:pt>
                <c:pt idx="37">
                  <c:v>1.9031458034199191</c:v>
                </c:pt>
                <c:pt idx="38">
                  <c:v>1.9113246046590715</c:v>
                </c:pt>
                <c:pt idx="39">
                  <c:v>1.9217568353694008</c:v>
                </c:pt>
                <c:pt idx="40">
                  <c:v>1.9325148386047646</c:v>
                </c:pt>
                <c:pt idx="41">
                  <c:v>1.9393758696084278</c:v>
                </c:pt>
                <c:pt idx="42">
                  <c:v>1.948500854435296</c:v>
                </c:pt>
                <c:pt idx="43">
                  <c:v>1.9553161628039297</c:v>
                </c:pt>
                <c:pt idx="44">
                  <c:v>1.9670260457189435</c:v>
                </c:pt>
                <c:pt idx="45">
                  <c:v>1.9788884879105015</c:v>
                </c:pt>
                <c:pt idx="46">
                  <c:v>1.9850866727489649</c:v>
                </c:pt>
                <c:pt idx="47">
                  <c:v>1.9949643738010414</c:v>
                </c:pt>
                <c:pt idx="48">
                  <c:v>2.0022120186345811</c:v>
                </c:pt>
                <c:pt idx="49">
                  <c:v>2.010515247108307</c:v>
                </c:pt>
                <c:pt idx="50">
                  <c:v>2.0208986078361706</c:v>
                </c:pt>
                <c:pt idx="51">
                  <c:v>2.0270561740730169</c:v>
                </c:pt>
                <c:pt idx="52">
                  <c:v>2.0331961847765103</c:v>
                </c:pt>
                <c:pt idx="53">
                  <c:v>2.0404668545521383</c:v>
                </c:pt>
                <c:pt idx="54">
                  <c:v>2.0485922710556461</c:v>
                </c:pt>
                <c:pt idx="55">
                  <c:v>2.0548570750800619</c:v>
                </c:pt>
                <c:pt idx="56">
                  <c:v>2.0632992700729926</c:v>
                </c:pt>
                <c:pt idx="57">
                  <c:v>2.0691053403502719</c:v>
                </c:pt>
                <c:pt idx="58">
                  <c:v>2.0750800079299894</c:v>
                </c:pt>
                <c:pt idx="59">
                  <c:v>2.0782700833728356</c:v>
                </c:pt>
                <c:pt idx="60">
                  <c:v>2.0822268041237115</c:v>
                </c:pt>
                <c:pt idx="61">
                  <c:v>2.0892232614884101</c:v>
                </c:pt>
                <c:pt idx="62">
                  <c:v>2.0969270303549439</c:v>
                </c:pt>
                <c:pt idx="63">
                  <c:v>2.1034081594881151</c:v>
                </c:pt>
                <c:pt idx="64">
                  <c:v>2.1077850562413549</c:v>
                </c:pt>
                <c:pt idx="65">
                  <c:v>2.1152575616806031</c:v>
                </c:pt>
                <c:pt idx="66">
                  <c:v>2.1199989800341688</c:v>
                </c:pt>
                <c:pt idx="67">
                  <c:v>2.1254097120669657</c:v>
                </c:pt>
                <c:pt idx="68">
                  <c:v>2.1300954897903215</c:v>
                </c:pt>
                <c:pt idx="69">
                  <c:v>2.1332742098391346</c:v>
                </c:pt>
                <c:pt idx="70">
                  <c:v>2.1369582693853686</c:v>
                </c:pt>
                <c:pt idx="71">
                  <c:v>2.1404437599268422</c:v>
                </c:pt>
                <c:pt idx="72">
                  <c:v>2.1447590920999358</c:v>
                </c:pt>
                <c:pt idx="73">
                  <c:v>2.149344834087481</c:v>
                </c:pt>
                <c:pt idx="74">
                  <c:v>2.154735541621017</c:v>
                </c:pt>
                <c:pt idx="75">
                  <c:v>2.1584361665321183</c:v>
                </c:pt>
                <c:pt idx="76">
                  <c:v>2.1637115569163279</c:v>
                </c:pt>
                <c:pt idx="77">
                  <c:v>2.1681752353367125</c:v>
                </c:pt>
                <c:pt idx="78">
                  <c:v>2.1712948448067362</c:v>
                </c:pt>
                <c:pt idx="79">
                  <c:v>2.172664099499845</c:v>
                </c:pt>
                <c:pt idx="80">
                  <c:v>2.1784424057977363</c:v>
                </c:pt>
                <c:pt idx="81">
                  <c:v>2.1851015801354401</c:v>
                </c:pt>
                <c:pt idx="82">
                  <c:v>2.1890816831150959</c:v>
                </c:pt>
                <c:pt idx="83">
                  <c:v>2.192657424561852</c:v>
                </c:pt>
                <c:pt idx="84">
                  <c:v>2.1957795766928072</c:v>
                </c:pt>
                <c:pt idx="85">
                  <c:v>2.1993109927967427</c:v>
                </c:pt>
                <c:pt idx="86">
                  <c:v>2.2002644027183904</c:v>
                </c:pt>
                <c:pt idx="87">
                  <c:v>2.2064056939501779</c:v>
                </c:pt>
                <c:pt idx="88">
                  <c:v>2.2109718312711366</c:v>
                </c:pt>
                <c:pt idx="89">
                  <c:v>2.2165794171330004</c:v>
                </c:pt>
                <c:pt idx="90">
                  <c:v>2.2189795513202304</c:v>
                </c:pt>
                <c:pt idx="91">
                  <c:v>2.2222637280537914</c:v>
                </c:pt>
                <c:pt idx="92">
                  <c:v>2.2248001711429626</c:v>
                </c:pt>
                <c:pt idx="93">
                  <c:v>2.2294242249181591</c:v>
                </c:pt>
                <c:pt idx="94">
                  <c:v>2.2326378965418692</c:v>
                </c:pt>
                <c:pt idx="95">
                  <c:v>2.2347255976940033</c:v>
                </c:pt>
                <c:pt idx="96">
                  <c:v>2.2410987534522655</c:v>
                </c:pt>
                <c:pt idx="97">
                  <c:v>2.2421441092351695</c:v>
                </c:pt>
                <c:pt idx="98">
                  <c:v>2.2458818802732021</c:v>
                </c:pt>
                <c:pt idx="99">
                  <c:v>2.2471217625476694</c:v>
                </c:pt>
                <c:pt idx="100">
                  <c:v>2.2511914573404521</c:v>
                </c:pt>
                <c:pt idx="101">
                  <c:v>2.2539445893899863</c:v>
                </c:pt>
                <c:pt idx="102">
                  <c:v>2.2578887228619142</c:v>
                </c:pt>
                <c:pt idx="103">
                  <c:v>2.2620354398620042</c:v>
                </c:pt>
                <c:pt idx="104">
                  <c:v>2.26817012311996</c:v>
                </c:pt>
                <c:pt idx="105">
                  <c:v>2.2728580726936385</c:v>
                </c:pt>
                <c:pt idx="106">
                  <c:v>2.2783859124286101</c:v>
                </c:pt>
                <c:pt idx="107">
                  <c:v>2.283479053438207</c:v>
                </c:pt>
                <c:pt idx="108">
                  <c:v>2.2852166923437607</c:v>
                </c:pt>
                <c:pt idx="109">
                  <c:v>2.287530326697464</c:v>
                </c:pt>
                <c:pt idx="110">
                  <c:v>2.2911371513451066</c:v>
                </c:pt>
                <c:pt idx="111">
                  <c:v>2.2950661182755172</c:v>
                </c:pt>
                <c:pt idx="112">
                  <c:v>2.3003483526500847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4-4228-A7CA-45CCE971272C}"/>
            </c:ext>
          </c:extLst>
        </c:ser>
        <c:ser>
          <c:idx val="4"/>
          <c:order val="4"/>
          <c:tx>
            <c:strRef>
              <c:f>'2022-06 booster'!$U$9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booster'!$U$10:$U$156</c:f>
              <c:numCache>
                <c:formatCode>0.000</c:formatCode>
                <c:ptCount val="147"/>
                <c:pt idx="0">
                  <c:v>8.6416666666666675</c:v>
                </c:pt>
                <c:pt idx="1">
                  <c:v>9.5342465753424666</c:v>
                </c:pt>
                <c:pt idx="2">
                  <c:v>9.6944444444444446</c:v>
                </c:pt>
                <c:pt idx="3">
                  <c:v>9.6767441860465109</c:v>
                </c:pt>
                <c:pt idx="4">
                  <c:v>10.214566929133857</c:v>
                </c:pt>
                <c:pt idx="5">
                  <c:v>10.767241379310345</c:v>
                </c:pt>
                <c:pt idx="6">
                  <c:v>10.86283185840708</c:v>
                </c:pt>
                <c:pt idx="7">
                  <c:v>10.927016645326505</c:v>
                </c:pt>
                <c:pt idx="8">
                  <c:v>11.321718931475029</c:v>
                </c:pt>
                <c:pt idx="9">
                  <c:v>11.558262711864407</c:v>
                </c:pt>
                <c:pt idx="10">
                  <c:v>11.744660194174758</c:v>
                </c:pt>
                <c:pt idx="11">
                  <c:v>11.825311942959003</c:v>
                </c:pt>
                <c:pt idx="12">
                  <c:v>12.202028740490279</c:v>
                </c:pt>
                <c:pt idx="13">
                  <c:v>12.376190476190477</c:v>
                </c:pt>
                <c:pt idx="14">
                  <c:v>12.508258258258259</c:v>
                </c:pt>
                <c:pt idx="15">
                  <c:v>12.698058950395399</c:v>
                </c:pt>
                <c:pt idx="16">
                  <c:v>12.956521739130435</c:v>
                </c:pt>
                <c:pt idx="17">
                  <c:v>13.096306068601583</c:v>
                </c:pt>
                <c:pt idx="18">
                  <c:v>13.195583596214512</c:v>
                </c:pt>
                <c:pt idx="19">
                  <c:v>13.182582582582583</c:v>
                </c:pt>
                <c:pt idx="20">
                  <c:v>13.329873125720876</c:v>
                </c:pt>
                <c:pt idx="21">
                  <c:v>13.534492428491307</c:v>
                </c:pt>
                <c:pt idx="22">
                  <c:v>13.689467969598264</c:v>
                </c:pt>
                <c:pt idx="23">
                  <c:v>13.885400313971742</c:v>
                </c:pt>
                <c:pt idx="24">
                  <c:v>13.887719298245614</c:v>
                </c:pt>
                <c:pt idx="25">
                  <c:v>14.109215017064846</c:v>
                </c:pt>
                <c:pt idx="26">
                  <c:v>14.273330175272383</c:v>
                </c:pt>
                <c:pt idx="27">
                  <c:v>14.364344637946838</c:v>
                </c:pt>
                <c:pt idx="28">
                  <c:v>14.397339246119733</c:v>
                </c:pt>
                <c:pt idx="29">
                  <c:v>14.500431406384815</c:v>
                </c:pt>
                <c:pt idx="30">
                  <c:v>14.584557280738565</c:v>
                </c:pt>
                <c:pt idx="31">
                  <c:v>14.722403924775143</c:v>
                </c:pt>
                <c:pt idx="32">
                  <c:v>14.752671151563119</c:v>
                </c:pt>
                <c:pt idx="33">
                  <c:v>14.836860330896499</c:v>
                </c:pt>
                <c:pt idx="34">
                  <c:v>14.925870460501685</c:v>
                </c:pt>
                <c:pt idx="35">
                  <c:v>15.015687705217074</c:v>
                </c:pt>
                <c:pt idx="36">
                  <c:v>15.050691244239632</c:v>
                </c:pt>
                <c:pt idx="37">
                  <c:v>15.119253370203941</c:v>
                </c:pt>
                <c:pt idx="38">
                  <c:v>15.215566835871405</c:v>
                </c:pt>
                <c:pt idx="39">
                  <c:v>15.344724618447247</c:v>
                </c:pt>
                <c:pt idx="40">
                  <c:v>15.539718862373325</c:v>
                </c:pt>
                <c:pt idx="41">
                  <c:v>15.516857506361323</c:v>
                </c:pt>
                <c:pt idx="42">
                  <c:v>15.634153942038019</c:v>
                </c:pt>
                <c:pt idx="43">
                  <c:v>15.711063700091435</c:v>
                </c:pt>
                <c:pt idx="44">
                  <c:v>15.782401902497027</c:v>
                </c:pt>
                <c:pt idx="45">
                  <c:v>15.908035973310124</c:v>
                </c:pt>
                <c:pt idx="46">
                  <c:v>15.966977138018628</c:v>
                </c:pt>
                <c:pt idx="47">
                  <c:v>15.999175824175824</c:v>
                </c:pt>
                <c:pt idx="48">
                  <c:v>16.063457918795375</c:v>
                </c:pt>
                <c:pt idx="49">
                  <c:v>16.105290866017373</c:v>
                </c:pt>
                <c:pt idx="50">
                  <c:v>16.250649350649351</c:v>
                </c:pt>
                <c:pt idx="51">
                  <c:v>16.327797649463463</c:v>
                </c:pt>
                <c:pt idx="52">
                  <c:v>16.33992985971944</c:v>
                </c:pt>
                <c:pt idx="53">
                  <c:v>16.446666666666665</c:v>
                </c:pt>
                <c:pt idx="54">
                  <c:v>16.519202722411279</c:v>
                </c:pt>
                <c:pt idx="55">
                  <c:v>16.598323353293413</c:v>
                </c:pt>
                <c:pt idx="56">
                  <c:v>16.631678041892211</c:v>
                </c:pt>
                <c:pt idx="57">
                  <c:v>16.651006711409394</c:v>
                </c:pt>
                <c:pt idx="58">
                  <c:v>16.77403846153846</c:v>
                </c:pt>
                <c:pt idx="59">
                  <c:v>16.805636978579482</c:v>
                </c:pt>
                <c:pt idx="60">
                  <c:v>16.8876254180602</c:v>
                </c:pt>
                <c:pt idx="61">
                  <c:v>16.951385833699955</c:v>
                </c:pt>
                <c:pt idx="62">
                  <c:v>17.018683467303934</c:v>
                </c:pt>
                <c:pt idx="63">
                  <c:v>17.060476088355138</c:v>
                </c:pt>
                <c:pt idx="64">
                  <c:v>17.114642932824751</c:v>
                </c:pt>
                <c:pt idx="65">
                  <c:v>17.164816753926701</c:v>
                </c:pt>
                <c:pt idx="66">
                  <c:v>17.181235792519114</c:v>
                </c:pt>
                <c:pt idx="67">
                  <c:v>17.18263350998777</c:v>
                </c:pt>
                <c:pt idx="68">
                  <c:v>17.242381432896064</c:v>
                </c:pt>
                <c:pt idx="69">
                  <c:v>17.315736852629474</c:v>
                </c:pt>
                <c:pt idx="70">
                  <c:v>17.390959555908008</c:v>
                </c:pt>
                <c:pt idx="71">
                  <c:v>17.446841898783838</c:v>
                </c:pt>
                <c:pt idx="72">
                  <c:v>17.485825242718448</c:v>
                </c:pt>
                <c:pt idx="73">
                  <c:v>17.535281676600654</c:v>
                </c:pt>
                <c:pt idx="74">
                  <c:v>17.576725613234455</c:v>
                </c:pt>
                <c:pt idx="75">
                  <c:v>17.633126059920858</c:v>
                </c:pt>
                <c:pt idx="76">
                  <c:v>17.673945502053005</c:v>
                </c:pt>
                <c:pt idx="77">
                  <c:v>17.733851563945954</c:v>
                </c:pt>
                <c:pt idx="78">
                  <c:v>17.787011557512383</c:v>
                </c:pt>
                <c:pt idx="79">
                  <c:v>17.798042059463381</c:v>
                </c:pt>
                <c:pt idx="80">
                  <c:v>17.834020433769492</c:v>
                </c:pt>
                <c:pt idx="81">
                  <c:v>17.884526558891455</c:v>
                </c:pt>
                <c:pt idx="82">
                  <c:v>17.89943741209564</c:v>
                </c:pt>
                <c:pt idx="83">
                  <c:v>17.925661559888578</c:v>
                </c:pt>
                <c:pt idx="84">
                  <c:v>17.939889769204271</c:v>
                </c:pt>
                <c:pt idx="85">
                  <c:v>17.98156367360874</c:v>
                </c:pt>
                <c:pt idx="86">
                  <c:v>18.014036867918147</c:v>
                </c:pt>
                <c:pt idx="87">
                  <c:v>18.022051453391246</c:v>
                </c:pt>
                <c:pt idx="88">
                  <c:v>18.067185172927353</c:v>
                </c:pt>
                <c:pt idx="89">
                  <c:v>18.1018837018837</c:v>
                </c:pt>
                <c:pt idx="90">
                  <c:v>18.120946822308689</c:v>
                </c:pt>
                <c:pt idx="91">
                  <c:v>18.143017656500803</c:v>
                </c:pt>
                <c:pt idx="92">
                  <c:v>18.210283349251831</c:v>
                </c:pt>
                <c:pt idx="93">
                  <c:v>18.21778127458694</c:v>
                </c:pt>
                <c:pt idx="94">
                  <c:v>18.255179934569249</c:v>
                </c:pt>
                <c:pt idx="95">
                  <c:v>18.299444615859304</c:v>
                </c:pt>
                <c:pt idx="96">
                  <c:v>18.338066880439762</c:v>
                </c:pt>
                <c:pt idx="97">
                  <c:v>18.380426561790955</c:v>
                </c:pt>
                <c:pt idx="98">
                  <c:v>18.423970037453184</c:v>
                </c:pt>
                <c:pt idx="99">
                  <c:v>18.45495027460294</c:v>
                </c:pt>
                <c:pt idx="100">
                  <c:v>18.493965263467764</c:v>
                </c:pt>
                <c:pt idx="101">
                  <c:v>18.525747629467542</c:v>
                </c:pt>
                <c:pt idx="102">
                  <c:v>18.576800694243563</c:v>
                </c:pt>
                <c:pt idx="103">
                  <c:v>18.647658718758976</c:v>
                </c:pt>
                <c:pt idx="104">
                  <c:v>18.681837576447162</c:v>
                </c:pt>
                <c:pt idx="105">
                  <c:v>18.707740025377131</c:v>
                </c:pt>
                <c:pt idx="106">
                  <c:v>18.72094972067039</c:v>
                </c:pt>
                <c:pt idx="107">
                  <c:v>18.748198447893571</c:v>
                </c:pt>
                <c:pt idx="108">
                  <c:v>18.755360087960419</c:v>
                </c:pt>
                <c:pt idx="109">
                  <c:v>18.790472290472291</c:v>
                </c:pt>
                <c:pt idx="110">
                  <c:v>18.815397126592572</c:v>
                </c:pt>
                <c:pt idx="111">
                  <c:v>18.835529854760622</c:v>
                </c:pt>
                <c:pt idx="112">
                  <c:v>18.852054429028815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4-4228-A7CA-45CCE971272C}"/>
            </c:ext>
          </c:extLst>
        </c:ser>
        <c:ser>
          <c:idx val="5"/>
          <c:order val="5"/>
          <c:tx>
            <c:strRef>
              <c:f>'2022-06 booster'!$V$9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booster'!$V$10:$V$156</c:f>
              <c:numCache>
                <c:formatCode>0.000</c:formatCode>
                <c:ptCount val="147"/>
                <c:pt idx="0">
                  <c:v>1.5272459499263622</c:v>
                </c:pt>
                <c:pt idx="1">
                  <c:v>1.5617053103964098</c:v>
                </c:pt>
                <c:pt idx="2">
                  <c:v>1.6575197889182058</c:v>
                </c:pt>
                <c:pt idx="3">
                  <c:v>1.7222682119205297</c:v>
                </c:pt>
                <c:pt idx="4">
                  <c:v>1.7554127198917455</c:v>
                </c:pt>
                <c:pt idx="5">
                  <c:v>1.7950560505892499</c:v>
                </c:pt>
                <c:pt idx="6">
                  <c:v>1.8412500000000001</c:v>
                </c:pt>
                <c:pt idx="7">
                  <c:v>1.8768418737629207</c:v>
                </c:pt>
                <c:pt idx="8">
                  <c:v>1.9356632247815726</c:v>
                </c:pt>
                <c:pt idx="9">
                  <c:v>1.9834575531721506</c:v>
                </c:pt>
                <c:pt idx="10">
                  <c:v>2.0235864837738373</c:v>
                </c:pt>
                <c:pt idx="11">
                  <c:v>2.0663448061049681</c:v>
                </c:pt>
                <c:pt idx="12">
                  <c:v>2.1045341886572388</c:v>
                </c:pt>
                <c:pt idx="13">
                  <c:v>2.1494141971054446</c:v>
                </c:pt>
                <c:pt idx="14">
                  <c:v>2.1702487951022533</c:v>
                </c:pt>
                <c:pt idx="15">
                  <c:v>2.1938889578934293</c:v>
                </c:pt>
                <c:pt idx="16">
                  <c:v>2.223353860729512</c:v>
                </c:pt>
                <c:pt idx="17">
                  <c:v>2.2413637389930008</c:v>
                </c:pt>
                <c:pt idx="18">
                  <c:v>2.2620592688730263</c:v>
                </c:pt>
                <c:pt idx="19">
                  <c:v>2.2827873114924597</c:v>
                </c:pt>
                <c:pt idx="20">
                  <c:v>2.3065562319129826</c:v>
                </c:pt>
                <c:pt idx="21">
                  <c:v>2.3279953694771369</c:v>
                </c:pt>
                <c:pt idx="22">
                  <c:v>2.35289726602594</c:v>
                </c:pt>
                <c:pt idx="23">
                  <c:v>2.3905405405405404</c:v>
                </c:pt>
                <c:pt idx="24">
                  <c:v>2.4157293573982037</c:v>
                </c:pt>
                <c:pt idx="25">
                  <c:v>2.4370894391106619</c:v>
                </c:pt>
                <c:pt idx="26">
                  <c:v>2.4594726961064404</c:v>
                </c:pt>
                <c:pt idx="27">
                  <c:v>2.4804526748971192</c:v>
                </c:pt>
                <c:pt idx="28">
                  <c:v>2.4931654123790508</c:v>
                </c:pt>
                <c:pt idx="29">
                  <c:v>2.5111692192753083</c:v>
                </c:pt>
                <c:pt idx="30">
                  <c:v>2.5259829929500692</c:v>
                </c:pt>
                <c:pt idx="31">
                  <c:v>2.546026583710407</c:v>
                </c:pt>
                <c:pt idx="32">
                  <c:v>2.5659026774038129</c:v>
                </c:pt>
                <c:pt idx="33">
                  <c:v>2.5808848136001608</c:v>
                </c:pt>
                <c:pt idx="34">
                  <c:v>2.5975371383893666</c:v>
                </c:pt>
                <c:pt idx="35">
                  <c:v>2.617028040948687</c:v>
                </c:pt>
                <c:pt idx="36">
                  <c:v>2.632890983504899</c:v>
                </c:pt>
                <c:pt idx="37">
                  <c:v>2.6538041499817981</c:v>
                </c:pt>
                <c:pt idx="38">
                  <c:v>2.6701110517251618</c:v>
                </c:pt>
                <c:pt idx="39">
                  <c:v>2.6893644240274468</c:v>
                </c:pt>
                <c:pt idx="40">
                  <c:v>2.7056747680573738</c:v>
                </c:pt>
                <c:pt idx="41">
                  <c:v>2.7141982864137089</c:v>
                </c:pt>
                <c:pt idx="42">
                  <c:v>2.72766813461643</c:v>
                </c:pt>
                <c:pt idx="43">
                  <c:v>2.742498403915727</c:v>
                </c:pt>
                <c:pt idx="44">
                  <c:v>2.7547346028122242</c:v>
                </c:pt>
                <c:pt idx="45">
                  <c:v>2.7764556962025315</c:v>
                </c:pt>
                <c:pt idx="46">
                  <c:v>2.7872979897516754</c:v>
                </c:pt>
                <c:pt idx="47">
                  <c:v>2.7998557692307693</c:v>
                </c:pt>
                <c:pt idx="48">
                  <c:v>2.8130150209539955</c:v>
                </c:pt>
                <c:pt idx="49">
                  <c:v>2.8267036267036265</c:v>
                </c:pt>
                <c:pt idx="50">
                  <c:v>2.843475889651411</c:v>
                </c:pt>
                <c:pt idx="51">
                  <c:v>2.8554130735892049</c:v>
                </c:pt>
                <c:pt idx="52">
                  <c:v>2.8685958045648445</c:v>
                </c:pt>
                <c:pt idx="53">
                  <c:v>2.886005199306759</c:v>
                </c:pt>
                <c:pt idx="54">
                  <c:v>2.9001835018990314</c:v>
                </c:pt>
                <c:pt idx="55">
                  <c:v>2.9107022849462365</c:v>
                </c:pt>
                <c:pt idx="56">
                  <c:v>2.9230641958967571</c:v>
                </c:pt>
                <c:pt idx="57">
                  <c:v>2.9341788670935118</c:v>
                </c:pt>
                <c:pt idx="58">
                  <c:v>2.9435940701458359</c:v>
                </c:pt>
                <c:pt idx="59">
                  <c:v>2.9573066698408921</c:v>
                </c:pt>
                <c:pt idx="60">
                  <c:v>2.9641906700062619</c:v>
                </c:pt>
                <c:pt idx="61">
                  <c:v>2.9742946466478828</c:v>
                </c:pt>
                <c:pt idx="62">
                  <c:v>2.9834710743801653</c:v>
                </c:pt>
                <c:pt idx="63">
                  <c:v>2.9916140192539111</c:v>
                </c:pt>
                <c:pt idx="64">
                  <c:v>2.998032592152641</c:v>
                </c:pt>
                <c:pt idx="65">
                  <c:v>3.0065661567807491</c:v>
                </c:pt>
                <c:pt idx="66">
                  <c:v>3.0145032632342277</c:v>
                </c:pt>
                <c:pt idx="67">
                  <c:v>3.0228421845304263</c:v>
                </c:pt>
                <c:pt idx="68">
                  <c:v>3.0272836793990505</c:v>
                </c:pt>
                <c:pt idx="69">
                  <c:v>3.0360060302212251</c:v>
                </c:pt>
                <c:pt idx="70">
                  <c:v>3.0395010395010393</c:v>
                </c:pt>
                <c:pt idx="71">
                  <c:v>3.0454016298020954</c:v>
                </c:pt>
                <c:pt idx="72">
                  <c:v>3.0474450084602367</c:v>
                </c:pt>
                <c:pt idx="73">
                  <c:v>3.0536730730596666</c:v>
                </c:pt>
                <c:pt idx="74">
                  <c:v>3.0638382499171364</c:v>
                </c:pt>
                <c:pt idx="75">
                  <c:v>3.0683651386976196</c:v>
                </c:pt>
                <c:pt idx="76">
                  <c:v>3.0750771229095633</c:v>
                </c:pt>
                <c:pt idx="77">
                  <c:v>3.081197543171367</c:v>
                </c:pt>
                <c:pt idx="78">
                  <c:v>3.0833836858006043</c:v>
                </c:pt>
                <c:pt idx="79">
                  <c:v>3.0901479383065786</c:v>
                </c:pt>
                <c:pt idx="80">
                  <c:v>3.0994673063144451</c:v>
                </c:pt>
                <c:pt idx="81">
                  <c:v>3.1085036744272214</c:v>
                </c:pt>
                <c:pt idx="82">
                  <c:v>3.1147551014164652</c:v>
                </c:pt>
                <c:pt idx="83">
                  <c:v>3.1191118112144438</c:v>
                </c:pt>
                <c:pt idx="84">
                  <c:v>3.1251762729154788</c:v>
                </c:pt>
                <c:pt idx="85">
                  <c:v>3.1348134039640496</c:v>
                </c:pt>
                <c:pt idx="86">
                  <c:v>3.1392237187232914</c:v>
                </c:pt>
                <c:pt idx="87">
                  <c:v>3.1451895043731777</c:v>
                </c:pt>
                <c:pt idx="88">
                  <c:v>3.1500288517022503</c:v>
                </c:pt>
                <c:pt idx="89">
                  <c:v>3.1561330858203629</c:v>
                </c:pt>
                <c:pt idx="90">
                  <c:v>3.1623472159348123</c:v>
                </c:pt>
                <c:pt idx="91">
                  <c:v>3.1679979820062223</c:v>
                </c:pt>
                <c:pt idx="92">
                  <c:v>3.1746080199805746</c:v>
                </c:pt>
                <c:pt idx="93">
                  <c:v>3.1818281756719617</c:v>
                </c:pt>
                <c:pt idx="94">
                  <c:v>3.1883979103178057</c:v>
                </c:pt>
                <c:pt idx="95">
                  <c:v>3.1946404524643146</c:v>
                </c:pt>
                <c:pt idx="96">
                  <c:v>3.2021330489268096</c:v>
                </c:pt>
                <c:pt idx="97">
                  <c:v>3.206740031140316</c:v>
                </c:pt>
                <c:pt idx="98">
                  <c:v>3.2122241086587437</c:v>
                </c:pt>
                <c:pt idx="99">
                  <c:v>3.2195924074889297</c:v>
                </c:pt>
                <c:pt idx="100">
                  <c:v>3.2233139221672098</c:v>
                </c:pt>
                <c:pt idx="101">
                  <c:v>3.2277856852379014</c:v>
                </c:pt>
                <c:pt idx="102">
                  <c:v>3.2378743571644653</c:v>
                </c:pt>
                <c:pt idx="103">
                  <c:v>3.241734918098282</c:v>
                </c:pt>
                <c:pt idx="104">
                  <c:v>3.2475090859643485</c:v>
                </c:pt>
                <c:pt idx="105">
                  <c:v>3.2523836368538444</c:v>
                </c:pt>
                <c:pt idx="106">
                  <c:v>3.2596969918046739</c:v>
                </c:pt>
                <c:pt idx="107">
                  <c:v>3.264253830377609</c:v>
                </c:pt>
                <c:pt idx="108">
                  <c:v>3.2679726040519181</c:v>
                </c:pt>
                <c:pt idx="109">
                  <c:v>3.2736201279398824</c:v>
                </c:pt>
                <c:pt idx="110">
                  <c:v>3.2762201453790238</c:v>
                </c:pt>
                <c:pt idx="111">
                  <c:v>3.282961817031151</c:v>
                </c:pt>
                <c:pt idx="112">
                  <c:v>3.2889959502862727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4-4228-A7CA-45CCE971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booster'!$AM$9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booster'!$AM$10:$AM$156</c:f>
              <c:numCache>
                <c:formatCode>0.000</c:formatCode>
                <c:ptCount val="147"/>
                <c:pt idx="0">
                  <c:v>1.1082359158373392</c:v>
                </c:pt>
                <c:pt idx="1">
                  <c:v>1.0287576630846202</c:v>
                </c:pt>
                <c:pt idx="2">
                  <c:v>1.0329391990084242</c:v>
                </c:pt>
                <c:pt idx="3">
                  <c:v>1.0445451985598391</c:v>
                </c:pt>
                <c:pt idx="4">
                  <c:v>1</c:v>
                </c:pt>
                <c:pt idx="5">
                  <c:v>0.9779611787286272</c:v>
                </c:pt>
                <c:pt idx="6">
                  <c:v>0.98984152218155974</c:v>
                </c:pt>
                <c:pt idx="7">
                  <c:v>1.0065099328259459</c:v>
                </c:pt>
                <c:pt idx="8">
                  <c:v>1.0017826152548868</c:v>
                </c:pt>
                <c:pt idx="9">
                  <c:v>1.0056697358740077</c:v>
                </c:pt>
                <c:pt idx="10">
                  <c:v>1.0164539450424255</c:v>
                </c:pt>
                <c:pt idx="11">
                  <c:v>1.0329625577748938</c:v>
                </c:pt>
                <c:pt idx="12">
                  <c:v>1.0152331947417779</c:v>
                </c:pt>
                <c:pt idx="13">
                  <c:v>1.0185205810073934</c:v>
                </c:pt>
                <c:pt idx="14">
                  <c:v>1.0243600373845003</c:v>
                </c:pt>
                <c:pt idx="15">
                  <c:v>1.0213607442997061</c:v>
                </c:pt>
                <c:pt idx="16">
                  <c:v>1.0164804868422892</c:v>
                </c:pt>
                <c:pt idx="17">
                  <c:v>1.0164279648798655</c:v>
                </c:pt>
                <c:pt idx="18">
                  <c:v>1.0208995530146319</c:v>
                </c:pt>
                <c:pt idx="19">
                  <c:v>1.0294368487969925</c:v>
                </c:pt>
                <c:pt idx="20">
                  <c:v>1.0265422868691281</c:v>
                </c:pt>
                <c:pt idx="21">
                  <c:v>1.0181554840167719</c:v>
                </c:pt>
                <c:pt idx="22">
                  <c:v>1.0155791128126062</c:v>
                </c:pt>
                <c:pt idx="23">
                  <c:v>1.0129850992323961</c:v>
                </c:pt>
                <c:pt idx="24">
                  <c:v>1.0186386091552557</c:v>
                </c:pt>
                <c:pt idx="25">
                  <c:v>1.0121205375461728</c:v>
                </c:pt>
                <c:pt idx="26">
                  <c:v>1.0053329745213391</c:v>
                </c:pt>
                <c:pt idx="27">
                  <c:v>1.0060574231958088</c:v>
                </c:pt>
                <c:pt idx="28">
                  <c:v>1.0077486244951737</c:v>
                </c:pt>
                <c:pt idx="29">
                  <c:v>1.0093167431291925</c:v>
                </c:pt>
                <c:pt idx="30">
                  <c:v>1.0039640989665457</c:v>
                </c:pt>
                <c:pt idx="31">
                  <c:v>1.0019552655023485</c:v>
                </c:pt>
                <c:pt idx="32">
                  <c:v>1.0048061559613684</c:v>
                </c:pt>
                <c:pt idx="33">
                  <c:v>1.0028480839880407</c:v>
                </c:pt>
                <c:pt idx="34">
                  <c:v>0.99883302128787554</c:v>
                </c:pt>
                <c:pt idx="35">
                  <c:v>0.99552168803993513</c:v>
                </c:pt>
                <c:pt idx="36">
                  <c:v>0.99882214876512532</c:v>
                </c:pt>
                <c:pt idx="37">
                  <c:v>0.99750532293237004</c:v>
                </c:pt>
                <c:pt idx="38">
                  <c:v>0.99551581744608353</c:v>
                </c:pt>
                <c:pt idx="39">
                  <c:v>0.99258916675461573</c:v>
                </c:pt>
                <c:pt idx="40">
                  <c:v>0.98568516474107193</c:v>
                </c:pt>
                <c:pt idx="41">
                  <c:v>0.99070670231211755</c:v>
                </c:pt>
                <c:pt idx="42">
                  <c:v>0.98796474442507887</c:v>
                </c:pt>
                <c:pt idx="43">
                  <c:v>0.986631498147297</c:v>
                </c:pt>
                <c:pt idx="44">
                  <c:v>0.98811827692135279</c:v>
                </c:pt>
                <c:pt idx="45">
                  <c:v>0.98629089313035168</c:v>
                </c:pt>
                <c:pt idx="46">
                  <c:v>0.9857922072438976</c:v>
                </c:pt>
                <c:pt idx="47">
                  <c:v>0.98876819612192846</c:v>
                </c:pt>
                <c:pt idx="48">
                  <c:v>0.98845368455349947</c:v>
                </c:pt>
                <c:pt idx="49">
                  <c:v>0.99003932153565544</c:v>
                </c:pt>
                <c:pt idx="50">
                  <c:v>0.98631535871818199</c:v>
                </c:pt>
                <c:pt idx="51">
                  <c:v>0.98471036702892456</c:v>
                </c:pt>
                <c:pt idx="52">
                  <c:v>0.98702414975592501</c:v>
                </c:pt>
                <c:pt idx="53">
                  <c:v>0.98418939198478039</c:v>
                </c:pt>
                <c:pt idx="54">
                  <c:v>0.9838339787443926</c:v>
                </c:pt>
                <c:pt idx="55">
                  <c:v>0.98220268028189173</c:v>
                </c:pt>
                <c:pt idx="56">
                  <c:v>0.98432432120795499</c:v>
                </c:pt>
                <c:pt idx="57">
                  <c:v>0.98601270632050986</c:v>
                </c:pt>
                <c:pt idx="58">
                  <c:v>0.98167100248836237</c:v>
                </c:pt>
                <c:pt idx="59">
                  <c:v>0.98139559381774066</c:v>
                </c:pt>
                <c:pt idx="60">
                  <c:v>0.978554202142075</c:v>
                </c:pt>
                <c:pt idx="61">
                  <c:v>0.97821299860134225</c:v>
                </c:pt>
                <c:pt idx="62">
                  <c:v>0.97800142602716167</c:v>
                </c:pt>
                <c:pt idx="63">
                  <c:v>0.97868489128934566</c:v>
                </c:pt>
                <c:pt idx="64">
                  <c:v>0.97768127918047432</c:v>
                </c:pt>
                <c:pt idx="65">
                  <c:v>0.97834324518462967</c:v>
                </c:pt>
                <c:pt idx="66">
                  <c:v>0.97966313318633547</c:v>
                </c:pt>
                <c:pt idx="67">
                  <c:v>0.98214766778499918</c:v>
                </c:pt>
                <c:pt idx="68">
                  <c:v>0.98096615924204622</c:v>
                </c:pt>
                <c:pt idx="69">
                  <c:v>0.97833198397877363</c:v>
                </c:pt>
                <c:pt idx="70">
                  <c:v>0.97584622703940427</c:v>
                </c:pt>
                <c:pt idx="71">
                  <c:v>0.97437073561036747</c:v>
                </c:pt>
                <c:pt idx="72">
                  <c:v>0.97422207280352435</c:v>
                </c:pt>
                <c:pt idx="73">
                  <c:v>0.97361504783613728</c:v>
                </c:pt>
                <c:pt idx="74">
                  <c:v>0.97381906645980298</c:v>
                </c:pt>
                <c:pt idx="75">
                  <c:v>0.97243484700322536</c:v>
                </c:pt>
                <c:pt idx="76">
                  <c:v>0.97262362533927049</c:v>
                </c:pt>
                <c:pt idx="77">
                  <c:v>0.97140115815274364</c:v>
                </c:pt>
                <c:pt idx="78">
                  <c:v>0.96995473015523426</c:v>
                </c:pt>
                <c:pt idx="79">
                  <c:v>0.97002819081943725</c:v>
                </c:pt>
                <c:pt idx="80">
                  <c:v>0.97070924061681563</c:v>
                </c:pt>
                <c:pt idx="81">
                  <c:v>0.97099025105624481</c:v>
                </c:pt>
                <c:pt idx="82">
                  <c:v>0.97201197946556228</c:v>
                </c:pt>
                <c:pt idx="83">
                  <c:v>0.972238842189729</c:v>
                </c:pt>
                <c:pt idx="84">
                  <c:v>0.97291453705608011</c:v>
                </c:pt>
                <c:pt idx="85">
                  <c:v>0.9722842624223591</c:v>
                </c:pt>
                <c:pt idx="86">
                  <c:v>0.97101566618067781</c:v>
                </c:pt>
                <c:pt idx="87">
                  <c:v>0.97335642703174374</c:v>
                </c:pt>
                <c:pt idx="88">
                  <c:v>0.97299770377220152</c:v>
                </c:pt>
                <c:pt idx="89">
                  <c:v>0.97365920115009963</c:v>
                </c:pt>
                <c:pt idx="90">
                  <c:v>0.97375164823542193</c:v>
                </c:pt>
                <c:pt idx="91">
                  <c:v>0.97407009704837944</c:v>
                </c:pt>
                <c:pt idx="92">
                  <c:v>0.97164313711999439</c:v>
                </c:pt>
                <c:pt idx="93">
                  <c:v>0.97332540462746775</c:v>
                </c:pt>
                <c:pt idx="94">
                  <c:v>0.97279503611342755</c:v>
                </c:pt>
                <c:pt idx="95">
                  <c:v>0.9714127764406576</c:v>
                </c:pt>
                <c:pt idx="96">
                  <c:v>0.97219482164118298</c:v>
                </c:pt>
                <c:pt idx="97">
                  <c:v>0.97047006407841996</c:v>
                </c:pt>
                <c:pt idx="98">
                  <c:v>0.96985373895869964</c:v>
                </c:pt>
                <c:pt idx="99">
                  <c:v>0.96882340766335007</c:v>
                </c:pt>
                <c:pt idx="100">
                  <c:v>0.96859369197977918</c:v>
                </c:pt>
                <c:pt idx="101">
                  <c:v>0.96817770730256003</c:v>
                </c:pt>
                <c:pt idx="102">
                  <c:v>0.96726961338222162</c:v>
                </c:pt>
                <c:pt idx="103">
                  <c:v>0.96542684202894091</c:v>
                </c:pt>
                <c:pt idx="104">
                  <c:v>0.96633710465125677</c:v>
                </c:pt>
                <c:pt idx="105">
                  <c:v>0.96705674469651803</c:v>
                </c:pt>
                <c:pt idx="106">
                  <c:v>0.96878793545460518</c:v>
                </c:pt>
                <c:pt idx="107">
                  <c:v>0.96960567194005076</c:v>
                </c:pt>
                <c:pt idx="108">
                  <c:v>0.97003629254802293</c:v>
                </c:pt>
                <c:pt idx="109">
                  <c:v>0.96926718878508711</c:v>
                </c:pt>
                <c:pt idx="110">
                  <c:v>0.96957272640652581</c:v>
                </c:pt>
                <c:pt idx="111">
                  <c:v>0.97026060221523514</c:v>
                </c:pt>
                <c:pt idx="112">
                  <c:v>0.97170470471358783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10A-803E-846A44B52F54}"/>
            </c:ext>
          </c:extLst>
        </c:ser>
        <c:ser>
          <c:idx val="1"/>
          <c:order val="1"/>
          <c:tx>
            <c:strRef>
              <c:f>'2022-06 booster'!$AN$9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booster'!$AN$10:$AN$156</c:f>
              <c:numCache>
                <c:formatCode>0.000</c:formatCode>
                <c:ptCount val="147"/>
                <c:pt idx="0">
                  <c:v>0.97215257464333404</c:v>
                </c:pt>
                <c:pt idx="1">
                  <c:v>1.0489663096868802</c:v>
                </c:pt>
                <c:pt idx="2">
                  <c:v>1.0050017005205112</c:v>
                </c:pt>
                <c:pt idx="3">
                  <c:v>0.96551585958645181</c:v>
                </c:pt>
                <c:pt idx="4">
                  <c:v>1</c:v>
                </c:pt>
                <c:pt idx="5">
                  <c:v>1.0308941206229867</c:v>
                </c:pt>
                <c:pt idx="6">
                  <c:v>1.0140194144000034</c:v>
                </c:pt>
                <c:pt idx="7">
                  <c:v>1.000733038534388</c:v>
                </c:pt>
                <c:pt idx="8">
                  <c:v>1.0054378553297643</c:v>
                </c:pt>
                <c:pt idx="9">
                  <c:v>1.0017760817704515</c:v>
                </c:pt>
                <c:pt idx="10">
                  <c:v>0.99781042874090142</c:v>
                </c:pt>
                <c:pt idx="11">
                  <c:v>0.98393749533198172</c:v>
                </c:pt>
                <c:pt idx="12">
                  <c:v>0.99692411395072422</c:v>
                </c:pt>
                <c:pt idx="13">
                  <c:v>0.99010501311501475</c:v>
                </c:pt>
                <c:pt idx="14">
                  <c:v>0.99112869189930597</c:v>
                </c:pt>
                <c:pt idx="15">
                  <c:v>0.99539114854523258</c:v>
                </c:pt>
                <c:pt idx="16">
                  <c:v>1.0022573781968254</c:v>
                </c:pt>
                <c:pt idx="17">
                  <c:v>1.0049957901654998</c:v>
                </c:pt>
                <c:pt idx="18">
                  <c:v>1.0034153384233124</c:v>
                </c:pt>
                <c:pt idx="19">
                  <c:v>0.99338937059082077</c:v>
                </c:pt>
                <c:pt idx="20">
                  <c:v>0.99420231934002057</c:v>
                </c:pt>
                <c:pt idx="21">
                  <c:v>1.0002326095968566</c:v>
                </c:pt>
                <c:pt idx="22">
                  <c:v>1.0010438408140516</c:v>
                </c:pt>
                <c:pt idx="23">
                  <c:v>0.99944783088735401</c:v>
                </c:pt>
                <c:pt idx="24">
                  <c:v>0.98925632520087592</c:v>
                </c:pt>
                <c:pt idx="25">
                  <c:v>0.99629032366260628</c:v>
                </c:pt>
                <c:pt idx="26">
                  <c:v>0.99877158838470759</c:v>
                </c:pt>
                <c:pt idx="27">
                  <c:v>0.99670374280781215</c:v>
                </c:pt>
                <c:pt idx="28">
                  <c:v>0.99396412089872777</c:v>
                </c:pt>
                <c:pt idx="29">
                  <c:v>0.9939690281386544</c:v>
                </c:pt>
                <c:pt idx="30">
                  <c:v>0.99393751197442803</c:v>
                </c:pt>
                <c:pt idx="31">
                  <c:v>0.99549800312155079</c:v>
                </c:pt>
                <c:pt idx="32">
                  <c:v>0.98988199542369359</c:v>
                </c:pt>
                <c:pt idx="33">
                  <c:v>0.98981646676996182</c:v>
                </c:pt>
                <c:pt idx="34">
                  <c:v>0.98943560808545272</c:v>
                </c:pt>
                <c:pt idx="35">
                  <c:v>0.98804068839348569</c:v>
                </c:pt>
                <c:pt idx="36">
                  <c:v>0.98444145282952633</c:v>
                </c:pt>
                <c:pt idx="37">
                  <c:v>0.98119684831616649</c:v>
                </c:pt>
                <c:pt idx="38">
                  <c:v>0.9814808382125737</c:v>
                </c:pt>
                <c:pt idx="39">
                  <c:v>0.98279016495017291</c:v>
                </c:pt>
                <c:pt idx="40">
                  <c:v>0.98934387478895169</c:v>
                </c:pt>
                <c:pt idx="41">
                  <c:v>0.9848503610936189</c:v>
                </c:pt>
                <c:pt idx="42">
                  <c:v>0.98745939747018407</c:v>
                </c:pt>
                <c:pt idx="43">
                  <c:v>0.98701543560015792</c:v>
                </c:pt>
                <c:pt idx="44">
                  <c:v>0.98715742815784591</c:v>
                </c:pt>
                <c:pt idx="45">
                  <c:v>0.98729569914820681</c:v>
                </c:pt>
                <c:pt idx="46">
                  <c:v>0.98716346905877017</c:v>
                </c:pt>
                <c:pt idx="47">
                  <c:v>0.98478192758247529</c:v>
                </c:pt>
                <c:pt idx="48">
                  <c:v>0.98417754593273876</c:v>
                </c:pt>
                <c:pt idx="49">
                  <c:v>0.98202626913006519</c:v>
                </c:pt>
                <c:pt idx="50">
                  <c:v>0.98510908199290836</c:v>
                </c:pt>
                <c:pt idx="51">
                  <c:v>0.98571227461145727</c:v>
                </c:pt>
                <c:pt idx="52">
                  <c:v>0.98197554617218874</c:v>
                </c:pt>
                <c:pt idx="53">
                  <c:v>0.98249188070995008</c:v>
                </c:pt>
                <c:pt idx="54">
                  <c:v>0.98206478646700124</c:v>
                </c:pt>
                <c:pt idx="55">
                  <c:v>0.98326665834303006</c:v>
                </c:pt>
                <c:pt idx="56">
                  <c:v>0.9811399050966213</c:v>
                </c:pt>
                <c:pt idx="57">
                  <c:v>0.9786231383650954</c:v>
                </c:pt>
                <c:pt idx="58">
                  <c:v>0.98276488194209699</c:v>
                </c:pt>
                <c:pt idx="59">
                  <c:v>0.98011463524456255</c:v>
                </c:pt>
                <c:pt idx="60">
                  <c:v>0.98267307212832122</c:v>
                </c:pt>
                <c:pt idx="61">
                  <c:v>0.98309654227370979</c:v>
                </c:pt>
                <c:pt idx="62">
                  <c:v>0.98402792537016759</c:v>
                </c:pt>
                <c:pt idx="63">
                  <c:v>0.9838235761530818</c:v>
                </c:pt>
                <c:pt idx="64">
                  <c:v>0.98489850224804487</c:v>
                </c:pt>
                <c:pt idx="65">
                  <c:v>0.98504650840930696</c:v>
                </c:pt>
                <c:pt idx="66">
                  <c:v>0.98345685954680373</c:v>
                </c:pt>
                <c:pt idx="67">
                  <c:v>0.98088766226282431</c:v>
                </c:pt>
                <c:pt idx="68">
                  <c:v>0.98291846301238894</c:v>
                </c:pt>
                <c:pt idx="69">
                  <c:v>0.98432849282685364</c:v>
                </c:pt>
                <c:pt idx="70">
                  <c:v>0.98753228575173357</c:v>
                </c:pt>
                <c:pt idx="71">
                  <c:v>0.98885052622518743</c:v>
                </c:pt>
                <c:pt idx="72">
                  <c:v>0.99046013528951615</c:v>
                </c:pt>
                <c:pt idx="73">
                  <c:v>0.99130043392417611</c:v>
                </c:pt>
                <c:pt idx="74">
                  <c:v>0.99041127021483089</c:v>
                </c:pt>
                <c:pt idx="75">
                  <c:v>0.99218818651241358</c:v>
                </c:pt>
                <c:pt idx="76">
                  <c:v>0.99237913265061817</c:v>
                </c:pt>
                <c:pt idx="77">
                  <c:v>0.99382975554916098</c:v>
                </c:pt>
                <c:pt idx="78">
                  <c:v>0.99616718507802116</c:v>
                </c:pt>
                <c:pt idx="79">
                  <c:v>0.99466793249638386</c:v>
                </c:pt>
                <c:pt idx="80">
                  <c:v>0.99374671190584529</c:v>
                </c:pt>
                <c:pt idx="81">
                  <c:v>0.9937288818314628</c:v>
                </c:pt>
                <c:pt idx="82">
                  <c:v>0.99262605321861253</c:v>
                </c:pt>
                <c:pt idx="83">
                  <c:v>0.99275661347456501</c:v>
                </c:pt>
                <c:pt idx="84">
                  <c:v>0.99168132860488545</c:v>
                </c:pt>
                <c:pt idx="85">
                  <c:v>0.9909939194283276</c:v>
                </c:pt>
                <c:pt idx="86">
                  <c:v>0.99145351040314467</c:v>
                </c:pt>
                <c:pt idx="87">
                  <c:v>0.99007781031890718</c:v>
                </c:pt>
                <c:pt idx="88">
                  <c:v>0.99109715347391225</c:v>
                </c:pt>
                <c:pt idx="89">
                  <c:v>0.99114472080603278</c:v>
                </c:pt>
                <c:pt idx="90">
                  <c:v>0.99030344126587566</c:v>
                </c:pt>
                <c:pt idx="91">
                  <c:v>0.98980564584129638</c:v>
                </c:pt>
                <c:pt idx="92">
                  <c:v>0.99147150969894393</c:v>
                </c:pt>
                <c:pt idx="93">
                  <c:v>0.98969357321122609</c:v>
                </c:pt>
                <c:pt idx="94">
                  <c:v>0.98974641417985687</c:v>
                </c:pt>
                <c:pt idx="95">
                  <c:v>0.99027223453797886</c:v>
                </c:pt>
                <c:pt idx="96">
                  <c:v>0.99010488727350643</c:v>
                </c:pt>
                <c:pt idx="97">
                  <c:v>0.99103091540387778</c:v>
                </c:pt>
                <c:pt idx="98">
                  <c:v>0.99174745876389414</c:v>
                </c:pt>
                <c:pt idx="99">
                  <c:v>0.99120627956941032</c:v>
                </c:pt>
                <c:pt idx="100">
                  <c:v>0.99221968418126416</c:v>
                </c:pt>
                <c:pt idx="101">
                  <c:v>0.99261264237016344</c:v>
                </c:pt>
                <c:pt idx="102">
                  <c:v>0.99231149980202882</c:v>
                </c:pt>
                <c:pt idx="103">
                  <c:v>0.99497519400419809</c:v>
                </c:pt>
                <c:pt idx="104">
                  <c:v>0.99509146706438423</c:v>
                </c:pt>
                <c:pt idx="105">
                  <c:v>0.99504263317153285</c:v>
                </c:pt>
                <c:pt idx="106">
                  <c:v>0.99357606363103201</c:v>
                </c:pt>
                <c:pt idx="107">
                  <c:v>0.99369805460956651</c:v>
                </c:pt>
                <c:pt idx="108">
                  <c:v>0.99301124088981607</c:v>
                </c:pt>
                <c:pt idx="109">
                  <c:v>0.99321878283239851</c:v>
                </c:pt>
                <c:pt idx="110">
                  <c:v>0.99381184330128269</c:v>
                </c:pt>
                <c:pt idx="111">
                  <c:v>0.99289702698145632</c:v>
                </c:pt>
                <c:pt idx="112">
                  <c:v>0.99200963774536766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10A-803E-846A44B52F54}"/>
            </c:ext>
          </c:extLst>
        </c:ser>
        <c:ser>
          <c:idx val="2"/>
          <c:order val="2"/>
          <c:tx>
            <c:strRef>
              <c:f>'2022-06 booster'!$AO$9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booster'!$AO$10:$AO$156</c:f>
              <c:numCache>
                <c:formatCode>0.000</c:formatCode>
                <c:ptCount val="147"/>
                <c:pt idx="0">
                  <c:v>1.0776557028687561</c:v>
                </c:pt>
                <c:pt idx="1">
                  <c:v>1.0793434447025505</c:v>
                </c:pt>
                <c:pt idx="2">
                  <c:v>1.0382411681174195</c:v>
                </c:pt>
                <c:pt idx="3">
                  <c:v>1.0085907806416985</c:v>
                </c:pt>
                <c:pt idx="4">
                  <c:v>1</c:v>
                </c:pt>
                <c:pt idx="5">
                  <c:v>1.0081086311446168</c:v>
                </c:pt>
                <c:pt idx="6">
                  <c:v>1.0035875101652802</c:v>
                </c:pt>
                <c:pt idx="7">
                  <c:v>1.0070505430896273</c:v>
                </c:pt>
                <c:pt idx="8">
                  <c:v>1.0069672436207993</c:v>
                </c:pt>
                <c:pt idx="9">
                  <c:v>1.0071271739244088</c:v>
                </c:pt>
                <c:pt idx="10">
                  <c:v>1.0138312516256287</c:v>
                </c:pt>
                <c:pt idx="11">
                  <c:v>1.0159063509017816</c:v>
                </c:pt>
                <c:pt idx="12">
                  <c:v>1.011582133114018</c:v>
                </c:pt>
                <c:pt idx="13">
                  <c:v>1.0078501466283232</c:v>
                </c:pt>
                <c:pt idx="14">
                  <c:v>1.0146102037989642</c:v>
                </c:pt>
                <c:pt idx="15">
                  <c:v>1.0159238150427023</c:v>
                </c:pt>
                <c:pt idx="16">
                  <c:v>1.0179774734512708</c:v>
                </c:pt>
                <c:pt idx="17">
                  <c:v>1.0206394774538821</c:v>
                </c:pt>
                <c:pt idx="18">
                  <c:v>1.0234506797326144</c:v>
                </c:pt>
                <c:pt idx="19">
                  <c:v>1.0216309542968558</c:v>
                </c:pt>
                <c:pt idx="20">
                  <c:v>1.0195255072106175</c:v>
                </c:pt>
                <c:pt idx="21">
                  <c:v>1.0172630002871565</c:v>
                </c:pt>
                <c:pt idx="22">
                  <c:v>1.0154455662460298</c:v>
                </c:pt>
                <c:pt idx="23">
                  <c:v>1.0111710596425287</c:v>
                </c:pt>
                <c:pt idx="24">
                  <c:v>1.0063801645297321</c:v>
                </c:pt>
                <c:pt idx="25">
                  <c:v>1.0069847748308218</c:v>
                </c:pt>
                <c:pt idx="26">
                  <c:v>1.0026572918832519</c:v>
                </c:pt>
                <c:pt idx="27">
                  <c:v>1.0012370763478682</c:v>
                </c:pt>
                <c:pt idx="28">
                  <c:v>1.0000981902783297</c:v>
                </c:pt>
                <c:pt idx="29">
                  <c:v>1.0015939765753916</c:v>
                </c:pt>
                <c:pt idx="30">
                  <c:v>0.99618567854363638</c:v>
                </c:pt>
                <c:pt idx="31">
                  <c:v>0.99568831272878888</c:v>
                </c:pt>
                <c:pt idx="32">
                  <c:v>0.99282350735213465</c:v>
                </c:pt>
                <c:pt idx="33">
                  <c:v>0.99075852495775951</c:v>
                </c:pt>
                <c:pt idx="34">
                  <c:v>0.98634779195693434</c:v>
                </c:pt>
                <c:pt idx="35">
                  <c:v>0.98162782349868649</c:v>
                </c:pt>
                <c:pt idx="36">
                  <c:v>0.98123044799576076</c:v>
                </c:pt>
                <c:pt idx="37">
                  <c:v>0.97664331244076996</c:v>
                </c:pt>
                <c:pt idx="38">
                  <c:v>0.9749138923943842</c:v>
                </c:pt>
                <c:pt idx="39">
                  <c:v>0.97328102566294095</c:v>
                </c:pt>
                <c:pt idx="40">
                  <c:v>0.97289297745849823</c:v>
                </c:pt>
                <c:pt idx="41">
                  <c:v>0.9733445099605349</c:v>
                </c:pt>
                <c:pt idx="42">
                  <c:v>0.97315850680226179</c:v>
                </c:pt>
                <c:pt idx="43">
                  <c:v>0.97134490094294812</c:v>
                </c:pt>
                <c:pt idx="44">
                  <c:v>0.97288509353609753</c:v>
                </c:pt>
                <c:pt idx="45">
                  <c:v>0.97115851468740244</c:v>
                </c:pt>
                <c:pt idx="46">
                  <c:v>0.97047413511030833</c:v>
                </c:pt>
                <c:pt idx="47">
                  <c:v>0.97099215857324506</c:v>
                </c:pt>
                <c:pt idx="48">
                  <c:v>0.97002425978274154</c:v>
                </c:pt>
                <c:pt idx="49">
                  <c:v>0.96939332071191264</c:v>
                </c:pt>
                <c:pt idx="50">
                  <c:v>0.96871549774538146</c:v>
                </c:pt>
                <c:pt idx="51">
                  <c:v>0.9676681763490983</c:v>
                </c:pt>
                <c:pt idx="52">
                  <c:v>0.96620190717873433</c:v>
                </c:pt>
                <c:pt idx="53">
                  <c:v>0.96387062203181129</c:v>
                </c:pt>
                <c:pt idx="54">
                  <c:v>0.96304084151003033</c:v>
                </c:pt>
                <c:pt idx="55">
                  <c:v>0.96255783080978907</c:v>
                </c:pt>
                <c:pt idx="56">
                  <c:v>0.96248775824972821</c:v>
                </c:pt>
                <c:pt idx="57">
                  <c:v>0.96160276874339767</c:v>
                </c:pt>
                <c:pt idx="58">
                  <c:v>0.96135759181459468</c:v>
                </c:pt>
                <c:pt idx="59">
                  <c:v>0.95843353633846351</c:v>
                </c:pt>
                <c:pt idx="60">
                  <c:v>0.95809069038972361</c:v>
                </c:pt>
                <c:pt idx="61">
                  <c:v>0.95810682018089532</c:v>
                </c:pt>
                <c:pt idx="62">
                  <c:v>0.9587445315818296</c:v>
                </c:pt>
                <c:pt idx="63">
                  <c:v>0.95915269862744013</c:v>
                </c:pt>
                <c:pt idx="64">
                  <c:v>0.95915340927085568</c:v>
                </c:pt>
                <c:pt idx="65">
                  <c:v>0.95988441470679353</c:v>
                </c:pt>
                <c:pt idx="66">
                  <c:v>0.95956563736243461</c:v>
                </c:pt>
                <c:pt idx="67">
                  <c:v>0.95942344092293019</c:v>
                </c:pt>
                <c:pt idx="68">
                  <c:v>0.96019057093227067</c:v>
                </c:pt>
                <c:pt idx="69">
                  <c:v>0.95892332324776552</c:v>
                </c:pt>
                <c:pt idx="70">
                  <c:v>0.95953742606855763</c:v>
                </c:pt>
                <c:pt idx="71">
                  <c:v>0.95930291494768105</c:v>
                </c:pt>
                <c:pt idx="72">
                  <c:v>0.96065512458996194</c:v>
                </c:pt>
                <c:pt idx="73">
                  <c:v>0.96080834651908265</c:v>
                </c:pt>
                <c:pt idx="74">
                  <c:v>0.9600850238708557</c:v>
                </c:pt>
                <c:pt idx="75">
                  <c:v>0.96037770254565991</c:v>
                </c:pt>
                <c:pt idx="76">
                  <c:v>0.96068629734172639</c:v>
                </c:pt>
                <c:pt idx="77">
                  <c:v>0.96081865272428868</c:v>
                </c:pt>
                <c:pt idx="78">
                  <c:v>0.96158164525829215</c:v>
                </c:pt>
                <c:pt idx="79">
                  <c:v>0.96014449392059042</c:v>
                </c:pt>
                <c:pt idx="80">
                  <c:v>0.95986608424937103</c:v>
                </c:pt>
                <c:pt idx="81">
                  <c:v>0.9600640661555383</c:v>
                </c:pt>
                <c:pt idx="82">
                  <c:v>0.95994505388559548</c:v>
                </c:pt>
                <c:pt idx="83">
                  <c:v>0.96023271804471477</c:v>
                </c:pt>
                <c:pt idx="84">
                  <c:v>0.95979664378361018</c:v>
                </c:pt>
                <c:pt idx="85">
                  <c:v>0.95844743383470743</c:v>
                </c:pt>
                <c:pt idx="86">
                  <c:v>0.95757830817613765</c:v>
                </c:pt>
                <c:pt idx="87">
                  <c:v>0.95849221747292601</c:v>
                </c:pt>
                <c:pt idx="88">
                  <c:v>0.95906283551967608</c:v>
                </c:pt>
                <c:pt idx="89">
                  <c:v>0.95969828184719252</c:v>
                </c:pt>
                <c:pt idx="90">
                  <c:v>0.95891215089241433</c:v>
                </c:pt>
                <c:pt idx="91">
                  <c:v>0.95868100097498898</c:v>
                </c:pt>
                <c:pt idx="92">
                  <c:v>0.95783932714453013</c:v>
                </c:pt>
                <c:pt idx="93">
                  <c:v>0.95771458611801952</c:v>
                </c:pt>
                <c:pt idx="94">
                  <c:v>0.95718135546926253</c:v>
                </c:pt>
                <c:pt idx="95">
                  <c:v>0.95626666401549276</c:v>
                </c:pt>
                <c:pt idx="96">
                  <c:v>0.95681233482285966</c:v>
                </c:pt>
                <c:pt idx="97">
                  <c:v>0.95594577609542253</c:v>
                </c:pt>
                <c:pt idx="98">
                  <c:v>0.95596701693173702</c:v>
                </c:pt>
                <c:pt idx="99">
                  <c:v>0.95436804743469661</c:v>
                </c:pt>
                <c:pt idx="100">
                  <c:v>0.95505493380832718</c:v>
                </c:pt>
                <c:pt idx="101">
                  <c:v>0.95496051141442617</c:v>
                </c:pt>
                <c:pt idx="102">
                  <c:v>0.95371311880055853</c:v>
                </c:pt>
                <c:pt idx="103">
                  <c:v>0.95438908832677782</c:v>
                </c:pt>
                <c:pt idx="104">
                  <c:v>0.95533822526959822</c:v>
                </c:pt>
                <c:pt idx="105">
                  <c:v>0.95594036318810616</c:v>
                </c:pt>
                <c:pt idx="106">
                  <c:v>0.95617778519142227</c:v>
                </c:pt>
                <c:pt idx="107">
                  <c:v>0.95703991099720065</c:v>
                </c:pt>
                <c:pt idx="108">
                  <c:v>0.95674073492699296</c:v>
                </c:pt>
                <c:pt idx="109">
                  <c:v>0.95611957052908791</c:v>
                </c:pt>
                <c:pt idx="110">
                  <c:v>0.95692959402377165</c:v>
                </c:pt>
                <c:pt idx="111">
                  <c:v>0.95666456881003692</c:v>
                </c:pt>
                <c:pt idx="112">
                  <c:v>0.95716968247313317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8-410A-803E-846A44B52F54}"/>
            </c:ext>
          </c:extLst>
        </c:ser>
        <c:ser>
          <c:idx val="3"/>
          <c:order val="3"/>
          <c:tx>
            <c:strRef>
              <c:f>'2022-06 booster'!$AP$9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booster'!$AP$10:$AP$156</c:f>
              <c:numCache>
                <c:formatCode>0.000</c:formatCode>
                <c:ptCount val="147"/>
                <c:pt idx="0">
                  <c:v>0.93758310451507509</c:v>
                </c:pt>
                <c:pt idx="1">
                  <c:v>0.96023936150894285</c:v>
                </c:pt>
                <c:pt idx="2">
                  <c:v>0.98034226499754562</c:v>
                </c:pt>
                <c:pt idx="3">
                  <c:v>0.98954725612472028</c:v>
                </c:pt>
                <c:pt idx="4">
                  <c:v>1</c:v>
                </c:pt>
                <c:pt idx="5">
                  <c:v>1.0308752337735065</c:v>
                </c:pt>
                <c:pt idx="6">
                  <c:v>1.0526615662245957</c:v>
                </c:pt>
                <c:pt idx="7">
                  <c:v>1.0767123918202335</c:v>
                </c:pt>
                <c:pt idx="8">
                  <c:v>1.1103653516630831</c:v>
                </c:pt>
                <c:pt idx="9">
                  <c:v>1.1379625870823584</c:v>
                </c:pt>
                <c:pt idx="10">
                  <c:v>1.1687138838458755</c:v>
                </c:pt>
                <c:pt idx="11">
                  <c:v>1.1958514302006444</c:v>
                </c:pt>
                <c:pt idx="12">
                  <c:v>1.212768461598339</c:v>
                </c:pt>
                <c:pt idx="13">
                  <c:v>1.2340615908555763</c:v>
                </c:pt>
                <c:pt idx="14">
                  <c:v>1.2543811192327154</c:v>
                </c:pt>
                <c:pt idx="15">
                  <c:v>1.2696866182105597</c:v>
                </c:pt>
                <c:pt idx="16">
                  <c:v>1.2893401762937742</c:v>
                </c:pt>
                <c:pt idx="17">
                  <c:v>1.3031831713575426</c:v>
                </c:pt>
                <c:pt idx="18">
                  <c:v>1.3188386241534864</c:v>
                </c:pt>
                <c:pt idx="19">
                  <c:v>1.3285571837719261</c:v>
                </c:pt>
                <c:pt idx="20">
                  <c:v>1.3396239446162352</c:v>
                </c:pt>
                <c:pt idx="21">
                  <c:v>1.3490750792525661</c:v>
                </c:pt>
                <c:pt idx="22">
                  <c:v>1.3610697185592844</c:v>
                </c:pt>
                <c:pt idx="23">
                  <c:v>1.3770239808025719</c:v>
                </c:pt>
                <c:pt idx="24">
                  <c:v>1.3849404647743657</c:v>
                </c:pt>
                <c:pt idx="25">
                  <c:v>1.3980256222803069</c:v>
                </c:pt>
                <c:pt idx="26">
                  <c:v>1.4048025316182962</c:v>
                </c:pt>
                <c:pt idx="27">
                  <c:v>1.4147790750806433</c:v>
                </c:pt>
                <c:pt idx="28">
                  <c:v>1.4204125267695336</c:v>
                </c:pt>
                <c:pt idx="29">
                  <c:v>1.4328094673614904</c:v>
                </c:pt>
                <c:pt idx="30">
                  <c:v>1.4334794622980915</c:v>
                </c:pt>
                <c:pt idx="31">
                  <c:v>1.4441327014273837</c:v>
                </c:pt>
                <c:pt idx="32">
                  <c:v>1.4512191160728212</c:v>
                </c:pt>
                <c:pt idx="33">
                  <c:v>1.4566566608712204</c:v>
                </c:pt>
                <c:pt idx="34">
                  <c:v>1.459528572365868</c:v>
                </c:pt>
                <c:pt idx="35">
                  <c:v>1.4634436168549094</c:v>
                </c:pt>
                <c:pt idx="36">
                  <c:v>1.4717181720249985</c:v>
                </c:pt>
                <c:pt idx="37">
                  <c:v>1.4764733365764375</c:v>
                </c:pt>
                <c:pt idx="38">
                  <c:v>1.4829152877069114</c:v>
                </c:pt>
                <c:pt idx="39">
                  <c:v>1.4911065274497248</c:v>
                </c:pt>
                <c:pt idx="40">
                  <c:v>1.4995516161532672</c:v>
                </c:pt>
                <c:pt idx="41">
                  <c:v>1.5049737142089263</c:v>
                </c:pt>
                <c:pt idx="42">
                  <c:v>1.5121534775589032</c:v>
                </c:pt>
                <c:pt idx="43">
                  <c:v>1.5175416073389256</c:v>
                </c:pt>
                <c:pt idx="44">
                  <c:v>1.5267294131771876</c:v>
                </c:pt>
                <c:pt idx="45">
                  <c:v>1.5360368302365444</c:v>
                </c:pt>
                <c:pt idx="46">
                  <c:v>1.5409485047287181</c:v>
                </c:pt>
                <c:pt idx="47">
                  <c:v>1.5487172710169226</c:v>
                </c:pt>
                <c:pt idx="48">
                  <c:v>1.5544451641132617</c:v>
                </c:pt>
                <c:pt idx="49">
                  <c:v>1.5609933688572217</c:v>
                </c:pt>
                <c:pt idx="50">
                  <c:v>1.5691575722093014</c:v>
                </c:pt>
                <c:pt idx="51">
                  <c:v>1.5740414378527667</c:v>
                </c:pt>
                <c:pt idx="52">
                  <c:v>1.5789123012999431</c:v>
                </c:pt>
                <c:pt idx="53">
                  <c:v>1.5846618832831481</c:v>
                </c:pt>
                <c:pt idx="54">
                  <c:v>1.5910760635109167</c:v>
                </c:pt>
                <c:pt idx="55">
                  <c:v>1.596045901788683</c:v>
                </c:pt>
                <c:pt idx="56">
                  <c:v>1.6027077126923257</c:v>
                </c:pt>
                <c:pt idx="57">
                  <c:v>1.6073225917831371</c:v>
                </c:pt>
                <c:pt idx="58">
                  <c:v>1.6120690447826052</c:v>
                </c:pt>
                <c:pt idx="59">
                  <c:v>1.6146527010398577</c:v>
                </c:pt>
                <c:pt idx="60">
                  <c:v>1.617832349789635</c:v>
                </c:pt>
                <c:pt idx="61">
                  <c:v>1.6233743517345596</c:v>
                </c:pt>
                <c:pt idx="62">
                  <c:v>1.6294667033465189</c:v>
                </c:pt>
                <c:pt idx="63">
                  <c:v>1.6346097002168383</c:v>
                </c:pt>
                <c:pt idx="64">
                  <c:v>1.6381180045486281</c:v>
                </c:pt>
                <c:pt idx="65">
                  <c:v>1.6440327468156415</c:v>
                </c:pt>
                <c:pt idx="66">
                  <c:v>1.647825444317661</c:v>
                </c:pt>
                <c:pt idx="67">
                  <c:v>1.6521389056745694</c:v>
                </c:pt>
                <c:pt idx="68">
                  <c:v>1.6558893595549291</c:v>
                </c:pt>
                <c:pt idx="69">
                  <c:v>1.6584686660351471</c:v>
                </c:pt>
                <c:pt idx="70">
                  <c:v>1.6614411932456492</c:v>
                </c:pt>
                <c:pt idx="71">
                  <c:v>1.6642597080165464</c:v>
                </c:pt>
                <c:pt idx="72">
                  <c:v>1.6677238526925819</c:v>
                </c:pt>
                <c:pt idx="73">
                  <c:v>1.6713987217303741</c:v>
                </c:pt>
                <c:pt idx="74">
                  <c:v>1.675700070972219</c:v>
                </c:pt>
                <c:pt idx="75">
                  <c:v>1.6786875411586053</c:v>
                </c:pt>
                <c:pt idx="76">
                  <c:v>1.682900221567506</c:v>
                </c:pt>
                <c:pt idx="77">
                  <c:v>1.6864820669579454</c:v>
                </c:pt>
                <c:pt idx="78">
                  <c:v>1.6890188409581339</c:v>
                </c:pt>
                <c:pt idx="79">
                  <c:v>1.6901942743972462</c:v>
                </c:pt>
                <c:pt idx="80">
                  <c:v>1.6948000392491522</c:v>
                </c:pt>
                <c:pt idx="81">
                  <c:v>1.7000917468081644</c:v>
                </c:pt>
                <c:pt idx="82">
                  <c:v>1.703299582934577</c:v>
                </c:pt>
                <c:pt idx="83">
                  <c:v>1.7061931809133304</c:v>
                </c:pt>
                <c:pt idx="84">
                  <c:v>1.7087341705951784</c:v>
                </c:pt>
                <c:pt idx="85">
                  <c:v>1.7115939907085067</c:v>
                </c:pt>
                <c:pt idx="86">
                  <c:v>1.7124477357933419</c:v>
                </c:pt>
                <c:pt idx="87">
                  <c:v>1.7173395340356934</c:v>
                </c:pt>
                <c:pt idx="88">
                  <c:v>1.7210058741448881</c:v>
                </c:pt>
                <c:pt idx="89">
                  <c:v>1.7254833951127289</c:v>
                </c:pt>
                <c:pt idx="90">
                  <c:v>1.7274645081116276</c:v>
                </c:pt>
                <c:pt idx="91">
                  <c:v>1.7301341400008563</c:v>
                </c:pt>
                <c:pt idx="92">
                  <c:v>1.7322219301187147</c:v>
                </c:pt>
                <c:pt idx="93">
                  <c:v>1.7359354981489756</c:v>
                </c:pt>
                <c:pt idx="94">
                  <c:v>1.7385512814112267</c:v>
                </c:pt>
                <c:pt idx="95">
                  <c:v>1.7402905502447243</c:v>
                </c:pt>
                <c:pt idx="96">
                  <c:v>1.7453675504561952</c:v>
                </c:pt>
                <c:pt idx="97">
                  <c:v>1.7462956449317133</c:v>
                </c:pt>
                <c:pt idx="98">
                  <c:v>1.7493209796611695</c:v>
                </c:pt>
                <c:pt idx="99">
                  <c:v>1.7504009653412285</c:v>
                </c:pt>
                <c:pt idx="100">
                  <c:v>1.7536855177674158</c:v>
                </c:pt>
                <c:pt idx="101">
                  <c:v>1.755944817866558</c:v>
                </c:pt>
                <c:pt idx="102">
                  <c:v>1.7591323205440303</c:v>
                </c:pt>
                <c:pt idx="103">
                  <c:v>1.7624780759659169</c:v>
                </c:pt>
                <c:pt idx="104">
                  <c:v>1.7673732972171929</c:v>
                </c:pt>
                <c:pt idx="105">
                  <c:v>1.7711417718522915</c:v>
                </c:pt>
                <c:pt idx="106">
                  <c:v>1.7755652643391728</c:v>
                </c:pt>
                <c:pt idx="107">
                  <c:v>1.7796505402384877</c:v>
                </c:pt>
                <c:pt idx="108">
                  <c:v>1.7811210295404061</c:v>
                </c:pt>
                <c:pt idx="109">
                  <c:v>1.7830406692018725</c:v>
                </c:pt>
                <c:pt idx="110">
                  <c:v>1.7859686090478999</c:v>
                </c:pt>
                <c:pt idx="111">
                  <c:v>1.7891480536290085</c:v>
                </c:pt>
                <c:pt idx="112">
                  <c:v>1.7933829313855458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8-410A-803E-846A44B52F54}"/>
            </c:ext>
          </c:extLst>
        </c:ser>
        <c:ser>
          <c:idx val="4"/>
          <c:order val="4"/>
          <c:tx>
            <c:strRef>
              <c:f>'2022-06 booster'!$AQ$9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booster'!$AQ$10:$AQ$156</c:f>
              <c:numCache>
                <c:formatCode>0.000</c:formatCode>
                <c:ptCount val="147"/>
                <c:pt idx="0">
                  <c:v>0.84579316619403266</c:v>
                </c:pt>
                <c:pt idx="1">
                  <c:v>0.93321430208501088</c:v>
                </c:pt>
                <c:pt idx="2">
                  <c:v>0.94895644063233442</c:v>
                </c:pt>
                <c:pt idx="3">
                  <c:v>0.94728564640537627</c:v>
                </c:pt>
                <c:pt idx="4">
                  <c:v>1</c:v>
                </c:pt>
                <c:pt idx="5">
                  <c:v>1.0541752989321485</c:v>
                </c:pt>
                <c:pt idx="6">
                  <c:v>1.063603576302641</c:v>
                </c:pt>
                <c:pt idx="7">
                  <c:v>1.0699578793613675</c:v>
                </c:pt>
                <c:pt idx="8">
                  <c:v>1.1086789216641313</c:v>
                </c:pt>
                <c:pt idx="9">
                  <c:v>1.1319163370864369</c:v>
                </c:pt>
                <c:pt idx="10">
                  <c:v>1.1502455656657116</c:v>
                </c:pt>
                <c:pt idx="11">
                  <c:v>1.1582200071653546</c:v>
                </c:pt>
                <c:pt idx="12">
                  <c:v>1.1951952139412034</c:v>
                </c:pt>
                <c:pt idx="13">
                  <c:v>1.2123335713016401</c:v>
                </c:pt>
                <c:pt idx="14">
                  <c:v>1.225350497356765</c:v>
                </c:pt>
                <c:pt idx="15">
                  <c:v>1.2440251940939084</c:v>
                </c:pt>
                <c:pt idx="16">
                  <c:v>1.2694295683330654</c:v>
                </c:pt>
                <c:pt idx="17">
                  <c:v>1.2832088410846669</c:v>
                </c:pt>
                <c:pt idx="18">
                  <c:v>1.2930206902851848</c:v>
                </c:pt>
                <c:pt idx="19">
                  <c:v>1.2918310462601943</c:v>
                </c:pt>
                <c:pt idx="20">
                  <c:v>1.3063500847809082</c:v>
                </c:pt>
                <c:pt idx="21">
                  <c:v>1.3264896950758758</c:v>
                </c:pt>
                <c:pt idx="22">
                  <c:v>1.3417661211710608</c:v>
                </c:pt>
                <c:pt idx="23">
                  <c:v>1.3610591576657065</c:v>
                </c:pt>
                <c:pt idx="24">
                  <c:v>1.3613753162999729</c:v>
                </c:pt>
                <c:pt idx="25">
                  <c:v>1.383178211353064</c:v>
                </c:pt>
                <c:pt idx="26">
                  <c:v>1.3993583522799902</c:v>
                </c:pt>
                <c:pt idx="27">
                  <c:v>1.4083733340385451</c:v>
                </c:pt>
                <c:pt idx="28">
                  <c:v>1.4117004732216369</c:v>
                </c:pt>
                <c:pt idx="29">
                  <c:v>1.4219017556900859</c:v>
                </c:pt>
                <c:pt idx="30">
                  <c:v>1.4302444222104882</c:v>
                </c:pt>
                <c:pt idx="31">
                  <c:v>1.4438566789776928</c:v>
                </c:pt>
                <c:pt idx="32">
                  <c:v>1.4469194814357504</c:v>
                </c:pt>
                <c:pt idx="33">
                  <c:v>1.4552716055831603</c:v>
                </c:pt>
                <c:pt idx="34">
                  <c:v>1.4640977070083698</c:v>
                </c:pt>
                <c:pt idx="35">
                  <c:v>1.4730041304949959</c:v>
                </c:pt>
                <c:pt idx="36">
                  <c:v>1.4765342620413309</c:v>
                </c:pt>
                <c:pt idx="37">
                  <c:v>1.4833572974058682</c:v>
                </c:pt>
                <c:pt idx="38">
                  <c:v>1.4929040922806363</c:v>
                </c:pt>
                <c:pt idx="39">
                  <c:v>1.5056749196075425</c:v>
                </c:pt>
                <c:pt idx="40">
                  <c:v>1.5249079197248034</c:v>
                </c:pt>
                <c:pt idx="41">
                  <c:v>1.522763924496952</c:v>
                </c:pt>
                <c:pt idx="42">
                  <c:v>1.5343750801082634</c:v>
                </c:pt>
                <c:pt idx="43">
                  <c:v>1.5420238363890573</c:v>
                </c:pt>
                <c:pt idx="44">
                  <c:v>1.5491267067594456</c:v>
                </c:pt>
                <c:pt idx="45">
                  <c:v>1.561560273931105</c:v>
                </c:pt>
                <c:pt idx="46">
                  <c:v>1.5674483394614365</c:v>
                </c:pt>
                <c:pt idx="47">
                  <c:v>1.5707117364092178</c:v>
                </c:pt>
                <c:pt idx="48">
                  <c:v>1.5771255321456064</c:v>
                </c:pt>
                <c:pt idx="49">
                  <c:v>1.5813359359953678</c:v>
                </c:pt>
                <c:pt idx="50">
                  <c:v>1.5957124450460936</c:v>
                </c:pt>
                <c:pt idx="51">
                  <c:v>1.6033925719169235</c:v>
                </c:pt>
                <c:pt idx="52">
                  <c:v>1.6046886866061489</c:v>
                </c:pt>
                <c:pt idx="53">
                  <c:v>1.6152763642845505</c:v>
                </c:pt>
                <c:pt idx="54">
                  <c:v>1.6225062398335794</c:v>
                </c:pt>
                <c:pt idx="55">
                  <c:v>1.6303838275291778</c:v>
                </c:pt>
                <c:pt idx="56">
                  <c:v>1.633766746278527</c:v>
                </c:pt>
                <c:pt idx="57">
                  <c:v>1.6357722026855726</c:v>
                </c:pt>
                <c:pt idx="58">
                  <c:v>1.6479662281419092</c:v>
                </c:pt>
                <c:pt idx="59">
                  <c:v>1.6511783896587955</c:v>
                </c:pt>
                <c:pt idx="60">
                  <c:v>1.6593421701130158</c:v>
                </c:pt>
                <c:pt idx="61">
                  <c:v>1.6657158454469105</c:v>
                </c:pt>
                <c:pt idx="62">
                  <c:v>1.6724379506064353</c:v>
                </c:pt>
                <c:pt idx="63">
                  <c:v>1.6766543671129277</c:v>
                </c:pt>
                <c:pt idx="64">
                  <c:v>1.6820875092462892</c:v>
                </c:pt>
                <c:pt idx="65">
                  <c:v>1.6871288794244954</c:v>
                </c:pt>
                <c:pt idx="66">
                  <c:v>1.6888529282941231</c:v>
                </c:pt>
                <c:pt idx="67">
                  <c:v>1.6891005574782161</c:v>
                </c:pt>
                <c:pt idx="68">
                  <c:v>1.6950845732967601</c:v>
                </c:pt>
                <c:pt idx="69">
                  <c:v>1.7024071923810551</c:v>
                </c:pt>
                <c:pt idx="70">
                  <c:v>1.7099143552225926</c:v>
                </c:pt>
                <c:pt idx="71">
                  <c:v>1.7155207832734394</c:v>
                </c:pt>
                <c:pt idx="72">
                  <c:v>1.7194661751984046</c:v>
                </c:pt>
                <c:pt idx="73">
                  <c:v>1.7244420118895454</c:v>
                </c:pt>
                <c:pt idx="74">
                  <c:v>1.7286304801416434</c:v>
                </c:pt>
                <c:pt idx="75">
                  <c:v>1.7342905221229379</c:v>
                </c:pt>
                <c:pt idx="76">
                  <c:v>1.7384187396425741</c:v>
                </c:pt>
                <c:pt idx="77">
                  <c:v>1.7444249813328896</c:v>
                </c:pt>
                <c:pt idx="78">
                  <c:v>1.7497683661474792</c:v>
                </c:pt>
                <c:pt idx="79">
                  <c:v>1.7509677502467444</c:v>
                </c:pt>
                <c:pt idx="80">
                  <c:v>1.7546218102484714</c:v>
                </c:pt>
                <c:pt idx="81">
                  <c:v>1.7597057635244056</c:v>
                </c:pt>
                <c:pt idx="82">
                  <c:v>1.7612878316457867</c:v>
                </c:pt>
                <c:pt idx="83">
                  <c:v>1.7639833890122019</c:v>
                </c:pt>
                <c:pt idx="84">
                  <c:v>1.7654987475768147</c:v>
                </c:pt>
                <c:pt idx="85">
                  <c:v>1.7697154558971013</c:v>
                </c:pt>
                <c:pt idx="86">
                  <c:v>1.773027129517986</c:v>
                </c:pt>
                <c:pt idx="87">
                  <c:v>1.7739317382409316</c:v>
                </c:pt>
                <c:pt idx="88">
                  <c:v>1.7784903760269701</c:v>
                </c:pt>
                <c:pt idx="89">
                  <c:v>1.7820223191529674</c:v>
                </c:pt>
                <c:pt idx="90">
                  <c:v>1.7840154027201838</c:v>
                </c:pt>
                <c:pt idx="91">
                  <c:v>1.7863048689751821</c:v>
                </c:pt>
                <c:pt idx="92">
                  <c:v>1.7930446615805662</c:v>
                </c:pt>
                <c:pt idx="93">
                  <c:v>1.7939000104312444</c:v>
                </c:pt>
                <c:pt idx="94">
                  <c:v>1.7976999727506857</c:v>
                </c:pt>
                <c:pt idx="95">
                  <c:v>1.8021766069932268</c:v>
                </c:pt>
                <c:pt idx="96">
                  <c:v>1.8060981018970668</c:v>
                </c:pt>
                <c:pt idx="97">
                  <c:v>1.81038821954032</c:v>
                </c:pt>
                <c:pt idx="98">
                  <c:v>1.8147954954655248</c:v>
                </c:pt>
                <c:pt idx="99">
                  <c:v>1.8179657557419466</c:v>
                </c:pt>
                <c:pt idx="100">
                  <c:v>1.8219279635088057</c:v>
                </c:pt>
                <c:pt idx="101">
                  <c:v>1.82517811436741</c:v>
                </c:pt>
                <c:pt idx="102">
                  <c:v>1.8303273772144828</c:v>
                </c:pt>
                <c:pt idx="103">
                  <c:v>1.83742876674833</c:v>
                </c:pt>
                <c:pt idx="104">
                  <c:v>1.8409166938567409</c:v>
                </c:pt>
                <c:pt idx="105">
                  <c:v>1.8435894541647351</c:v>
                </c:pt>
                <c:pt idx="106">
                  <c:v>1.8450116425879237</c:v>
                </c:pt>
                <c:pt idx="107">
                  <c:v>1.8478176922394018</c:v>
                </c:pt>
                <c:pt idx="108">
                  <c:v>1.8486441928845336</c:v>
                </c:pt>
                <c:pt idx="109">
                  <c:v>1.8522259535231138</c:v>
                </c:pt>
                <c:pt idx="110">
                  <c:v>1.854803912974218</c:v>
                </c:pt>
                <c:pt idx="111">
                  <c:v>1.8569097687892389</c:v>
                </c:pt>
                <c:pt idx="112">
                  <c:v>1.8586601567924583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58-410A-803E-846A44B52F54}"/>
            </c:ext>
          </c:extLst>
        </c:ser>
        <c:ser>
          <c:idx val="5"/>
          <c:order val="5"/>
          <c:tx>
            <c:strRef>
              <c:f>'2022-06 booster'!$AR$9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booster'!$AR$10:$AR$156</c:f>
              <c:numCache>
                <c:formatCode>0.000</c:formatCode>
                <c:ptCount val="147"/>
                <c:pt idx="0">
                  <c:v>0.86979390695078218</c:v>
                </c:pt>
                <c:pt idx="1">
                  <c:v>0.88947718104193907</c:v>
                </c:pt>
                <c:pt idx="2">
                  <c:v>0.94411042037372939</c:v>
                </c:pt>
                <c:pt idx="3">
                  <c:v>0.98105464833601563</c:v>
                </c:pt>
                <c:pt idx="4">
                  <c:v>1</c:v>
                </c:pt>
                <c:pt idx="5">
                  <c:v>1.0226502244700995</c:v>
                </c:pt>
                <c:pt idx="6">
                  <c:v>1.0490355572398187</c:v>
                </c:pt>
                <c:pt idx="7">
                  <c:v>1.0693834988446609</c:v>
                </c:pt>
                <c:pt idx="8">
                  <c:v>1.1029706047130452</c:v>
                </c:pt>
                <c:pt idx="9">
                  <c:v>1.1302783136249983</c:v>
                </c:pt>
                <c:pt idx="10">
                  <c:v>1.1532211510680495</c:v>
                </c:pt>
                <c:pt idx="11">
                  <c:v>1.1776655397474221</c:v>
                </c:pt>
                <c:pt idx="12">
                  <c:v>1.1995089826807421</c:v>
                </c:pt>
                <c:pt idx="13">
                  <c:v>1.2251689376121915</c:v>
                </c:pt>
                <c:pt idx="14">
                  <c:v>1.2371254266729197</c:v>
                </c:pt>
                <c:pt idx="15">
                  <c:v>1.2506828556961562</c:v>
                </c:pt>
                <c:pt idx="16">
                  <c:v>1.2675628088866138</c:v>
                </c:pt>
                <c:pt idx="17">
                  <c:v>1.2779138762232265</c:v>
                </c:pt>
                <c:pt idx="18">
                  <c:v>1.2897976139853549</c:v>
                </c:pt>
                <c:pt idx="19">
                  <c:v>1.3017014371451774</c:v>
                </c:pt>
                <c:pt idx="20">
                  <c:v>1.3153409051546554</c:v>
                </c:pt>
                <c:pt idx="21">
                  <c:v>1.3276534752094535</c:v>
                </c:pt>
                <c:pt idx="22">
                  <c:v>1.3419425838634857</c:v>
                </c:pt>
                <c:pt idx="23">
                  <c:v>1.3635008960566666</c:v>
                </c:pt>
                <c:pt idx="24">
                  <c:v>1.3779578608667331</c:v>
                </c:pt>
                <c:pt idx="25">
                  <c:v>1.390232613032321</c:v>
                </c:pt>
                <c:pt idx="26">
                  <c:v>1.4030926679608997</c:v>
                </c:pt>
                <c:pt idx="27">
                  <c:v>1.4151537940532897</c:v>
                </c:pt>
                <c:pt idx="28">
                  <c:v>1.4224995344630775</c:v>
                </c:pt>
                <c:pt idx="29">
                  <c:v>1.4328652953862615</c:v>
                </c:pt>
                <c:pt idx="30">
                  <c:v>1.4414120616005051</c:v>
                </c:pt>
                <c:pt idx="31">
                  <c:v>1.4529444441982595</c:v>
                </c:pt>
                <c:pt idx="32">
                  <c:v>1.4643827340516558</c:v>
                </c:pt>
                <c:pt idx="33">
                  <c:v>1.4730293048989846</c:v>
                </c:pt>
                <c:pt idx="34">
                  <c:v>1.4826303136446533</c:v>
                </c:pt>
                <c:pt idx="35">
                  <c:v>1.4938528873943817</c:v>
                </c:pt>
                <c:pt idx="36">
                  <c:v>1.5030058711996086</c:v>
                </c:pt>
                <c:pt idx="37">
                  <c:v>1.5150431904100754</c:v>
                </c:pt>
                <c:pt idx="38">
                  <c:v>1.5244522099743976</c:v>
                </c:pt>
                <c:pt idx="39">
                  <c:v>1.5355447958503023</c:v>
                </c:pt>
                <c:pt idx="40">
                  <c:v>1.5449583344669857</c:v>
                </c:pt>
                <c:pt idx="41">
                  <c:v>1.5499264757751618</c:v>
                </c:pt>
                <c:pt idx="42">
                  <c:v>1.5577200150595722</c:v>
                </c:pt>
                <c:pt idx="43">
                  <c:v>1.5662915267259305</c:v>
                </c:pt>
                <c:pt idx="44">
                  <c:v>1.573382532414346</c:v>
                </c:pt>
                <c:pt idx="45">
                  <c:v>1.5858921627723483</c:v>
                </c:pt>
                <c:pt idx="46">
                  <c:v>1.5921891191080946</c:v>
                </c:pt>
                <c:pt idx="47">
                  <c:v>1.5994668922135598</c:v>
                </c:pt>
                <c:pt idx="48">
                  <c:v>1.6070892325949429</c:v>
                </c:pt>
                <c:pt idx="49">
                  <c:v>1.6150150034488118</c:v>
                </c:pt>
                <c:pt idx="50">
                  <c:v>1.6247037404788007</c:v>
                </c:pt>
                <c:pt idx="51">
                  <c:v>1.6316308901887102</c:v>
                </c:pt>
                <c:pt idx="52">
                  <c:v>1.639270710140911</c:v>
                </c:pt>
                <c:pt idx="53">
                  <c:v>1.6493270222319643</c:v>
                </c:pt>
                <c:pt idx="54">
                  <c:v>1.6575379783168296</c:v>
                </c:pt>
                <c:pt idx="55">
                  <c:v>1.6636583424189644</c:v>
                </c:pt>
                <c:pt idx="56">
                  <c:v>1.6708330363257318</c:v>
                </c:pt>
                <c:pt idx="57">
                  <c:v>1.6772956868682452</c:v>
                </c:pt>
                <c:pt idx="58">
                  <c:v>1.6827876255634033</c:v>
                </c:pt>
                <c:pt idx="59">
                  <c:v>1.6907371609813555</c:v>
                </c:pt>
                <c:pt idx="60">
                  <c:v>1.6947834580201842</c:v>
                </c:pt>
                <c:pt idx="61">
                  <c:v>1.7006714258486844</c:v>
                </c:pt>
                <c:pt idx="62">
                  <c:v>1.7060297574124246</c:v>
                </c:pt>
                <c:pt idx="63">
                  <c:v>1.7107977690683607</c:v>
                </c:pt>
                <c:pt idx="64">
                  <c:v>1.7145802244331134</c:v>
                </c:pt>
                <c:pt idx="65">
                  <c:v>1.7195728127798162</c:v>
                </c:pt>
                <c:pt idx="66">
                  <c:v>1.7242248855130897</c:v>
                </c:pt>
                <c:pt idx="67">
                  <c:v>1.7291074018222095</c:v>
                </c:pt>
                <c:pt idx="68">
                  <c:v>1.7317610209845071</c:v>
                </c:pt>
                <c:pt idx="69">
                  <c:v>1.7368640074588702</c:v>
                </c:pt>
                <c:pt idx="70">
                  <c:v>1.7389769557412373</c:v>
                </c:pt>
                <c:pt idx="71">
                  <c:v>1.7424665572335709</c:v>
                </c:pt>
                <c:pt idx="72">
                  <c:v>1.7437495084745851</c:v>
                </c:pt>
                <c:pt idx="73">
                  <c:v>1.7474272553721399</c:v>
                </c:pt>
                <c:pt idx="74">
                  <c:v>1.7533585865536141</c:v>
                </c:pt>
                <c:pt idx="75">
                  <c:v>1.7560638216291586</c:v>
                </c:pt>
                <c:pt idx="76">
                  <c:v>1.7600200414927334</c:v>
                </c:pt>
                <c:pt idx="77">
                  <c:v>1.7636381666537051</c:v>
                </c:pt>
                <c:pt idx="78">
                  <c:v>1.765004679311299</c:v>
                </c:pt>
                <c:pt idx="79">
                  <c:v>1.7689921566071123</c:v>
                </c:pt>
                <c:pt idx="80">
                  <c:v>1.7744429488077438</c:v>
                </c:pt>
                <c:pt idx="81">
                  <c:v>1.7797324171831541</c:v>
                </c:pt>
                <c:pt idx="82">
                  <c:v>1.7834279834214986</c:v>
                </c:pt>
                <c:pt idx="83">
                  <c:v>1.7860390877613019</c:v>
                </c:pt>
                <c:pt idx="84">
                  <c:v>1.7896284674434049</c:v>
                </c:pt>
                <c:pt idx="85">
                  <c:v>1.7952643264430774</c:v>
                </c:pt>
                <c:pt idx="86">
                  <c:v>1.7979073926647919</c:v>
                </c:pt>
                <c:pt idx="87">
                  <c:v>1.8014417092345101</c:v>
                </c:pt>
                <c:pt idx="88">
                  <c:v>1.8043312575213424</c:v>
                </c:pt>
                <c:pt idx="89">
                  <c:v>1.8079457476557139</c:v>
                </c:pt>
                <c:pt idx="90">
                  <c:v>1.8116236583918981</c:v>
                </c:pt>
                <c:pt idx="91">
                  <c:v>1.8149792843616006</c:v>
                </c:pt>
                <c:pt idx="92">
                  <c:v>1.8188849534589178</c:v>
                </c:pt>
                <c:pt idx="93">
                  <c:v>1.8231407131341772</c:v>
                </c:pt>
                <c:pt idx="94">
                  <c:v>1.8270243145884897</c:v>
                </c:pt>
                <c:pt idx="95">
                  <c:v>1.8307209142734804</c:v>
                </c:pt>
                <c:pt idx="96">
                  <c:v>1.8351343917042777</c:v>
                </c:pt>
                <c:pt idx="97">
                  <c:v>1.8378945912605134</c:v>
                </c:pt>
                <c:pt idx="98">
                  <c:v>1.8411578700401208</c:v>
                </c:pt>
                <c:pt idx="99">
                  <c:v>1.8455016209181161</c:v>
                </c:pt>
                <c:pt idx="100">
                  <c:v>1.847755422464902</c:v>
                </c:pt>
                <c:pt idx="101">
                  <c:v>1.8504396161572569</c:v>
                </c:pt>
                <c:pt idx="102">
                  <c:v>1.8563444495213879</c:v>
                </c:pt>
                <c:pt idx="103">
                  <c:v>1.8586790999936462</c:v>
                </c:pt>
                <c:pt idx="104">
                  <c:v>1.8621113034011232</c:v>
                </c:pt>
                <c:pt idx="105">
                  <c:v>1.8650280757635045</c:v>
                </c:pt>
                <c:pt idx="106">
                  <c:v>1.8693438059268768</c:v>
                </c:pt>
                <c:pt idx="107">
                  <c:v>1.8720792043454699</c:v>
                </c:pt>
                <c:pt idx="108">
                  <c:v>1.8743342826758438</c:v>
                </c:pt>
                <c:pt idx="109">
                  <c:v>1.8776959475608892</c:v>
                </c:pt>
                <c:pt idx="110">
                  <c:v>1.8793099284242962</c:v>
                </c:pt>
                <c:pt idx="111">
                  <c:v>1.8833000084510894</c:v>
                </c:pt>
                <c:pt idx="112">
                  <c:v>1.8868846891936748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58-410A-803E-846A44B5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147"/>
              <c:pt idx="0">
                <c:v>6/14/2021</c:v>
              </c:pt>
              <c:pt idx="1">
                <c:v>6/21/2021</c:v>
              </c:pt>
              <c:pt idx="2">
                <c:v>6/28/2021</c:v>
              </c:pt>
              <c:pt idx="3">
                <c:v>7/5/2021</c:v>
              </c:pt>
              <c:pt idx="4">
                <c:v>7/12/2021</c:v>
              </c:pt>
              <c:pt idx="5">
                <c:v>7/19/2021</c:v>
              </c:pt>
              <c:pt idx="6">
                <c:v>7/26/2021</c:v>
              </c:pt>
              <c:pt idx="7">
                <c:v>8/2/2021</c:v>
              </c:pt>
              <c:pt idx="8">
                <c:v>8/9/2021</c:v>
              </c:pt>
              <c:pt idx="9">
                <c:v>8/16/2021</c:v>
              </c:pt>
              <c:pt idx="10">
                <c:v>8/23/2021</c:v>
              </c:pt>
              <c:pt idx="11">
                <c:v>8/30/2021</c:v>
              </c:pt>
              <c:pt idx="12">
                <c:v>9/6/2021</c:v>
              </c:pt>
              <c:pt idx="13">
                <c:v>9/13/2021</c:v>
              </c:pt>
              <c:pt idx="14">
                <c:v>9/20/2021</c:v>
              </c:pt>
              <c:pt idx="15">
                <c:v>9/27/2021</c:v>
              </c:pt>
              <c:pt idx="16">
                <c:v>10/4/2021</c:v>
              </c:pt>
              <c:pt idx="17">
                <c:v>10/11/2021</c:v>
              </c:pt>
              <c:pt idx="18">
                <c:v>10/18/2021</c:v>
              </c:pt>
              <c:pt idx="19">
                <c:v>10/25/2021</c:v>
              </c:pt>
              <c:pt idx="20">
                <c:v>11/1/2021</c:v>
              </c:pt>
              <c:pt idx="21">
                <c:v>11/8/2021</c:v>
              </c:pt>
              <c:pt idx="22">
                <c:v>11/15/2021</c:v>
              </c:pt>
              <c:pt idx="23">
                <c:v>11/22/2021</c:v>
              </c:pt>
              <c:pt idx="24">
                <c:v>11/29/2021</c:v>
              </c:pt>
              <c:pt idx="25">
                <c:v>12/6/2021</c:v>
              </c:pt>
              <c:pt idx="26">
                <c:v>12/13/2021</c:v>
              </c:pt>
              <c:pt idx="27">
                <c:v>12/20/2021</c:v>
              </c:pt>
              <c:pt idx="28">
                <c:v>12/27/2021</c:v>
              </c:pt>
              <c:pt idx="29">
                <c:v>1/3/2022</c:v>
              </c:pt>
              <c:pt idx="30">
                <c:v>1/10/2022</c:v>
              </c:pt>
              <c:pt idx="31">
                <c:v>1/17/2022</c:v>
              </c:pt>
              <c:pt idx="32">
                <c:v>1/24/2022</c:v>
              </c:pt>
              <c:pt idx="33">
                <c:v>1/31/2022</c:v>
              </c:pt>
              <c:pt idx="34">
                <c:v>2/7/2022</c:v>
              </c:pt>
              <c:pt idx="35">
                <c:v>2/14/2022</c:v>
              </c:pt>
              <c:pt idx="36">
                <c:v>2/21/2022</c:v>
              </c:pt>
              <c:pt idx="37">
                <c:v>2/28/2022</c:v>
              </c:pt>
              <c:pt idx="38">
                <c:v>3/7/2022</c:v>
              </c:pt>
              <c:pt idx="39">
                <c:v>3/14/2022</c:v>
              </c:pt>
              <c:pt idx="40">
                <c:v>3/21/2022</c:v>
              </c:pt>
              <c:pt idx="41">
                <c:v>3/28/2022</c:v>
              </c:pt>
              <c:pt idx="42">
                <c:v>4/4/2022</c:v>
              </c:pt>
              <c:pt idx="43">
                <c:v>4/11/2022</c:v>
              </c:pt>
              <c:pt idx="44">
                <c:v>4/18/2022</c:v>
              </c:pt>
              <c:pt idx="45">
                <c:v>4/25/2022</c:v>
              </c:pt>
              <c:pt idx="46">
                <c:v>5/2/2022</c:v>
              </c:pt>
              <c:pt idx="47">
                <c:v>5/9/2022</c:v>
              </c:pt>
              <c:pt idx="48">
                <c:v>5/16/2022</c:v>
              </c:pt>
              <c:pt idx="49">
                <c:v>5/23/2022</c:v>
              </c:pt>
              <c:pt idx="50">
                <c:v>5/30/2022</c:v>
              </c:pt>
              <c:pt idx="51">
                <c:v>6/6/2022</c:v>
              </c:pt>
              <c:pt idx="52">
                <c:v>6/13/2022</c:v>
              </c:pt>
              <c:pt idx="53">
                <c:v>6/20/2022</c:v>
              </c:pt>
              <c:pt idx="54">
                <c:v>6/27/2022</c:v>
              </c:pt>
              <c:pt idx="55">
                <c:v>7/4/2022</c:v>
              </c:pt>
              <c:pt idx="56">
                <c:v>7/11/2022</c:v>
              </c:pt>
              <c:pt idx="57">
                <c:v>7/18/2022</c:v>
              </c:pt>
              <c:pt idx="58">
                <c:v>7/25/2022</c:v>
              </c:pt>
              <c:pt idx="59">
                <c:v>8/1/2022</c:v>
              </c:pt>
              <c:pt idx="60">
                <c:v>8/8/2022</c:v>
              </c:pt>
              <c:pt idx="61">
                <c:v>8/15/2022</c:v>
              </c:pt>
              <c:pt idx="62">
                <c:v>8/22/2022</c:v>
              </c:pt>
              <c:pt idx="63">
                <c:v>8/29/2022</c:v>
              </c:pt>
              <c:pt idx="64">
                <c:v>9/5/2022</c:v>
              </c:pt>
              <c:pt idx="65">
                <c:v>9/12/2022</c:v>
              </c:pt>
              <c:pt idx="66">
                <c:v>9/19/2022</c:v>
              </c:pt>
              <c:pt idx="67">
                <c:v>9/26/2022</c:v>
              </c:pt>
              <c:pt idx="68">
                <c:v>10/3/2022</c:v>
              </c:pt>
              <c:pt idx="69">
                <c:v>10/10/2022</c:v>
              </c:pt>
              <c:pt idx="70">
                <c:v>10/17/2022</c:v>
              </c:pt>
              <c:pt idx="71">
                <c:v>10/24/2022</c:v>
              </c:pt>
              <c:pt idx="72">
                <c:v>10/31/2022</c:v>
              </c:pt>
              <c:pt idx="73">
                <c:v>11/7/2022</c:v>
              </c:pt>
              <c:pt idx="74">
                <c:v>11/14/2022</c:v>
              </c:pt>
              <c:pt idx="75">
                <c:v>11/21/2022</c:v>
              </c:pt>
              <c:pt idx="76">
                <c:v>11/28/2022</c:v>
              </c:pt>
              <c:pt idx="77">
                <c:v>12/5/2022</c:v>
              </c:pt>
              <c:pt idx="78">
                <c:v>12/12/2022</c:v>
              </c:pt>
              <c:pt idx="79">
                <c:v>12/19/2022</c:v>
              </c:pt>
              <c:pt idx="80">
                <c:v>12/26/2022</c:v>
              </c:pt>
              <c:pt idx="81">
                <c:v>1/2/2023</c:v>
              </c:pt>
              <c:pt idx="82">
                <c:v>1/9/2023</c:v>
              </c:pt>
              <c:pt idx="83">
                <c:v>1/16/2023</c:v>
              </c:pt>
              <c:pt idx="84">
                <c:v>1/23/2023</c:v>
              </c:pt>
              <c:pt idx="85">
                <c:v>1/30/2023</c:v>
              </c:pt>
              <c:pt idx="86">
                <c:v>2/6/2023</c:v>
              </c:pt>
              <c:pt idx="87">
                <c:v>2/13/2023</c:v>
              </c:pt>
              <c:pt idx="88">
                <c:v>2/20/2023</c:v>
              </c:pt>
              <c:pt idx="89">
                <c:v>2/27/2023</c:v>
              </c:pt>
              <c:pt idx="90">
                <c:v>3/6/2023</c:v>
              </c:pt>
              <c:pt idx="91">
                <c:v>3/13/2023</c:v>
              </c:pt>
              <c:pt idx="92">
                <c:v>3/20/2023</c:v>
              </c:pt>
              <c:pt idx="93">
                <c:v>3/27/2023</c:v>
              </c:pt>
              <c:pt idx="94">
                <c:v>4/3/2023</c:v>
              </c:pt>
              <c:pt idx="95">
                <c:v>4/10/2023</c:v>
              </c:pt>
              <c:pt idx="96">
                <c:v>4/17/2023</c:v>
              </c:pt>
              <c:pt idx="97">
                <c:v>4/24/2023</c:v>
              </c:pt>
              <c:pt idx="98">
                <c:v>5/1/2023</c:v>
              </c:pt>
              <c:pt idx="99">
                <c:v>5/8/2023</c:v>
              </c:pt>
              <c:pt idx="100">
                <c:v>5/15/2023</c:v>
              </c:pt>
              <c:pt idx="101">
                <c:v>5/22/2023</c:v>
              </c:pt>
              <c:pt idx="102">
                <c:v>5/29/2023</c:v>
              </c:pt>
              <c:pt idx="103">
                <c:v>6/5/2023</c:v>
              </c:pt>
              <c:pt idx="104">
                <c:v>6/12/2023</c:v>
              </c:pt>
              <c:pt idx="105">
                <c:v>6/19/2023</c:v>
              </c:pt>
              <c:pt idx="106">
                <c:v>6/26/2023</c:v>
              </c:pt>
              <c:pt idx="107">
                <c:v>7/3/2023</c:v>
              </c:pt>
              <c:pt idx="108">
                <c:v>7/10/2023</c:v>
              </c:pt>
              <c:pt idx="109">
                <c:v>7/17/2023</c:v>
              </c:pt>
              <c:pt idx="110">
                <c:v>7/24/2023</c:v>
              </c:pt>
              <c:pt idx="111">
                <c:v>7/31/2023</c:v>
              </c:pt>
              <c:pt idx="112">
                <c:v>8/7/2023</c:v>
              </c:pt>
              <c:pt idx="113">
                <c:v>8/14/2023</c:v>
              </c:pt>
              <c:pt idx="114">
                <c:v>8/21/2023</c:v>
              </c:pt>
              <c:pt idx="115">
                <c:v>8/28/2023</c:v>
              </c:pt>
              <c:pt idx="116">
                <c:v>9/4/2023</c:v>
              </c:pt>
              <c:pt idx="117">
                <c:v>9/11/2023</c:v>
              </c:pt>
              <c:pt idx="118">
                <c:v>9/18/2023</c:v>
              </c:pt>
              <c:pt idx="119">
                <c:v>9/25/2023</c:v>
              </c:pt>
              <c:pt idx="120">
                <c:v>10/2/2023</c:v>
              </c:pt>
              <c:pt idx="121">
                <c:v>10/9/2023</c:v>
              </c:pt>
              <c:pt idx="122">
                <c:v>10/16/2023</c:v>
              </c:pt>
              <c:pt idx="123">
                <c:v>10/23/2023</c:v>
              </c:pt>
              <c:pt idx="124">
                <c:v>10/30/2023</c:v>
              </c:pt>
              <c:pt idx="125">
                <c:v>11/6/2023</c:v>
              </c:pt>
              <c:pt idx="126">
                <c:v>11/13/2023</c:v>
              </c:pt>
              <c:pt idx="127">
                <c:v>11/20/2023</c:v>
              </c:pt>
              <c:pt idx="128">
                <c:v>11/27/2023</c:v>
              </c:pt>
              <c:pt idx="129">
                <c:v>12/4/2023</c:v>
              </c:pt>
              <c:pt idx="130">
                <c:v>12/11/2023</c:v>
              </c:pt>
              <c:pt idx="131">
                <c:v>12/18/2023</c:v>
              </c:pt>
              <c:pt idx="132">
                <c:v>12/25/2023</c:v>
              </c:pt>
              <c:pt idx="133">
                <c:v>1/1/2024</c:v>
              </c:pt>
              <c:pt idx="134">
                <c:v>1/8/2024</c:v>
              </c:pt>
              <c:pt idx="135">
                <c:v>1/15/2024</c:v>
              </c:pt>
              <c:pt idx="136">
                <c:v>1/22/2024</c:v>
              </c:pt>
              <c:pt idx="137">
                <c:v>1/29/2024</c:v>
              </c:pt>
              <c:pt idx="138">
                <c:v>2/5/2024</c:v>
              </c:pt>
              <c:pt idx="139">
                <c:v>2/12/2024</c:v>
              </c:pt>
              <c:pt idx="140">
                <c:v>2/19/2024</c:v>
              </c:pt>
              <c:pt idx="141">
                <c:v>2/26/2024</c:v>
              </c:pt>
              <c:pt idx="142">
                <c:v>3/4/2024</c:v>
              </c:pt>
              <c:pt idx="143">
                <c:v>3/11/2024</c:v>
              </c:pt>
              <c:pt idx="144">
                <c:v>3/18/2024</c:v>
              </c:pt>
              <c:pt idx="145">
                <c:v>3/25/2024</c:v>
              </c:pt>
              <c:pt idx="146">
                <c:v>4/1/2024</c:v>
              </c:pt>
            </c:strLit>
          </c:cat>
          <c:val>
            <c:numLit>
              <c:formatCode>General</c:formatCode>
              <c:ptCount val="147"/>
              <c:pt idx="0">
                <c:v>1033</c:v>
              </c:pt>
              <c:pt idx="1">
                <c:v>943</c:v>
              </c:pt>
              <c:pt idx="2">
                <c:v>888</c:v>
              </c:pt>
              <c:pt idx="3">
                <c:v>927</c:v>
              </c:pt>
              <c:pt idx="4">
                <c:v>896</c:v>
              </c:pt>
              <c:pt idx="5">
                <c:v>868</c:v>
              </c:pt>
              <c:pt idx="6">
                <c:v>879</c:v>
              </c:pt>
              <c:pt idx="7">
                <c:v>816</c:v>
              </c:pt>
              <c:pt idx="8">
                <c:v>872</c:v>
              </c:pt>
              <c:pt idx="9">
                <c:v>848</c:v>
              </c:pt>
              <c:pt idx="10">
                <c:v>780</c:v>
              </c:pt>
              <c:pt idx="11">
                <c:v>790</c:v>
              </c:pt>
              <c:pt idx="12">
                <c:v>809</c:v>
              </c:pt>
              <c:pt idx="13">
                <c:v>879</c:v>
              </c:pt>
              <c:pt idx="14">
                <c:v>882</c:v>
              </c:pt>
              <c:pt idx="15">
                <c:v>820</c:v>
              </c:pt>
              <c:pt idx="16">
                <c:v>812</c:v>
              </c:pt>
              <c:pt idx="17">
                <c:v>883</c:v>
              </c:pt>
              <c:pt idx="18">
                <c:v>953</c:v>
              </c:pt>
              <c:pt idx="19">
                <c:v>1030</c:v>
              </c:pt>
              <c:pt idx="20">
                <c:v>1118</c:v>
              </c:pt>
              <c:pt idx="21">
                <c:v>1260</c:v>
              </c:pt>
              <c:pt idx="22">
                <c:v>1409</c:v>
              </c:pt>
              <c:pt idx="23">
                <c:v>1473</c:v>
              </c:pt>
              <c:pt idx="24">
                <c:v>1540</c:v>
              </c:pt>
              <c:pt idx="25">
                <c:v>1555</c:v>
              </c:pt>
              <c:pt idx="26">
                <c:v>1473</c:v>
              </c:pt>
              <c:pt idx="27">
                <c:v>1340</c:v>
              </c:pt>
              <c:pt idx="28">
                <c:v>1289</c:v>
              </c:pt>
              <c:pt idx="29">
                <c:v>1187</c:v>
              </c:pt>
              <c:pt idx="30">
                <c:v>1118</c:v>
              </c:pt>
              <c:pt idx="31">
                <c:v>972</c:v>
              </c:pt>
              <c:pt idx="32">
                <c:v>965</c:v>
              </c:pt>
              <c:pt idx="33">
                <c:v>1116</c:v>
              </c:pt>
              <c:pt idx="34">
                <c:v>1102</c:v>
              </c:pt>
              <c:pt idx="35">
                <c:v>1114</c:v>
              </c:pt>
              <c:pt idx="36">
                <c:v>1050</c:v>
              </c:pt>
              <c:pt idx="37">
                <c:v>1017</c:v>
              </c:pt>
              <c:pt idx="38">
                <c:v>983</c:v>
              </c:pt>
              <c:pt idx="39">
                <c:v>908</c:v>
              </c:pt>
              <c:pt idx="40">
                <c:v>991</c:v>
              </c:pt>
              <c:pt idx="41">
                <c:v>981</c:v>
              </c:pt>
              <c:pt idx="42">
                <c:v>914</c:v>
              </c:pt>
              <c:pt idx="43">
                <c:v>864</c:v>
              </c:pt>
              <c:pt idx="44">
                <c:v>812</c:v>
              </c:pt>
              <c:pt idx="45">
                <c:v>811</c:v>
              </c:pt>
              <c:pt idx="46">
                <c:v>858</c:v>
              </c:pt>
              <c:pt idx="47">
                <c:v>791</c:v>
              </c:pt>
              <c:pt idx="48">
                <c:v>718</c:v>
              </c:pt>
              <c:pt idx="49">
                <c:v>682</c:v>
              </c:pt>
              <c:pt idx="50">
                <c:v>712</c:v>
              </c:pt>
              <c:pt idx="51">
                <c:v>732</c:v>
              </c:pt>
              <c:pt idx="52">
                <c:v>713</c:v>
              </c:pt>
              <c:pt idx="53">
                <c:v>716</c:v>
              </c:pt>
              <c:pt idx="54">
                <c:v>788</c:v>
              </c:pt>
              <c:pt idx="55">
                <c:v>687</c:v>
              </c:pt>
              <c:pt idx="56">
                <c:v>702</c:v>
              </c:pt>
              <c:pt idx="57">
                <c:v>791</c:v>
              </c:pt>
              <c:pt idx="58">
                <c:v>785</c:v>
              </c:pt>
              <c:pt idx="59">
                <c:v>760</c:v>
              </c:pt>
              <c:pt idx="60">
                <c:v>809</c:v>
              </c:pt>
              <c:pt idx="61">
                <c:v>783</c:v>
              </c:pt>
              <c:pt idx="62">
                <c:v>773</c:v>
              </c:pt>
              <c:pt idx="63">
                <c:v>677</c:v>
              </c:pt>
              <c:pt idx="64">
                <c:v>822</c:v>
              </c:pt>
              <c:pt idx="65">
                <c:v>750</c:v>
              </c:pt>
              <c:pt idx="66">
                <c:v>827</c:v>
              </c:pt>
              <c:pt idx="67">
                <c:v>853</c:v>
              </c:pt>
              <c:pt idx="68">
                <c:v>901</c:v>
              </c:pt>
              <c:pt idx="69">
                <c:v>885</c:v>
              </c:pt>
              <c:pt idx="70">
                <c:v>809</c:v>
              </c:pt>
              <c:pt idx="71">
                <c:v>816</c:v>
              </c:pt>
              <c:pt idx="72">
                <c:v>765</c:v>
              </c:pt>
              <c:pt idx="73">
                <c:v>739</c:v>
              </c:pt>
              <c:pt idx="74">
                <c:v>738</c:v>
              </c:pt>
              <c:pt idx="75">
                <c:v>808</c:v>
              </c:pt>
              <c:pt idx="76">
                <c:v>848</c:v>
              </c:pt>
              <c:pt idx="77">
                <c:v>854</c:v>
              </c:pt>
              <c:pt idx="78">
                <c:v>902</c:v>
              </c:pt>
              <c:pt idx="79">
                <c:v>1011</c:v>
              </c:pt>
              <c:pt idx="80">
                <c:v>1109</c:v>
              </c:pt>
              <c:pt idx="81">
                <c:v>1000</c:v>
              </c:pt>
              <c:pt idx="82">
                <c:v>916</c:v>
              </c:pt>
              <c:pt idx="83">
                <c:v>849</c:v>
              </c:pt>
              <c:pt idx="84">
                <c:v>752</c:v>
              </c:pt>
              <c:pt idx="85">
                <c:v>800</c:v>
              </c:pt>
              <c:pt idx="86">
                <c:v>788</c:v>
              </c:pt>
              <c:pt idx="87">
                <c:v>786</c:v>
              </c:pt>
              <c:pt idx="88">
                <c:v>763</c:v>
              </c:pt>
              <c:pt idx="89">
                <c:v>774</c:v>
              </c:pt>
              <c:pt idx="90">
                <c:v>739</c:v>
              </c:pt>
              <c:pt idx="91">
                <c:v>750</c:v>
              </c:pt>
              <c:pt idx="92">
                <c:v>759</c:v>
              </c:pt>
              <c:pt idx="93">
                <c:v>743</c:v>
              </c:pt>
              <c:pt idx="94">
                <c:v>719</c:v>
              </c:pt>
              <c:pt idx="95">
                <c:v>719</c:v>
              </c:pt>
              <c:pt idx="96">
                <c:v>707</c:v>
              </c:pt>
              <c:pt idx="97">
                <c:v>667</c:v>
              </c:pt>
              <c:pt idx="98">
                <c:v>743</c:v>
              </c:pt>
              <c:pt idx="99">
                <c:v>650</c:v>
              </c:pt>
              <c:pt idx="100">
                <c:v>687</c:v>
              </c:pt>
              <c:pt idx="101">
                <c:v>660</c:v>
              </c:pt>
              <c:pt idx="102">
                <c:v>641</c:v>
              </c:pt>
              <c:pt idx="103">
                <c:v>686</c:v>
              </c:pt>
              <c:pt idx="104">
                <c:v>676</c:v>
              </c:pt>
              <c:pt idx="105">
                <c:v>715</c:v>
              </c:pt>
              <c:pt idx="106">
                <c:v>661</c:v>
              </c:pt>
              <c:pt idx="107">
                <c:v>644</c:v>
              </c:pt>
              <c:pt idx="108">
                <c:v>660</c:v>
              </c:pt>
              <c:pt idx="109">
                <c:v>654</c:v>
              </c:pt>
              <c:pt idx="110">
                <c:v>581</c:v>
              </c:pt>
              <c:pt idx="111">
                <c:v>613</c:v>
              </c:pt>
              <c:pt idx="112">
                <c:v>650</c:v>
              </c:pt>
              <c:pt idx="113">
                <c:v>745</c:v>
              </c:pt>
              <c:pt idx="114">
                <c:v>675</c:v>
              </c:pt>
              <c:pt idx="115">
                <c:v>590</c:v>
              </c:pt>
              <c:pt idx="116">
                <c:v>639</c:v>
              </c:pt>
              <c:pt idx="117">
                <c:v>658</c:v>
              </c:pt>
              <c:pt idx="118">
                <c:v>679</c:v>
              </c:pt>
              <c:pt idx="119">
                <c:v>651</c:v>
              </c:pt>
              <c:pt idx="120">
                <c:v>728</c:v>
              </c:pt>
              <c:pt idx="121">
                <c:v>726</c:v>
              </c:pt>
              <c:pt idx="122">
                <c:v>706</c:v>
              </c:pt>
              <c:pt idx="123">
                <c:v>709</c:v>
              </c:pt>
              <c:pt idx="124">
                <c:v>713</c:v>
              </c:pt>
              <c:pt idx="125">
                <c:v>710</c:v>
              </c:pt>
              <c:pt idx="126">
                <c:v>749</c:v>
              </c:pt>
              <c:pt idx="127">
                <c:v>748</c:v>
              </c:pt>
              <c:pt idx="128">
                <c:v>790</c:v>
              </c:pt>
              <c:pt idx="129">
                <c:v>834</c:v>
              </c:pt>
              <c:pt idx="130">
                <c:v>735</c:v>
              </c:pt>
              <c:pt idx="131">
                <c:v>838</c:v>
              </c:pt>
              <c:pt idx="132">
                <c:v>809</c:v>
              </c:pt>
              <c:pt idx="133">
                <c:v>778</c:v>
              </c:pt>
              <c:pt idx="134">
                <c:v>708</c:v>
              </c:pt>
              <c:pt idx="135">
                <c:v>755</c:v>
              </c:pt>
              <c:pt idx="136">
                <c:v>756</c:v>
              </c:pt>
              <c:pt idx="137">
                <c:v>748</c:v>
              </c:pt>
              <c:pt idx="138">
                <c:v>773</c:v>
              </c:pt>
              <c:pt idx="139">
                <c:v>694</c:v>
              </c:pt>
              <c:pt idx="140">
                <c:v>665</c:v>
              </c:pt>
              <c:pt idx="141">
                <c:v>600</c:v>
              </c:pt>
              <c:pt idx="142">
                <c:v>681</c:v>
              </c:pt>
              <c:pt idx="143">
                <c:v>642</c:v>
              </c:pt>
              <c:pt idx="144">
                <c:v>627</c:v>
              </c:pt>
              <c:pt idx="145">
                <c:v>621</c:v>
              </c:pt>
              <c:pt idx="146">
                <c:v>606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C7E-4B71-B5AF-7BB23D5A4952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47"/>
              <c:pt idx="0">
                <c:v>6/14/2021</c:v>
              </c:pt>
              <c:pt idx="1">
                <c:v>6/21/2021</c:v>
              </c:pt>
              <c:pt idx="2">
                <c:v>6/28/2021</c:v>
              </c:pt>
              <c:pt idx="3">
                <c:v>7/5/2021</c:v>
              </c:pt>
              <c:pt idx="4">
                <c:v>7/12/2021</c:v>
              </c:pt>
              <c:pt idx="5">
                <c:v>7/19/2021</c:v>
              </c:pt>
              <c:pt idx="6">
                <c:v>7/26/2021</c:v>
              </c:pt>
              <c:pt idx="7">
                <c:v>8/2/2021</c:v>
              </c:pt>
              <c:pt idx="8">
                <c:v>8/9/2021</c:v>
              </c:pt>
              <c:pt idx="9">
                <c:v>8/16/2021</c:v>
              </c:pt>
              <c:pt idx="10">
                <c:v>8/23/2021</c:v>
              </c:pt>
              <c:pt idx="11">
                <c:v>8/30/2021</c:v>
              </c:pt>
              <c:pt idx="12">
                <c:v>9/6/2021</c:v>
              </c:pt>
              <c:pt idx="13">
                <c:v>9/13/2021</c:v>
              </c:pt>
              <c:pt idx="14">
                <c:v>9/20/2021</c:v>
              </c:pt>
              <c:pt idx="15">
                <c:v>9/27/2021</c:v>
              </c:pt>
              <c:pt idx="16">
                <c:v>10/4/2021</c:v>
              </c:pt>
              <c:pt idx="17">
                <c:v>10/11/2021</c:v>
              </c:pt>
              <c:pt idx="18">
                <c:v>10/18/2021</c:v>
              </c:pt>
              <c:pt idx="19">
                <c:v>10/25/2021</c:v>
              </c:pt>
              <c:pt idx="20">
                <c:v>11/1/2021</c:v>
              </c:pt>
              <c:pt idx="21">
                <c:v>11/8/2021</c:v>
              </c:pt>
              <c:pt idx="22">
                <c:v>11/15/2021</c:v>
              </c:pt>
              <c:pt idx="23">
                <c:v>11/22/2021</c:v>
              </c:pt>
              <c:pt idx="24">
                <c:v>11/29/2021</c:v>
              </c:pt>
              <c:pt idx="25">
                <c:v>12/6/2021</c:v>
              </c:pt>
              <c:pt idx="26">
                <c:v>12/13/2021</c:v>
              </c:pt>
              <c:pt idx="27">
                <c:v>12/20/2021</c:v>
              </c:pt>
              <c:pt idx="28">
                <c:v>12/27/2021</c:v>
              </c:pt>
              <c:pt idx="29">
                <c:v>1/3/2022</c:v>
              </c:pt>
              <c:pt idx="30">
                <c:v>1/10/2022</c:v>
              </c:pt>
              <c:pt idx="31">
                <c:v>1/17/2022</c:v>
              </c:pt>
              <c:pt idx="32">
                <c:v>1/24/2022</c:v>
              </c:pt>
              <c:pt idx="33">
                <c:v>1/31/2022</c:v>
              </c:pt>
              <c:pt idx="34">
                <c:v>2/7/2022</c:v>
              </c:pt>
              <c:pt idx="35">
                <c:v>2/14/2022</c:v>
              </c:pt>
              <c:pt idx="36">
                <c:v>2/21/2022</c:v>
              </c:pt>
              <c:pt idx="37">
                <c:v>2/28/2022</c:v>
              </c:pt>
              <c:pt idx="38">
                <c:v>3/7/2022</c:v>
              </c:pt>
              <c:pt idx="39">
                <c:v>3/14/2022</c:v>
              </c:pt>
              <c:pt idx="40">
                <c:v>3/21/2022</c:v>
              </c:pt>
              <c:pt idx="41">
                <c:v>3/28/2022</c:v>
              </c:pt>
              <c:pt idx="42">
                <c:v>4/4/2022</c:v>
              </c:pt>
              <c:pt idx="43">
                <c:v>4/11/2022</c:v>
              </c:pt>
              <c:pt idx="44">
                <c:v>4/18/2022</c:v>
              </c:pt>
              <c:pt idx="45">
                <c:v>4/25/2022</c:v>
              </c:pt>
              <c:pt idx="46">
                <c:v>5/2/2022</c:v>
              </c:pt>
              <c:pt idx="47">
                <c:v>5/9/2022</c:v>
              </c:pt>
              <c:pt idx="48">
                <c:v>5/16/2022</c:v>
              </c:pt>
              <c:pt idx="49">
                <c:v>5/23/2022</c:v>
              </c:pt>
              <c:pt idx="50">
                <c:v>5/30/2022</c:v>
              </c:pt>
              <c:pt idx="51">
                <c:v>6/6/2022</c:v>
              </c:pt>
              <c:pt idx="52">
                <c:v>6/13/2022</c:v>
              </c:pt>
              <c:pt idx="53">
                <c:v>6/20/2022</c:v>
              </c:pt>
              <c:pt idx="54">
                <c:v>6/27/2022</c:v>
              </c:pt>
              <c:pt idx="55">
                <c:v>7/4/2022</c:v>
              </c:pt>
              <c:pt idx="56">
                <c:v>7/11/2022</c:v>
              </c:pt>
              <c:pt idx="57">
                <c:v>7/18/2022</c:v>
              </c:pt>
              <c:pt idx="58">
                <c:v>7/25/2022</c:v>
              </c:pt>
              <c:pt idx="59">
                <c:v>8/1/2022</c:v>
              </c:pt>
              <c:pt idx="60">
                <c:v>8/8/2022</c:v>
              </c:pt>
              <c:pt idx="61">
                <c:v>8/15/2022</c:v>
              </c:pt>
              <c:pt idx="62">
                <c:v>8/22/2022</c:v>
              </c:pt>
              <c:pt idx="63">
                <c:v>8/29/2022</c:v>
              </c:pt>
              <c:pt idx="64">
                <c:v>9/5/2022</c:v>
              </c:pt>
              <c:pt idx="65">
                <c:v>9/12/2022</c:v>
              </c:pt>
              <c:pt idx="66">
                <c:v>9/19/2022</c:v>
              </c:pt>
              <c:pt idx="67">
                <c:v>9/26/2022</c:v>
              </c:pt>
              <c:pt idx="68">
                <c:v>10/3/2022</c:v>
              </c:pt>
              <c:pt idx="69">
                <c:v>10/10/2022</c:v>
              </c:pt>
              <c:pt idx="70">
                <c:v>10/17/2022</c:v>
              </c:pt>
              <c:pt idx="71">
                <c:v>10/24/2022</c:v>
              </c:pt>
              <c:pt idx="72">
                <c:v>10/31/2022</c:v>
              </c:pt>
              <c:pt idx="73">
                <c:v>11/7/2022</c:v>
              </c:pt>
              <c:pt idx="74">
                <c:v>11/14/2022</c:v>
              </c:pt>
              <c:pt idx="75">
                <c:v>11/21/2022</c:v>
              </c:pt>
              <c:pt idx="76">
                <c:v>11/28/2022</c:v>
              </c:pt>
              <c:pt idx="77">
                <c:v>12/5/2022</c:v>
              </c:pt>
              <c:pt idx="78">
                <c:v>12/12/2022</c:v>
              </c:pt>
              <c:pt idx="79">
                <c:v>12/19/2022</c:v>
              </c:pt>
              <c:pt idx="80">
                <c:v>12/26/2022</c:v>
              </c:pt>
              <c:pt idx="81">
                <c:v>1/2/2023</c:v>
              </c:pt>
              <c:pt idx="82">
                <c:v>1/9/2023</c:v>
              </c:pt>
              <c:pt idx="83">
                <c:v>1/16/2023</c:v>
              </c:pt>
              <c:pt idx="84">
                <c:v>1/23/2023</c:v>
              </c:pt>
              <c:pt idx="85">
                <c:v>1/30/2023</c:v>
              </c:pt>
              <c:pt idx="86">
                <c:v>2/6/2023</c:v>
              </c:pt>
              <c:pt idx="87">
                <c:v>2/13/2023</c:v>
              </c:pt>
              <c:pt idx="88">
                <c:v>2/20/2023</c:v>
              </c:pt>
              <c:pt idx="89">
                <c:v>2/27/2023</c:v>
              </c:pt>
              <c:pt idx="90">
                <c:v>3/6/2023</c:v>
              </c:pt>
              <c:pt idx="91">
                <c:v>3/13/2023</c:v>
              </c:pt>
              <c:pt idx="92">
                <c:v>3/20/2023</c:v>
              </c:pt>
              <c:pt idx="93">
                <c:v>3/27/2023</c:v>
              </c:pt>
              <c:pt idx="94">
                <c:v>4/3/2023</c:v>
              </c:pt>
              <c:pt idx="95">
                <c:v>4/10/2023</c:v>
              </c:pt>
              <c:pt idx="96">
                <c:v>4/17/2023</c:v>
              </c:pt>
              <c:pt idx="97">
                <c:v>4/24/2023</c:v>
              </c:pt>
              <c:pt idx="98">
                <c:v>5/1/2023</c:v>
              </c:pt>
              <c:pt idx="99">
                <c:v>5/8/2023</c:v>
              </c:pt>
              <c:pt idx="100">
                <c:v>5/15/2023</c:v>
              </c:pt>
              <c:pt idx="101">
                <c:v>5/22/2023</c:v>
              </c:pt>
              <c:pt idx="102">
                <c:v>5/29/2023</c:v>
              </c:pt>
              <c:pt idx="103">
                <c:v>6/5/2023</c:v>
              </c:pt>
              <c:pt idx="104">
                <c:v>6/12/2023</c:v>
              </c:pt>
              <c:pt idx="105">
                <c:v>6/19/2023</c:v>
              </c:pt>
              <c:pt idx="106">
                <c:v>6/26/2023</c:v>
              </c:pt>
              <c:pt idx="107">
                <c:v>7/3/2023</c:v>
              </c:pt>
              <c:pt idx="108">
                <c:v>7/10/2023</c:v>
              </c:pt>
              <c:pt idx="109">
                <c:v>7/17/2023</c:v>
              </c:pt>
              <c:pt idx="110">
                <c:v>7/24/2023</c:v>
              </c:pt>
              <c:pt idx="111">
                <c:v>7/31/2023</c:v>
              </c:pt>
              <c:pt idx="112">
                <c:v>8/7/2023</c:v>
              </c:pt>
              <c:pt idx="113">
                <c:v>8/14/2023</c:v>
              </c:pt>
              <c:pt idx="114">
                <c:v>8/21/2023</c:v>
              </c:pt>
              <c:pt idx="115">
                <c:v>8/28/2023</c:v>
              </c:pt>
              <c:pt idx="116">
                <c:v>9/4/2023</c:v>
              </c:pt>
              <c:pt idx="117">
                <c:v>9/11/2023</c:v>
              </c:pt>
              <c:pt idx="118">
                <c:v>9/18/2023</c:v>
              </c:pt>
              <c:pt idx="119">
                <c:v>9/25/2023</c:v>
              </c:pt>
              <c:pt idx="120">
                <c:v>10/2/2023</c:v>
              </c:pt>
              <c:pt idx="121">
                <c:v>10/9/2023</c:v>
              </c:pt>
              <c:pt idx="122">
                <c:v>10/16/2023</c:v>
              </c:pt>
              <c:pt idx="123">
                <c:v>10/23/2023</c:v>
              </c:pt>
              <c:pt idx="124">
                <c:v>10/30/2023</c:v>
              </c:pt>
              <c:pt idx="125">
                <c:v>11/6/2023</c:v>
              </c:pt>
              <c:pt idx="126">
                <c:v>11/13/2023</c:v>
              </c:pt>
              <c:pt idx="127">
                <c:v>11/20/2023</c:v>
              </c:pt>
              <c:pt idx="128">
                <c:v>11/27/2023</c:v>
              </c:pt>
              <c:pt idx="129">
                <c:v>12/4/2023</c:v>
              </c:pt>
              <c:pt idx="130">
                <c:v>12/11/2023</c:v>
              </c:pt>
              <c:pt idx="131">
                <c:v>12/18/2023</c:v>
              </c:pt>
              <c:pt idx="132">
                <c:v>12/25/2023</c:v>
              </c:pt>
              <c:pt idx="133">
                <c:v>1/1/2024</c:v>
              </c:pt>
              <c:pt idx="134">
                <c:v>1/8/2024</c:v>
              </c:pt>
              <c:pt idx="135">
                <c:v>1/15/2024</c:v>
              </c:pt>
              <c:pt idx="136">
                <c:v>1/22/2024</c:v>
              </c:pt>
              <c:pt idx="137">
                <c:v>1/29/2024</c:v>
              </c:pt>
              <c:pt idx="138">
                <c:v>2/5/2024</c:v>
              </c:pt>
              <c:pt idx="139">
                <c:v>2/12/2024</c:v>
              </c:pt>
              <c:pt idx="140">
                <c:v>2/19/2024</c:v>
              </c:pt>
              <c:pt idx="141">
                <c:v>2/26/2024</c:v>
              </c:pt>
              <c:pt idx="142">
                <c:v>3/4/2024</c:v>
              </c:pt>
              <c:pt idx="143">
                <c:v>3/11/2024</c:v>
              </c:pt>
              <c:pt idx="144">
                <c:v>3/18/2024</c:v>
              </c:pt>
              <c:pt idx="145">
                <c:v>3/25/2024</c:v>
              </c:pt>
              <c:pt idx="146">
                <c:v>4/1/2024</c:v>
              </c:pt>
            </c:strLit>
          </c:cat>
          <c:val>
            <c:numLit>
              <c:formatCode>General</c:formatCode>
              <c:ptCount val="147"/>
              <c:pt idx="0">
                <c:v>313</c:v>
              </c:pt>
              <c:pt idx="1">
                <c:v>318</c:v>
              </c:pt>
              <c:pt idx="2">
                <c:v>254</c:v>
              </c:pt>
              <c:pt idx="3">
                <c:v>277</c:v>
              </c:pt>
              <c:pt idx="4">
                <c:v>278</c:v>
              </c:pt>
              <c:pt idx="5">
                <c:v>285</c:v>
              </c:pt>
              <c:pt idx="6">
                <c:v>297</c:v>
              </c:pt>
              <c:pt idx="7">
                <c:v>291</c:v>
              </c:pt>
              <c:pt idx="8">
                <c:v>291</c:v>
              </c:pt>
              <c:pt idx="9">
                <c:v>276</c:v>
              </c:pt>
              <c:pt idx="10">
                <c:v>298</c:v>
              </c:pt>
              <c:pt idx="11">
                <c:v>294</c:v>
              </c:pt>
              <c:pt idx="12">
                <c:v>320</c:v>
              </c:pt>
              <c:pt idx="13">
                <c:v>319</c:v>
              </c:pt>
              <c:pt idx="14">
                <c:v>304</c:v>
              </c:pt>
              <c:pt idx="15">
                <c:v>302</c:v>
              </c:pt>
              <c:pt idx="16">
                <c:v>333</c:v>
              </c:pt>
              <c:pt idx="17">
                <c:v>314</c:v>
              </c:pt>
              <c:pt idx="18">
                <c:v>325</c:v>
              </c:pt>
              <c:pt idx="19">
                <c:v>336</c:v>
              </c:pt>
              <c:pt idx="20">
                <c:v>343</c:v>
              </c:pt>
              <c:pt idx="21">
                <c:v>367</c:v>
              </c:pt>
              <c:pt idx="22">
                <c:v>367</c:v>
              </c:pt>
              <c:pt idx="23">
                <c:v>439</c:v>
              </c:pt>
              <c:pt idx="24">
                <c:v>407</c:v>
              </c:pt>
              <c:pt idx="25">
                <c:v>432</c:v>
              </c:pt>
              <c:pt idx="26">
                <c:v>398</c:v>
              </c:pt>
              <c:pt idx="27">
                <c:v>381</c:v>
              </c:pt>
              <c:pt idx="28">
                <c:v>370</c:v>
              </c:pt>
              <c:pt idx="29">
                <c:v>327</c:v>
              </c:pt>
              <c:pt idx="30">
                <c:v>336</c:v>
              </c:pt>
              <c:pt idx="31">
                <c:v>329</c:v>
              </c:pt>
              <c:pt idx="32">
                <c:v>329</c:v>
              </c:pt>
              <c:pt idx="33">
                <c:v>348</c:v>
              </c:pt>
              <c:pt idx="34">
                <c:v>362</c:v>
              </c:pt>
              <c:pt idx="35">
                <c:v>339</c:v>
              </c:pt>
              <c:pt idx="36">
                <c:v>338</c:v>
              </c:pt>
              <c:pt idx="37">
                <c:v>311</c:v>
              </c:pt>
              <c:pt idx="38">
                <c:v>345</c:v>
              </c:pt>
              <c:pt idx="39">
                <c:v>321</c:v>
              </c:pt>
              <c:pt idx="40">
                <c:v>369</c:v>
              </c:pt>
              <c:pt idx="41">
                <c:v>363</c:v>
              </c:pt>
              <c:pt idx="42">
                <c:v>357</c:v>
              </c:pt>
              <c:pt idx="43">
                <c:v>364</c:v>
              </c:pt>
              <c:pt idx="44">
                <c:v>343</c:v>
              </c:pt>
              <c:pt idx="45">
                <c:v>340</c:v>
              </c:pt>
              <c:pt idx="46">
                <c:v>358</c:v>
              </c:pt>
              <c:pt idx="47">
                <c:v>327</c:v>
              </c:pt>
              <c:pt idx="48">
                <c:v>325</c:v>
              </c:pt>
              <c:pt idx="49">
                <c:v>327</c:v>
              </c:pt>
              <c:pt idx="50">
                <c:v>310</c:v>
              </c:pt>
              <c:pt idx="51">
                <c:v>328</c:v>
              </c:pt>
              <c:pt idx="52">
                <c:v>288</c:v>
              </c:pt>
              <c:pt idx="53">
                <c:v>288</c:v>
              </c:pt>
              <c:pt idx="54">
                <c:v>352</c:v>
              </c:pt>
              <c:pt idx="55">
                <c:v>295</c:v>
              </c:pt>
              <c:pt idx="56">
                <c:v>296</c:v>
              </c:pt>
              <c:pt idx="57">
                <c:v>344</c:v>
              </c:pt>
              <c:pt idx="58">
                <c:v>320</c:v>
              </c:pt>
              <c:pt idx="59">
                <c:v>320</c:v>
              </c:pt>
              <c:pt idx="60">
                <c:v>319</c:v>
              </c:pt>
              <c:pt idx="61">
                <c:v>332</c:v>
              </c:pt>
              <c:pt idx="62">
                <c:v>303</c:v>
              </c:pt>
              <c:pt idx="63">
                <c:v>316</c:v>
              </c:pt>
              <c:pt idx="64">
                <c:v>293</c:v>
              </c:pt>
              <c:pt idx="65">
                <c:v>330</c:v>
              </c:pt>
              <c:pt idx="66">
                <c:v>368</c:v>
              </c:pt>
              <c:pt idx="67">
                <c:v>344</c:v>
              </c:pt>
              <c:pt idx="68">
                <c:v>350</c:v>
              </c:pt>
              <c:pt idx="69">
                <c:v>340</c:v>
              </c:pt>
              <c:pt idx="70">
                <c:v>334</c:v>
              </c:pt>
              <c:pt idx="71">
                <c:v>313</c:v>
              </c:pt>
              <c:pt idx="72">
                <c:v>312</c:v>
              </c:pt>
              <c:pt idx="73">
                <c:v>365</c:v>
              </c:pt>
              <c:pt idx="74">
                <c:v>351</c:v>
              </c:pt>
              <c:pt idx="75">
                <c:v>342</c:v>
              </c:pt>
              <c:pt idx="76">
                <c:v>363</c:v>
              </c:pt>
              <c:pt idx="77">
                <c:v>386</c:v>
              </c:pt>
              <c:pt idx="78">
                <c:v>435</c:v>
              </c:pt>
              <c:pt idx="79">
                <c:v>414</c:v>
              </c:pt>
              <c:pt idx="80">
                <c:v>487</c:v>
              </c:pt>
              <c:pt idx="81">
                <c:v>441</c:v>
              </c:pt>
              <c:pt idx="82">
                <c:v>394</c:v>
              </c:pt>
              <c:pt idx="83">
                <c:v>398</c:v>
              </c:pt>
              <c:pt idx="84">
                <c:v>362</c:v>
              </c:pt>
              <c:pt idx="85">
                <c:v>350</c:v>
              </c:pt>
              <c:pt idx="86">
                <c:v>351</c:v>
              </c:pt>
              <c:pt idx="87">
                <c:v>382</c:v>
              </c:pt>
              <c:pt idx="88">
                <c:v>351</c:v>
              </c:pt>
              <c:pt idx="89">
                <c:v>355</c:v>
              </c:pt>
              <c:pt idx="90">
                <c:v>385</c:v>
              </c:pt>
              <c:pt idx="91">
                <c:v>322</c:v>
              </c:pt>
              <c:pt idx="92">
                <c:v>361</c:v>
              </c:pt>
              <c:pt idx="93">
                <c:v>305</c:v>
              </c:pt>
              <c:pt idx="94">
                <c:v>312</c:v>
              </c:pt>
              <c:pt idx="95">
                <c:v>378</c:v>
              </c:pt>
              <c:pt idx="96">
                <c:v>343</c:v>
              </c:pt>
              <c:pt idx="97">
                <c:v>324</c:v>
              </c:pt>
              <c:pt idx="98">
                <c:v>314</c:v>
              </c:pt>
              <c:pt idx="99">
                <c:v>329</c:v>
              </c:pt>
              <c:pt idx="100">
                <c:v>306</c:v>
              </c:pt>
              <c:pt idx="101">
                <c:v>330</c:v>
              </c:pt>
              <c:pt idx="102">
                <c:v>328</c:v>
              </c:pt>
              <c:pt idx="103">
                <c:v>300</c:v>
              </c:pt>
              <c:pt idx="104">
                <c:v>307</c:v>
              </c:pt>
              <c:pt idx="105">
                <c:v>339</c:v>
              </c:pt>
              <c:pt idx="106">
                <c:v>300</c:v>
              </c:pt>
              <c:pt idx="107">
                <c:v>326</c:v>
              </c:pt>
              <c:pt idx="108">
                <c:v>321</c:v>
              </c:pt>
              <c:pt idx="109">
                <c:v>301</c:v>
              </c:pt>
              <c:pt idx="110">
                <c:v>333</c:v>
              </c:pt>
              <c:pt idx="111">
                <c:v>291</c:v>
              </c:pt>
              <c:pt idx="112">
                <c:v>357</c:v>
              </c:pt>
              <c:pt idx="113">
                <c:v>320</c:v>
              </c:pt>
              <c:pt idx="114">
                <c:v>374</c:v>
              </c:pt>
              <c:pt idx="115">
                <c:v>290</c:v>
              </c:pt>
              <c:pt idx="116">
                <c:v>307</c:v>
              </c:pt>
              <c:pt idx="117">
                <c:v>295</c:v>
              </c:pt>
              <c:pt idx="118">
                <c:v>341</c:v>
              </c:pt>
              <c:pt idx="119">
                <c:v>297</c:v>
              </c:pt>
              <c:pt idx="120">
                <c:v>328</c:v>
              </c:pt>
              <c:pt idx="121">
                <c:v>403</c:v>
              </c:pt>
              <c:pt idx="122">
                <c:v>399</c:v>
              </c:pt>
              <c:pt idx="123">
                <c:v>382</c:v>
              </c:pt>
              <c:pt idx="124">
                <c:v>365</c:v>
              </c:pt>
              <c:pt idx="125">
                <c:v>328</c:v>
              </c:pt>
              <c:pt idx="126">
                <c:v>391</c:v>
              </c:pt>
              <c:pt idx="127">
                <c:v>376</c:v>
              </c:pt>
              <c:pt idx="128">
                <c:v>360</c:v>
              </c:pt>
              <c:pt idx="129">
                <c:v>430</c:v>
              </c:pt>
              <c:pt idx="130">
                <c:v>384</c:v>
              </c:pt>
              <c:pt idx="131">
                <c:v>370</c:v>
              </c:pt>
              <c:pt idx="132">
                <c:v>372</c:v>
              </c:pt>
              <c:pt idx="133">
                <c:v>359</c:v>
              </c:pt>
              <c:pt idx="134">
                <c:v>341</c:v>
              </c:pt>
              <c:pt idx="135">
                <c:v>395</c:v>
              </c:pt>
              <c:pt idx="136">
                <c:v>400</c:v>
              </c:pt>
              <c:pt idx="137">
                <c:v>377</c:v>
              </c:pt>
              <c:pt idx="138">
                <c:v>416</c:v>
              </c:pt>
              <c:pt idx="139">
                <c:v>350</c:v>
              </c:pt>
              <c:pt idx="140">
                <c:v>399</c:v>
              </c:pt>
              <c:pt idx="141">
                <c:v>342</c:v>
              </c:pt>
              <c:pt idx="142">
                <c:v>295</c:v>
              </c:pt>
              <c:pt idx="143">
                <c:v>302</c:v>
              </c:pt>
              <c:pt idx="144">
                <c:v>330</c:v>
              </c:pt>
              <c:pt idx="145">
                <c:v>340</c:v>
              </c:pt>
              <c:pt idx="146">
                <c:v>318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C7E-4B71-B5AF-7BB23D5A4952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Lit>
              <c:ptCount val="147"/>
              <c:pt idx="0">
                <c:v>6/14/2021</c:v>
              </c:pt>
              <c:pt idx="1">
                <c:v>6/21/2021</c:v>
              </c:pt>
              <c:pt idx="2">
                <c:v>6/28/2021</c:v>
              </c:pt>
              <c:pt idx="3">
                <c:v>7/5/2021</c:v>
              </c:pt>
              <c:pt idx="4">
                <c:v>7/12/2021</c:v>
              </c:pt>
              <c:pt idx="5">
                <c:v>7/19/2021</c:v>
              </c:pt>
              <c:pt idx="6">
                <c:v>7/26/2021</c:v>
              </c:pt>
              <c:pt idx="7">
                <c:v>8/2/2021</c:v>
              </c:pt>
              <c:pt idx="8">
                <c:v>8/9/2021</c:v>
              </c:pt>
              <c:pt idx="9">
                <c:v>8/16/2021</c:v>
              </c:pt>
              <c:pt idx="10">
                <c:v>8/23/2021</c:v>
              </c:pt>
              <c:pt idx="11">
                <c:v>8/30/2021</c:v>
              </c:pt>
              <c:pt idx="12">
                <c:v>9/6/2021</c:v>
              </c:pt>
              <c:pt idx="13">
                <c:v>9/13/2021</c:v>
              </c:pt>
              <c:pt idx="14">
                <c:v>9/20/2021</c:v>
              </c:pt>
              <c:pt idx="15">
                <c:v>9/27/2021</c:v>
              </c:pt>
              <c:pt idx="16">
                <c:v>10/4/2021</c:v>
              </c:pt>
              <c:pt idx="17">
                <c:v>10/11/2021</c:v>
              </c:pt>
              <c:pt idx="18">
                <c:v>10/18/2021</c:v>
              </c:pt>
              <c:pt idx="19">
                <c:v>10/25/2021</c:v>
              </c:pt>
              <c:pt idx="20">
                <c:v>11/1/2021</c:v>
              </c:pt>
              <c:pt idx="21">
                <c:v>11/8/2021</c:v>
              </c:pt>
              <c:pt idx="22">
                <c:v>11/15/2021</c:v>
              </c:pt>
              <c:pt idx="23">
                <c:v>11/22/2021</c:v>
              </c:pt>
              <c:pt idx="24">
                <c:v>11/29/2021</c:v>
              </c:pt>
              <c:pt idx="25">
                <c:v>12/6/2021</c:v>
              </c:pt>
              <c:pt idx="26">
                <c:v>12/13/2021</c:v>
              </c:pt>
              <c:pt idx="27">
                <c:v>12/20/2021</c:v>
              </c:pt>
              <c:pt idx="28">
                <c:v>12/27/2021</c:v>
              </c:pt>
              <c:pt idx="29">
                <c:v>1/3/2022</c:v>
              </c:pt>
              <c:pt idx="30">
                <c:v>1/10/2022</c:v>
              </c:pt>
              <c:pt idx="31">
                <c:v>1/17/2022</c:v>
              </c:pt>
              <c:pt idx="32">
                <c:v>1/24/2022</c:v>
              </c:pt>
              <c:pt idx="33">
                <c:v>1/31/2022</c:v>
              </c:pt>
              <c:pt idx="34">
                <c:v>2/7/2022</c:v>
              </c:pt>
              <c:pt idx="35">
                <c:v>2/14/2022</c:v>
              </c:pt>
              <c:pt idx="36">
                <c:v>2/21/2022</c:v>
              </c:pt>
              <c:pt idx="37">
                <c:v>2/28/2022</c:v>
              </c:pt>
              <c:pt idx="38">
                <c:v>3/7/2022</c:v>
              </c:pt>
              <c:pt idx="39">
                <c:v>3/14/2022</c:v>
              </c:pt>
              <c:pt idx="40">
                <c:v>3/21/2022</c:v>
              </c:pt>
              <c:pt idx="41">
                <c:v>3/28/2022</c:v>
              </c:pt>
              <c:pt idx="42">
                <c:v>4/4/2022</c:v>
              </c:pt>
              <c:pt idx="43">
                <c:v>4/11/2022</c:v>
              </c:pt>
              <c:pt idx="44">
                <c:v>4/18/2022</c:v>
              </c:pt>
              <c:pt idx="45">
                <c:v>4/25/2022</c:v>
              </c:pt>
              <c:pt idx="46">
                <c:v>5/2/2022</c:v>
              </c:pt>
              <c:pt idx="47">
                <c:v>5/9/2022</c:v>
              </c:pt>
              <c:pt idx="48">
                <c:v>5/16/2022</c:v>
              </c:pt>
              <c:pt idx="49">
                <c:v>5/23/2022</c:v>
              </c:pt>
              <c:pt idx="50">
                <c:v>5/30/2022</c:v>
              </c:pt>
              <c:pt idx="51">
                <c:v>6/6/2022</c:v>
              </c:pt>
              <c:pt idx="52">
                <c:v>6/13/2022</c:v>
              </c:pt>
              <c:pt idx="53">
                <c:v>6/20/2022</c:v>
              </c:pt>
              <c:pt idx="54">
                <c:v>6/27/2022</c:v>
              </c:pt>
              <c:pt idx="55">
                <c:v>7/4/2022</c:v>
              </c:pt>
              <c:pt idx="56">
                <c:v>7/11/2022</c:v>
              </c:pt>
              <c:pt idx="57">
                <c:v>7/18/2022</c:v>
              </c:pt>
              <c:pt idx="58">
                <c:v>7/25/2022</c:v>
              </c:pt>
              <c:pt idx="59">
                <c:v>8/1/2022</c:v>
              </c:pt>
              <c:pt idx="60">
                <c:v>8/8/2022</c:v>
              </c:pt>
              <c:pt idx="61">
                <c:v>8/15/2022</c:v>
              </c:pt>
              <c:pt idx="62">
                <c:v>8/22/2022</c:v>
              </c:pt>
              <c:pt idx="63">
                <c:v>8/29/2022</c:v>
              </c:pt>
              <c:pt idx="64">
                <c:v>9/5/2022</c:v>
              </c:pt>
              <c:pt idx="65">
                <c:v>9/12/2022</c:v>
              </c:pt>
              <c:pt idx="66">
                <c:v>9/19/2022</c:v>
              </c:pt>
              <c:pt idx="67">
                <c:v>9/26/2022</c:v>
              </c:pt>
              <c:pt idx="68">
                <c:v>10/3/2022</c:v>
              </c:pt>
              <c:pt idx="69">
                <c:v>10/10/2022</c:v>
              </c:pt>
              <c:pt idx="70">
                <c:v>10/17/2022</c:v>
              </c:pt>
              <c:pt idx="71">
                <c:v>10/24/2022</c:v>
              </c:pt>
              <c:pt idx="72">
                <c:v>10/31/2022</c:v>
              </c:pt>
              <c:pt idx="73">
                <c:v>11/7/2022</c:v>
              </c:pt>
              <c:pt idx="74">
                <c:v>11/14/2022</c:v>
              </c:pt>
              <c:pt idx="75">
                <c:v>11/21/2022</c:v>
              </c:pt>
              <c:pt idx="76">
                <c:v>11/28/2022</c:v>
              </c:pt>
              <c:pt idx="77">
                <c:v>12/5/2022</c:v>
              </c:pt>
              <c:pt idx="78">
                <c:v>12/12/2022</c:v>
              </c:pt>
              <c:pt idx="79">
                <c:v>12/19/2022</c:v>
              </c:pt>
              <c:pt idx="80">
                <c:v>12/26/2022</c:v>
              </c:pt>
              <c:pt idx="81">
                <c:v>1/2/2023</c:v>
              </c:pt>
              <c:pt idx="82">
                <c:v>1/9/2023</c:v>
              </c:pt>
              <c:pt idx="83">
                <c:v>1/16/2023</c:v>
              </c:pt>
              <c:pt idx="84">
                <c:v>1/23/2023</c:v>
              </c:pt>
              <c:pt idx="85">
                <c:v>1/30/2023</c:v>
              </c:pt>
              <c:pt idx="86">
                <c:v>2/6/2023</c:v>
              </c:pt>
              <c:pt idx="87">
                <c:v>2/13/2023</c:v>
              </c:pt>
              <c:pt idx="88">
                <c:v>2/20/2023</c:v>
              </c:pt>
              <c:pt idx="89">
                <c:v>2/27/2023</c:v>
              </c:pt>
              <c:pt idx="90">
                <c:v>3/6/2023</c:v>
              </c:pt>
              <c:pt idx="91">
                <c:v>3/13/2023</c:v>
              </c:pt>
              <c:pt idx="92">
                <c:v>3/20/2023</c:v>
              </c:pt>
              <c:pt idx="93">
                <c:v>3/27/2023</c:v>
              </c:pt>
              <c:pt idx="94">
                <c:v>4/3/2023</c:v>
              </c:pt>
              <c:pt idx="95">
                <c:v>4/10/2023</c:v>
              </c:pt>
              <c:pt idx="96">
                <c:v>4/17/2023</c:v>
              </c:pt>
              <c:pt idx="97">
                <c:v>4/24/2023</c:v>
              </c:pt>
              <c:pt idx="98">
                <c:v>5/1/2023</c:v>
              </c:pt>
              <c:pt idx="99">
                <c:v>5/8/2023</c:v>
              </c:pt>
              <c:pt idx="100">
                <c:v>5/15/2023</c:v>
              </c:pt>
              <c:pt idx="101">
                <c:v>5/22/2023</c:v>
              </c:pt>
              <c:pt idx="102">
                <c:v>5/29/2023</c:v>
              </c:pt>
              <c:pt idx="103">
                <c:v>6/5/2023</c:v>
              </c:pt>
              <c:pt idx="104">
                <c:v>6/12/2023</c:v>
              </c:pt>
              <c:pt idx="105">
                <c:v>6/19/2023</c:v>
              </c:pt>
              <c:pt idx="106">
                <c:v>6/26/2023</c:v>
              </c:pt>
              <c:pt idx="107">
                <c:v>7/3/2023</c:v>
              </c:pt>
              <c:pt idx="108">
                <c:v>7/10/2023</c:v>
              </c:pt>
              <c:pt idx="109">
                <c:v>7/17/2023</c:v>
              </c:pt>
              <c:pt idx="110">
                <c:v>7/24/2023</c:v>
              </c:pt>
              <c:pt idx="111">
                <c:v>7/31/2023</c:v>
              </c:pt>
              <c:pt idx="112">
                <c:v>8/7/2023</c:v>
              </c:pt>
              <c:pt idx="113">
                <c:v>8/14/2023</c:v>
              </c:pt>
              <c:pt idx="114">
                <c:v>8/21/2023</c:v>
              </c:pt>
              <c:pt idx="115">
                <c:v>8/28/2023</c:v>
              </c:pt>
              <c:pt idx="116">
                <c:v>9/4/2023</c:v>
              </c:pt>
              <c:pt idx="117">
                <c:v>9/11/2023</c:v>
              </c:pt>
              <c:pt idx="118">
                <c:v>9/18/2023</c:v>
              </c:pt>
              <c:pt idx="119">
                <c:v>9/25/2023</c:v>
              </c:pt>
              <c:pt idx="120">
                <c:v>10/2/2023</c:v>
              </c:pt>
              <c:pt idx="121">
                <c:v>10/9/2023</c:v>
              </c:pt>
              <c:pt idx="122">
                <c:v>10/16/2023</c:v>
              </c:pt>
              <c:pt idx="123">
                <c:v>10/23/2023</c:v>
              </c:pt>
              <c:pt idx="124">
                <c:v>10/30/2023</c:v>
              </c:pt>
              <c:pt idx="125">
                <c:v>11/6/2023</c:v>
              </c:pt>
              <c:pt idx="126">
                <c:v>11/13/2023</c:v>
              </c:pt>
              <c:pt idx="127">
                <c:v>11/20/2023</c:v>
              </c:pt>
              <c:pt idx="128">
                <c:v>11/27/2023</c:v>
              </c:pt>
              <c:pt idx="129">
                <c:v>12/4/2023</c:v>
              </c:pt>
              <c:pt idx="130">
                <c:v>12/11/2023</c:v>
              </c:pt>
              <c:pt idx="131">
                <c:v>12/18/2023</c:v>
              </c:pt>
              <c:pt idx="132">
                <c:v>12/25/2023</c:v>
              </c:pt>
              <c:pt idx="133">
                <c:v>1/1/2024</c:v>
              </c:pt>
              <c:pt idx="134">
                <c:v>1/8/2024</c:v>
              </c:pt>
              <c:pt idx="135">
                <c:v>1/15/2024</c:v>
              </c:pt>
              <c:pt idx="136">
                <c:v>1/22/2024</c:v>
              </c:pt>
              <c:pt idx="137">
                <c:v>1/29/2024</c:v>
              </c:pt>
              <c:pt idx="138">
                <c:v>2/5/2024</c:v>
              </c:pt>
              <c:pt idx="139">
                <c:v>2/12/2024</c:v>
              </c:pt>
              <c:pt idx="140">
                <c:v>2/19/2024</c:v>
              </c:pt>
              <c:pt idx="141">
                <c:v>2/26/2024</c:v>
              </c:pt>
              <c:pt idx="142">
                <c:v>3/4/2024</c:v>
              </c:pt>
              <c:pt idx="143">
                <c:v>3/11/2024</c:v>
              </c:pt>
              <c:pt idx="144">
                <c:v>3/18/2024</c:v>
              </c:pt>
              <c:pt idx="145">
                <c:v>3/25/2024</c:v>
              </c:pt>
              <c:pt idx="146">
                <c:v>4/1/2024</c:v>
              </c:pt>
            </c:strLit>
          </c:cat>
          <c:val>
            <c:numLit>
              <c:formatCode>General</c:formatCode>
              <c:ptCount val="147"/>
              <c:pt idx="0">
                <c:v>722</c:v>
              </c:pt>
              <c:pt idx="1">
                <c:v>758</c:v>
              </c:pt>
              <c:pt idx="2">
                <c:v>745</c:v>
              </c:pt>
              <c:pt idx="3">
                <c:v>739</c:v>
              </c:pt>
              <c:pt idx="4">
                <c:v>867</c:v>
              </c:pt>
              <c:pt idx="5">
                <c:v>806</c:v>
              </c:pt>
              <c:pt idx="6">
                <c:v>940</c:v>
              </c:pt>
              <c:pt idx="7">
                <c:v>822</c:v>
              </c:pt>
              <c:pt idx="8">
                <c:v>879</c:v>
              </c:pt>
              <c:pt idx="9">
                <c:v>873</c:v>
              </c:pt>
              <c:pt idx="10">
                <c:v>875</c:v>
              </c:pt>
              <c:pt idx="11">
                <c:v>913</c:v>
              </c:pt>
              <c:pt idx="12">
                <c:v>945</c:v>
              </c:pt>
              <c:pt idx="13">
                <c:v>942</c:v>
              </c:pt>
              <c:pt idx="14">
                <c:v>926</c:v>
              </c:pt>
              <c:pt idx="15">
                <c:v>971</c:v>
              </c:pt>
              <c:pt idx="16">
                <c:v>976</c:v>
              </c:pt>
              <c:pt idx="17">
                <c:v>1024</c:v>
              </c:pt>
              <c:pt idx="18">
                <c:v>1066</c:v>
              </c:pt>
              <c:pt idx="19">
                <c:v>1220</c:v>
              </c:pt>
              <c:pt idx="20">
                <c:v>1252</c:v>
              </c:pt>
              <c:pt idx="21">
                <c:v>1275</c:v>
              </c:pt>
              <c:pt idx="22">
                <c:v>1278</c:v>
              </c:pt>
              <c:pt idx="23">
                <c:v>1353</c:v>
              </c:pt>
              <c:pt idx="24">
                <c:v>1443</c:v>
              </c:pt>
              <c:pt idx="25">
                <c:v>1396</c:v>
              </c:pt>
              <c:pt idx="26">
                <c:v>1285</c:v>
              </c:pt>
              <c:pt idx="27">
                <c:v>1230</c:v>
              </c:pt>
              <c:pt idx="28">
                <c:v>1127</c:v>
              </c:pt>
              <c:pt idx="29">
                <c:v>1061</c:v>
              </c:pt>
              <c:pt idx="30">
                <c:v>1109</c:v>
              </c:pt>
              <c:pt idx="31">
                <c:v>1075</c:v>
              </c:pt>
              <c:pt idx="32">
                <c:v>1084</c:v>
              </c:pt>
              <c:pt idx="33">
                <c:v>1185</c:v>
              </c:pt>
              <c:pt idx="34">
                <c:v>1228</c:v>
              </c:pt>
              <c:pt idx="35">
                <c:v>1182</c:v>
              </c:pt>
              <c:pt idx="36">
                <c:v>1125</c:v>
              </c:pt>
              <c:pt idx="37">
                <c:v>1094</c:v>
              </c:pt>
              <c:pt idx="38">
                <c:v>1080</c:v>
              </c:pt>
              <c:pt idx="39">
                <c:v>1097</c:v>
              </c:pt>
              <c:pt idx="40">
                <c:v>1106</c:v>
              </c:pt>
              <c:pt idx="41">
                <c:v>1195</c:v>
              </c:pt>
              <c:pt idx="42">
                <c:v>1173</c:v>
              </c:pt>
              <c:pt idx="43">
                <c:v>1110</c:v>
              </c:pt>
              <c:pt idx="44">
                <c:v>1185</c:v>
              </c:pt>
              <c:pt idx="45">
                <c:v>1132</c:v>
              </c:pt>
              <c:pt idx="46">
                <c:v>1076</c:v>
              </c:pt>
              <c:pt idx="47">
                <c:v>1083</c:v>
              </c:pt>
              <c:pt idx="48">
                <c:v>1019</c:v>
              </c:pt>
              <c:pt idx="49">
                <c:v>914</c:v>
              </c:pt>
              <c:pt idx="50">
                <c:v>1043</c:v>
              </c:pt>
              <c:pt idx="51">
                <c:v>1024</c:v>
              </c:pt>
              <c:pt idx="52">
                <c:v>1000</c:v>
              </c:pt>
              <c:pt idx="53">
                <c:v>993</c:v>
              </c:pt>
              <c:pt idx="54">
                <c:v>1069</c:v>
              </c:pt>
              <c:pt idx="55">
                <c:v>923</c:v>
              </c:pt>
              <c:pt idx="56">
                <c:v>992</c:v>
              </c:pt>
              <c:pt idx="57">
                <c:v>1213</c:v>
              </c:pt>
              <c:pt idx="58">
                <c:v>1090</c:v>
              </c:pt>
              <c:pt idx="59">
                <c:v>1152</c:v>
              </c:pt>
              <c:pt idx="60">
                <c:v>1084</c:v>
              </c:pt>
              <c:pt idx="61">
                <c:v>1102</c:v>
              </c:pt>
              <c:pt idx="62">
                <c:v>1052</c:v>
              </c:pt>
              <c:pt idx="63">
                <c:v>1048</c:v>
              </c:pt>
              <c:pt idx="64">
                <c:v>1078</c:v>
              </c:pt>
              <c:pt idx="65">
                <c:v>1161</c:v>
              </c:pt>
              <c:pt idx="66">
                <c:v>1125</c:v>
              </c:pt>
              <c:pt idx="67">
                <c:v>1177</c:v>
              </c:pt>
              <c:pt idx="68">
                <c:v>1189</c:v>
              </c:pt>
              <c:pt idx="69">
                <c:v>1144</c:v>
              </c:pt>
              <c:pt idx="70">
                <c:v>1199</c:v>
              </c:pt>
              <c:pt idx="71">
                <c:v>1184</c:v>
              </c:pt>
              <c:pt idx="72">
                <c:v>1106</c:v>
              </c:pt>
              <c:pt idx="73">
                <c:v>1143</c:v>
              </c:pt>
              <c:pt idx="74">
                <c:v>1147</c:v>
              </c:pt>
              <c:pt idx="75">
                <c:v>1146</c:v>
              </c:pt>
              <c:pt idx="76">
                <c:v>1251</c:v>
              </c:pt>
              <c:pt idx="77">
                <c:v>1228</c:v>
              </c:pt>
              <c:pt idx="78">
                <c:v>1395</c:v>
              </c:pt>
              <c:pt idx="79">
                <c:v>1597</c:v>
              </c:pt>
              <c:pt idx="80">
                <c:v>1570</c:v>
              </c:pt>
              <c:pt idx="81">
                <c:v>1522</c:v>
              </c:pt>
              <c:pt idx="82">
                <c:v>1355</c:v>
              </c:pt>
              <c:pt idx="83">
                <c:v>1280</c:v>
              </c:pt>
              <c:pt idx="84">
                <c:v>1203</c:v>
              </c:pt>
              <c:pt idx="85">
                <c:v>1202</c:v>
              </c:pt>
              <c:pt idx="86">
                <c:v>1174</c:v>
              </c:pt>
              <c:pt idx="87">
                <c:v>1173</c:v>
              </c:pt>
              <c:pt idx="88">
                <c:v>1184</c:v>
              </c:pt>
              <c:pt idx="89">
                <c:v>1195</c:v>
              </c:pt>
              <c:pt idx="90">
                <c:v>1215</c:v>
              </c:pt>
              <c:pt idx="91">
                <c:v>1149</c:v>
              </c:pt>
              <c:pt idx="92">
                <c:v>1153</c:v>
              </c:pt>
              <c:pt idx="93">
                <c:v>1149</c:v>
              </c:pt>
              <c:pt idx="94">
                <c:v>1088</c:v>
              </c:pt>
              <c:pt idx="95">
                <c:v>1151</c:v>
              </c:pt>
              <c:pt idx="96">
                <c:v>1105</c:v>
              </c:pt>
              <c:pt idx="97">
                <c:v>1083</c:v>
              </c:pt>
              <c:pt idx="98">
                <c:v>1052</c:v>
              </c:pt>
              <c:pt idx="99">
                <c:v>1029</c:v>
              </c:pt>
              <c:pt idx="100">
                <c:v>1038</c:v>
              </c:pt>
              <c:pt idx="101">
                <c:v>988</c:v>
              </c:pt>
              <c:pt idx="102">
                <c:v>1000</c:v>
              </c:pt>
              <c:pt idx="103">
                <c:v>1005</c:v>
              </c:pt>
              <c:pt idx="104">
                <c:v>975</c:v>
              </c:pt>
              <c:pt idx="105">
                <c:v>1075</c:v>
              </c:pt>
              <c:pt idx="106">
                <c:v>977</c:v>
              </c:pt>
              <c:pt idx="107">
                <c:v>991</c:v>
              </c:pt>
              <c:pt idx="108">
                <c:v>1083</c:v>
              </c:pt>
              <c:pt idx="109">
                <c:v>1020</c:v>
              </c:pt>
              <c:pt idx="110">
                <c:v>963</c:v>
              </c:pt>
              <c:pt idx="111">
                <c:v>988</c:v>
              </c:pt>
              <c:pt idx="112">
                <c:v>993</c:v>
              </c:pt>
              <c:pt idx="113">
                <c:v>1074</c:v>
              </c:pt>
              <c:pt idx="114">
                <c:v>1155</c:v>
              </c:pt>
              <c:pt idx="115">
                <c:v>1030</c:v>
              </c:pt>
              <c:pt idx="116">
                <c:v>991</c:v>
              </c:pt>
              <c:pt idx="117">
                <c:v>1030</c:v>
              </c:pt>
              <c:pt idx="118">
                <c:v>1031</c:v>
              </c:pt>
              <c:pt idx="119">
                <c:v>1013</c:v>
              </c:pt>
              <c:pt idx="120">
                <c:v>1025</c:v>
              </c:pt>
              <c:pt idx="121">
                <c:v>1159</c:v>
              </c:pt>
              <c:pt idx="122">
                <c:v>1099</c:v>
              </c:pt>
              <c:pt idx="123">
                <c:v>1134</c:v>
              </c:pt>
              <c:pt idx="124">
                <c:v>1085</c:v>
              </c:pt>
              <c:pt idx="125">
                <c:v>1113</c:v>
              </c:pt>
              <c:pt idx="126">
                <c:v>1190</c:v>
              </c:pt>
              <c:pt idx="127">
                <c:v>1188</c:v>
              </c:pt>
              <c:pt idx="128">
                <c:v>1242</c:v>
              </c:pt>
              <c:pt idx="129">
                <c:v>1208</c:v>
              </c:pt>
              <c:pt idx="130">
                <c:v>1311</c:v>
              </c:pt>
              <c:pt idx="131">
                <c:v>1266</c:v>
              </c:pt>
              <c:pt idx="132">
                <c:v>1305</c:v>
              </c:pt>
              <c:pt idx="133">
                <c:v>1179</c:v>
              </c:pt>
              <c:pt idx="134">
                <c:v>1175</c:v>
              </c:pt>
              <c:pt idx="135">
                <c:v>1149</c:v>
              </c:pt>
              <c:pt idx="136">
                <c:v>1215</c:v>
              </c:pt>
              <c:pt idx="137">
                <c:v>1197</c:v>
              </c:pt>
              <c:pt idx="138">
                <c:v>1324</c:v>
              </c:pt>
              <c:pt idx="139">
                <c:v>1183</c:v>
              </c:pt>
              <c:pt idx="140">
                <c:v>1123</c:v>
              </c:pt>
              <c:pt idx="141">
                <c:v>1097</c:v>
              </c:pt>
              <c:pt idx="142">
                <c:v>1044</c:v>
              </c:pt>
              <c:pt idx="143">
                <c:v>1056</c:v>
              </c:pt>
              <c:pt idx="144">
                <c:v>989</c:v>
              </c:pt>
              <c:pt idx="145">
                <c:v>1066</c:v>
              </c:pt>
              <c:pt idx="146">
                <c:v>1098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C7E-4B71-B5AF-7BB23D5A4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82551</xdr:colOff>
      <xdr:row>28</xdr:row>
      <xdr:rowOff>171450</xdr:rowOff>
    </xdr:from>
    <xdr:to>
      <xdr:col>40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348C9-7106-4C52-9E3B-6063FF656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</xdr:colOff>
      <xdr:row>79</xdr:row>
      <xdr:rowOff>9524</xdr:rowOff>
    </xdr:from>
    <xdr:to>
      <xdr:col>40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55CE6-FF42-4A8B-AFCA-4C6DC3CFB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127000</xdr:colOff>
      <xdr:row>55</xdr:row>
      <xdr:rowOff>38100</xdr:rowOff>
    </xdr:from>
    <xdr:to>
      <xdr:col>40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B397E2-AA19-458D-95B2-94F55DC6F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8</xdr:row>
      <xdr:rowOff>0</xdr:rowOff>
    </xdr:from>
    <xdr:to>
      <xdr:col>37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C1817-A614-4C95-8E74-7D7F5B97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82551</xdr:colOff>
      <xdr:row>28</xdr:row>
      <xdr:rowOff>171450</xdr:rowOff>
    </xdr:from>
    <xdr:to>
      <xdr:col>57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475A6-CC4F-481E-8EE0-59591057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95250</xdr:colOff>
      <xdr:row>79</xdr:row>
      <xdr:rowOff>9524</xdr:rowOff>
    </xdr:from>
    <xdr:to>
      <xdr:col>57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FED12-68D7-49D0-93E9-90C224019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127000</xdr:colOff>
      <xdr:row>55</xdr:row>
      <xdr:rowOff>38100</xdr:rowOff>
    </xdr:from>
    <xdr:to>
      <xdr:col>57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FD059-2E1B-4F07-90CD-66B310A22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8</xdr:row>
      <xdr:rowOff>0</xdr:rowOff>
    </xdr:from>
    <xdr:to>
      <xdr:col>54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1CD6AB-DA7E-40D3-BF97-32DC22BE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82551</xdr:colOff>
      <xdr:row>28</xdr:row>
      <xdr:rowOff>171450</xdr:rowOff>
    </xdr:from>
    <xdr:to>
      <xdr:col>40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CCAC6-850A-4465-B1AE-75F5E97E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</xdr:colOff>
      <xdr:row>79</xdr:row>
      <xdr:rowOff>9524</xdr:rowOff>
    </xdr:from>
    <xdr:to>
      <xdr:col>40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BFBB8-589C-466E-8129-23DF362DB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127000</xdr:colOff>
      <xdr:row>55</xdr:row>
      <xdr:rowOff>38100</xdr:rowOff>
    </xdr:from>
    <xdr:to>
      <xdr:col>40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F210C-3F31-49EC-A8A3-EEC0DA174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8</xdr:row>
      <xdr:rowOff>0</xdr:rowOff>
    </xdr:from>
    <xdr:to>
      <xdr:col>37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75BF01-976E-46B9-AC42-54836AFBC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82551</xdr:colOff>
      <xdr:row>28</xdr:row>
      <xdr:rowOff>171450</xdr:rowOff>
    </xdr:from>
    <xdr:to>
      <xdr:col>40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33F3-C099-4910-B007-6E166D10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</xdr:colOff>
      <xdr:row>79</xdr:row>
      <xdr:rowOff>9524</xdr:rowOff>
    </xdr:from>
    <xdr:to>
      <xdr:col>40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1DF01-A3B1-42F9-8665-EED06CAF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127000</xdr:colOff>
      <xdr:row>55</xdr:row>
      <xdr:rowOff>38100</xdr:rowOff>
    </xdr:from>
    <xdr:to>
      <xdr:col>40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DD2EE-A033-4AFB-B57B-B90C069D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8</xdr:row>
      <xdr:rowOff>0</xdr:rowOff>
    </xdr:from>
    <xdr:to>
      <xdr:col>37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8518D-987F-42EC-9213-B2226232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11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  <a:p>
          <a:r>
            <a:rPr lang="en-US" sz="1100" baseline="0"/>
            <a:t>Use queries to limit to dates between enrollment and 4/1/2024</a:t>
          </a:r>
        </a:p>
        <a:p>
          <a:endParaRPr lang="en-US" sz="1100" baseline="0"/>
        </a:p>
        <a:p>
          <a:r>
            <a:rPr lang="en-US" sz="1100" baseline="0"/>
            <a:t>Compare 2 recent doses e.g., V3 v2. V3 v0.  V2 vs v0</a:t>
          </a:r>
        </a:p>
      </xdr:txBody>
    </xdr:sp>
    <xdr:clientData/>
  </xdr:twoCellAnchor>
  <xdr:twoCellAnchor>
    <xdr:from>
      <xdr:col>2</xdr:col>
      <xdr:colOff>349250</xdr:colOff>
      <xdr:row>13</xdr:row>
      <xdr:rowOff>6350</xdr:rowOff>
    </xdr:from>
    <xdr:to>
      <xdr:col>13</xdr:col>
      <xdr:colOff>393700</xdr:colOff>
      <xdr:row>35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568450" y="240030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  <xdr:twoCellAnchor>
    <xdr:from>
      <xdr:col>9</xdr:col>
      <xdr:colOff>57150</xdr:colOff>
      <xdr:row>37</xdr:row>
      <xdr:rowOff>101600</xdr:rowOff>
    </xdr:from>
    <xdr:to>
      <xdr:col>18</xdr:col>
      <xdr:colOff>190500</xdr:colOff>
      <xdr:row>55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62E028-B8A9-ECA0-2483-5D59782D4773}"/>
            </a:ext>
          </a:extLst>
        </xdr:cNvPr>
        <xdr:cNvSpPr txBox="1"/>
      </xdr:nvSpPr>
      <xdr:spPr>
        <a:xfrm>
          <a:off x="5543550" y="6915150"/>
          <a:ext cx="5619750" cy="323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do inidividually,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assume normal slope is the period a 72 weeks  later.</a:t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 the minimums like with KCORv</a:t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you have zero adjustment for each cohort.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guarantees transitivity.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another approach is pairwise but ALWAYS against the same unvaxxed reference. Then derive the v2/v1 pair from the other two slopes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 editAs="oneCell">
    <xdr:from>
      <xdr:col>23</xdr:col>
      <xdr:colOff>114300</xdr:colOff>
      <xdr:row>3</xdr:row>
      <xdr:rowOff>171450</xdr:rowOff>
    </xdr:from>
    <xdr:to>
      <xdr:col>45</xdr:col>
      <xdr:colOff>607862</xdr:colOff>
      <xdr:row>70</xdr:row>
      <xdr:rowOff>4828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276DE6-C9CE-0274-F2E5-650E373B7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35100" y="723900"/>
          <a:ext cx="13904762" cy="1217142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5123AD26-C019-43D2-A98D-2EDBB5E3A964}">
  <cacheSource type="external" connectionId="3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25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953563194445" backgroundQuery="1" createdVersion="8" refreshedVersion="8" minRefreshableVersion="3" recordCount="0" supportSubquery="1" supportAdvancedDrill="1" xr:uid="{47030B65-BB87-42FB-8967-D2796C8ECD65}">
  <cacheSource type="external" connectionId="3"/>
  <cacheFields count="6"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  <cacheField name="[2022_06].[Dose].[Dose]" caption="Dose" numFmtId="0" hierarchy="14" level="1">
      <sharedItems containsSemiMixedTypes="0" containsString="0" containsNumber="1" containsInteger="1" minValue="0" maxValue="7" count="8">
        <n v="0"/>
        <n v="1"/>
        <n v="2"/>
        <n v="3"/>
        <n v="4" u="1"/>
        <n v="5" u="1"/>
        <n v="6" u="1"/>
        <n v="7" u="1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  <x15:cachedUniqueName index="4" name="[2022_06].[Dose].&amp;[4]"/>
            <x15:cachedUniqueName index="5" name="[2022_06].[Dose].&amp;[5]"/>
            <x15:cachedUniqueName index="6" name="[2022_06].[Dose].&amp;[6]"/>
            <x15:cachedUniqueName index="7" name="[2022_06].[Dose].&amp;[7]"/>
          </x15:cachedUniqueNames>
        </ext>
      </extLst>
    </cacheField>
    <cacheField name="[2022_06].[YearOfBirth].[YearOfBirth]" caption="YearOfBirth" numFmtId="0" hierarchy="12" level="1">
      <sharedItems containsSemiMixedTypes="0" containsNonDate="0" containsString="0"/>
    </cacheField>
    <cacheField name="[2022_06].[Sex].[Sex]" caption="Sex" numFmtId="0" hierarchy="13" level="1">
      <sharedItems containsSemiMixedTypes="0" containsNonDate="0" containsString="0"/>
    </cacheField>
    <cacheField name="[2022_06].[DateDied].[DateDied]" caption="DateDied" numFmtId="0" hierarchy="11" level="1">
      <sharedItems containsSemiMixedTypes="0" containsNonDate="0" containsDate="1" containsString="0" minDate="2022-02-07T00:00:00" maxDate="2024-04-02T00:00:00" count="113"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Measures].[Sum of Dead 2]" caption="Sum of Dead 2" numFmtId="0" hierarchy="28" level="32767"/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2" memberValueDatatype="7" unbalanced="0">
      <fieldsUsage count="2">
        <fieldUsage x="-1"/>
        <fieldUsage x="4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2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3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1"/>
      </fieldsUsage>
    </cacheHierarchy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8409CD4D-4830-41B2-88C4-D3E1C2284559}">
  <cacheSource type="external" connectionId="3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25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64A8E-39B0-4EE6-8D43-C8C0D2B26393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2EB82-D784-4546-9D5C-AC888599102B}" name="PivotTable18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8:F123" firstHeaderRow="1" firstDataRow="2" firstDataCol="1" rowPageCount="2" colPageCount="1"/>
  <pivotFields count="6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8">
        <item s="1" x="0"/>
        <item s="1" x="1"/>
        <item s="1" x="2"/>
        <item s="1"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</pivotField>
    <pivotField dataField="1" subtotalTop="0" showAll="0" defaultSubtotal="0"/>
  </pivotFields>
  <rowFields count="1">
    <field x="4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12" name="[2022_06].[YearOfBirth].[All]" cap="All"/>
    <pageField fld="3" hier="13" name="[2022_06].[Sex].[All]" cap="All"/>
  </pageFields>
  <dataFields count="1">
    <dataField name="Sum of Dead" fld="5" baseField="0" baseItem="0"/>
  </dataFields>
  <chartFormats count="12">
    <chartFormat chart="3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3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3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3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21_24]"/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739CC-C2E5-4438-A2A9-7701090D0CC6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D085-5AD8-485F-B421-C259BF2160C9}">
  <dimension ref="A1:BH157"/>
  <sheetViews>
    <sheetView topLeftCell="A31" workbookViewId="0">
      <selection activeCell="L10" sqref="L10:L61"/>
    </sheetView>
  </sheetViews>
  <sheetFormatPr defaultRowHeight="14.4" x14ac:dyDescent="0.55000000000000004"/>
  <cols>
    <col min="1" max="1" width="12.3671875" bestFit="1" customWidth="1"/>
    <col min="2" max="2" width="15.26171875" bestFit="1" customWidth="1"/>
    <col min="3" max="3" width="5.7890625" bestFit="1" customWidth="1"/>
    <col min="4" max="4" width="6.7890625" bestFit="1" customWidth="1"/>
    <col min="5" max="5" width="10.734375" bestFit="1" customWidth="1"/>
    <col min="6" max="7" width="10.62890625" customWidth="1"/>
    <col min="8" max="8" width="16.1015625" customWidth="1"/>
    <col min="9" max="14" width="10.62890625" customWidth="1"/>
    <col min="15" max="15" width="12.26171875" customWidth="1"/>
    <col min="16" max="38" width="10.62890625" customWidth="1"/>
    <col min="39" max="39" width="19.47265625" customWidth="1"/>
    <col min="40" max="41" width="10.62890625" customWidth="1"/>
    <col min="42" max="42" width="10.26171875" customWidth="1"/>
    <col min="43" max="43" width="2.7890625" customWidth="1"/>
    <col min="44" max="75" width="10.62890625" customWidth="1"/>
    <col min="76" max="107" width="2.7890625" bestFit="1" customWidth="1"/>
    <col min="108" max="178" width="3.7890625" bestFit="1" customWidth="1"/>
    <col min="179" max="179" width="10.734375" bestFit="1" customWidth="1"/>
  </cols>
  <sheetData>
    <row r="1" spans="1:60" x14ac:dyDescent="0.55000000000000004">
      <c r="H1" s="4" t="s">
        <v>17</v>
      </c>
      <c r="I1" s="9">
        <v>4</v>
      </c>
      <c r="K1" t="s">
        <v>25</v>
      </c>
      <c r="O1" s="4" t="s">
        <v>45</v>
      </c>
      <c r="P1">
        <v>29</v>
      </c>
    </row>
    <row r="2" spans="1:60" x14ac:dyDescent="0.55000000000000004">
      <c r="H2" s="4" t="s">
        <v>18</v>
      </c>
      <c r="I2" s="9">
        <v>72</v>
      </c>
      <c r="K2" t="s">
        <v>24</v>
      </c>
      <c r="O2" s="4" t="s">
        <v>46</v>
      </c>
      <c r="P2">
        <v>12</v>
      </c>
    </row>
    <row r="3" spans="1:60" x14ac:dyDescent="0.55000000000000004">
      <c r="H3" s="4" t="s">
        <v>19</v>
      </c>
      <c r="I3" s="9">
        <v>52</v>
      </c>
      <c r="O3" s="4" t="s">
        <v>44</v>
      </c>
      <c r="P3">
        <v>1</v>
      </c>
      <c r="R3" t="s">
        <v>47</v>
      </c>
    </row>
    <row r="4" spans="1:60" x14ac:dyDescent="0.55000000000000004">
      <c r="H4" s="4" t="s">
        <v>27</v>
      </c>
      <c r="I4" s="9">
        <v>4</v>
      </c>
      <c r="K4" t="s">
        <v>28</v>
      </c>
    </row>
    <row r="5" spans="1:60" x14ac:dyDescent="0.55000000000000004">
      <c r="A5" t="s">
        <v>4</v>
      </c>
      <c r="B5" t="s" vm="1">
        <v>5</v>
      </c>
      <c r="L5" s="4" t="s">
        <v>29</v>
      </c>
    </row>
    <row r="6" spans="1:60" x14ac:dyDescent="0.55000000000000004">
      <c r="A6" t="s">
        <v>6</v>
      </c>
      <c r="B6" t="s" vm="2">
        <v>5</v>
      </c>
      <c r="H6" s="4" t="s">
        <v>43</v>
      </c>
      <c r="L6">
        <f ca="1">(OFFSET(L10,$I$4,0)/OFFSET(L10,$I$3-1,0))^(1/($I$3-$I$4))</f>
        <v>0.95344307267181605</v>
      </c>
      <c r="M6">
        <f ca="1">(OFFSET(Q10,$I$4,0)/OFFSET(Q10,$I$3-1,0))^(1/($I$3-$I$4))</f>
        <v>1.0005512829072924</v>
      </c>
      <c r="N6">
        <f ca="1">(OFFSET(R10,$I$4,0)/OFFSET(R10,$I$3-1,0))^(1/($I$3-$I$4))</f>
        <v>0.99936565327658533</v>
      </c>
    </row>
    <row r="7" spans="1:60" x14ac:dyDescent="0.55000000000000004">
      <c r="Z7" t="s">
        <v>26</v>
      </c>
    </row>
    <row r="8" spans="1:60" x14ac:dyDescent="0.55000000000000004">
      <c r="A8" t="s">
        <v>8</v>
      </c>
      <c r="B8" t="s">
        <v>7</v>
      </c>
      <c r="H8" s="4"/>
      <c r="I8" s="4" t="s">
        <v>9</v>
      </c>
      <c r="J8" s="4"/>
      <c r="M8" t="s">
        <v>56</v>
      </c>
      <c r="P8" t="s">
        <v>21</v>
      </c>
      <c r="U8" t="s">
        <v>23</v>
      </c>
      <c r="Z8" t="s">
        <v>20</v>
      </c>
    </row>
    <row r="9" spans="1:60" x14ac:dyDescent="0.55000000000000004">
      <c r="A9" t="s">
        <v>2</v>
      </c>
      <c r="B9">
        <v>0</v>
      </c>
      <c r="C9">
        <v>1</v>
      </c>
      <c r="D9">
        <v>2</v>
      </c>
      <c r="E9" t="s">
        <v>3</v>
      </c>
      <c r="G9" s="4" t="s">
        <v>55</v>
      </c>
      <c r="H9" s="10" t="s">
        <v>10</v>
      </c>
      <c r="I9" s="10" t="s">
        <v>11</v>
      </c>
      <c r="J9" s="10" t="s">
        <v>12</v>
      </c>
      <c r="L9" s="10" t="s">
        <v>10</v>
      </c>
      <c r="M9" s="10" t="s">
        <v>11</v>
      </c>
      <c r="N9" s="10" t="s">
        <v>12</v>
      </c>
      <c r="O9" s="4"/>
      <c r="P9" s="4" t="s">
        <v>14</v>
      </c>
      <c r="Q9" s="4" t="s">
        <v>16</v>
      </c>
      <c r="R9" s="4" t="s">
        <v>15</v>
      </c>
      <c r="T9" s="4" t="s">
        <v>14</v>
      </c>
      <c r="U9" s="4" t="s">
        <v>16</v>
      </c>
      <c r="V9" s="4" t="s">
        <v>15</v>
      </c>
      <c r="W9" s="4"/>
      <c r="X9" s="4" t="s">
        <v>30</v>
      </c>
      <c r="Y9" s="4" t="s">
        <v>14</v>
      </c>
      <c r="Z9" s="4" t="s">
        <v>16</v>
      </c>
      <c r="AA9" s="4" t="s">
        <v>15</v>
      </c>
      <c r="BF9" s="4"/>
      <c r="BG9" s="4"/>
      <c r="BH9" s="4"/>
    </row>
    <row r="10" spans="1:60" x14ac:dyDescent="0.55000000000000004">
      <c r="A10" s="2">
        <v>44361</v>
      </c>
      <c r="B10">
        <v>1033</v>
      </c>
      <c r="C10">
        <v>313</v>
      </c>
      <c r="D10">
        <v>722</v>
      </c>
      <c r="E10">
        <v>2068</v>
      </c>
      <c r="H10">
        <f>B10-G10</f>
        <v>1033</v>
      </c>
      <c r="I10">
        <f>C10</f>
        <v>313</v>
      </c>
      <c r="J10">
        <f>D10</f>
        <v>722</v>
      </c>
      <c r="L10">
        <v>765</v>
      </c>
      <c r="M10">
        <v>312</v>
      </c>
      <c r="N10">
        <v>1106</v>
      </c>
      <c r="P10" s="8">
        <f>H10</f>
        <v>1033</v>
      </c>
      <c r="Q10" s="8">
        <f ca="1">(OFFSET(J10,$I$2,0)-OFFSET(J$10, $I$2-1, 0))/(OFFSET(I10,$I$2,0)-OFFSET(I$10,$I$2-1,0))</f>
        <v>3.5448717948717947</v>
      </c>
      <c r="R10" s="8">
        <f ca="1">(OFFSET(J10,$I$2,0)-OFFSET(J$10, $I$2-1, 0))/(OFFSET(H10,$I$2,0)-OFFSET(H$10,$I$2-1,0))</f>
        <v>1.4457516339869281</v>
      </c>
      <c r="T10" s="8">
        <f t="shared" ref="T10:T41" ca="1" si="0">L10*($L$6^(ROW()-10))</f>
        <v>765</v>
      </c>
      <c r="U10" s="8">
        <f t="shared" ref="U10:U41" ca="1" si="1">M10*($L$6^(ROW()-10))</f>
        <v>312</v>
      </c>
      <c r="V10" s="8">
        <f t="shared" ref="V10:V41" ca="1" si="2">N10*($L$6^(ROW()-10))</f>
        <v>1106</v>
      </c>
      <c r="X10" s="5">
        <f>A10</f>
        <v>44361</v>
      </c>
      <c r="Y10" s="8">
        <f ca="1">T10/OFFSET(T$10, $I$1,0)</f>
        <v>0.23748737633986161</v>
      </c>
      <c r="Z10" s="8">
        <f t="shared" ref="Z10:AA73" ca="1" si="3">U10/OFFSET(U$10, $I$1,0)</f>
        <v>0.21785972974252785</v>
      </c>
      <c r="AA10" s="8">
        <f t="shared" ca="1" si="3"/>
        <v>0.23103220745973455</v>
      </c>
      <c r="AN10" s="10" t="s">
        <v>14</v>
      </c>
      <c r="AO10" s="10" t="s">
        <v>16</v>
      </c>
      <c r="AP10" s="10" t="s">
        <v>15</v>
      </c>
    </row>
    <row r="11" spans="1:60" x14ac:dyDescent="0.55000000000000004">
      <c r="A11" s="2">
        <v>44368</v>
      </c>
      <c r="B11">
        <v>943</v>
      </c>
      <c r="C11">
        <v>318</v>
      </c>
      <c r="D11">
        <v>758</v>
      </c>
      <c r="E11">
        <v>2019</v>
      </c>
      <c r="H11">
        <f>B11+H10-G11</f>
        <v>1976</v>
      </c>
      <c r="I11">
        <f t="shared" ref="I11:I42" si="4">C11+I10</f>
        <v>631</v>
      </c>
      <c r="J11">
        <f t="shared" ref="J11:J42" si="5">D11+J10</f>
        <v>1480</v>
      </c>
      <c r="L11">
        <v>1504</v>
      </c>
      <c r="M11">
        <v>677</v>
      </c>
      <c r="N11">
        <v>2249</v>
      </c>
      <c r="P11" s="8">
        <f t="shared" ref="P11:Q61" ca="1" si="6">(OFFSET(I11,$I$2,0)-OFFSET(I$10, $I$2-1, 0))/(OFFSET(H11,$I$2,0)-OFFSET(H$10,$I$2-1,0))</f>
        <v>0.45013297872340424</v>
      </c>
      <c r="Q11" s="8">
        <f t="shared" ca="1" si="6"/>
        <v>3.3220088626292466</v>
      </c>
      <c r="R11" s="8">
        <f t="shared" ref="R11:R61" ca="1" si="7">(OFFSET(J11,$I$2,0)-OFFSET(J$10, $I$2-1, 0))/(OFFSET(H11,$I$2,0)-OFFSET(H$10,$I$2-1,0))</f>
        <v>1.4953457446808511</v>
      </c>
      <c r="T11" s="8">
        <f t="shared" ca="1" si="0"/>
        <v>1433.9783812984113</v>
      </c>
      <c r="U11" s="8">
        <f t="shared" ca="1" si="1"/>
        <v>645.4809601988195</v>
      </c>
      <c r="V11" s="8">
        <f t="shared" ca="1" si="2"/>
        <v>2144.2934704389145</v>
      </c>
      <c r="X11" s="5">
        <f t="shared" ref="X11:X74" si="8">A11</f>
        <v>44368</v>
      </c>
      <c r="Y11" s="8">
        <f t="shared" ref="Y11:AA74" ca="1" si="9">T11/OFFSET(T$10, $I$1,0)</f>
        <v>0.44516570392502142</v>
      </c>
      <c r="Z11" s="8">
        <f t="shared" ca="1" si="3"/>
        <v>0.45071893443225064</v>
      </c>
      <c r="AA11" s="8">
        <f t="shared" ca="1" si="3"/>
        <v>0.4479212060732346</v>
      </c>
      <c r="AM11" s="4" t="s">
        <v>31</v>
      </c>
      <c r="AN11" s="8" t="e">
        <f ca="1">VLOOKUP(DATE(2022,12,26), $X:$AA, 2, FALSE)</f>
        <v>#REF!</v>
      </c>
      <c r="AO11" s="6" t="e">
        <f ca="1">VLOOKUP(DATE(2022,12,26), $X:$AA, 3, FALSE)</f>
        <v>#REF!</v>
      </c>
      <c r="AP11" s="6" t="e">
        <f ca="1">VLOOKUP(DATE(2022,12,26), $X:$AA, 4, FALSE)</f>
        <v>#REF!</v>
      </c>
    </row>
    <row r="12" spans="1:60" x14ac:dyDescent="0.55000000000000004">
      <c r="A12" s="2">
        <v>44375</v>
      </c>
      <c r="B12">
        <v>888</v>
      </c>
      <c r="C12">
        <v>254</v>
      </c>
      <c r="D12">
        <v>745</v>
      </c>
      <c r="E12">
        <v>1887</v>
      </c>
      <c r="H12">
        <f t="shared" ref="H12:H75" si="10">B12+H11-G12</f>
        <v>2864</v>
      </c>
      <c r="I12">
        <f t="shared" si="4"/>
        <v>885</v>
      </c>
      <c r="J12">
        <f t="shared" si="5"/>
        <v>2225</v>
      </c>
      <c r="L12">
        <v>2242</v>
      </c>
      <c r="M12">
        <v>1028</v>
      </c>
      <c r="N12">
        <v>3396</v>
      </c>
      <c r="P12" s="8">
        <f t="shared" ca="1" si="6"/>
        <v>0.45851917930419267</v>
      </c>
      <c r="Q12" s="8">
        <f t="shared" ca="1" si="6"/>
        <v>3.3035019455252916</v>
      </c>
      <c r="R12" s="8">
        <f t="shared" ca="1" si="7"/>
        <v>1.5147190008920606</v>
      </c>
      <c r="T12" s="8">
        <f t="shared" ca="1" si="0"/>
        <v>2038.0983793156092</v>
      </c>
      <c r="U12" s="8">
        <f t="shared" ca="1" si="1"/>
        <v>934.50719622499832</v>
      </c>
      <c r="V12" s="8">
        <f t="shared" ca="1" si="2"/>
        <v>3087.1463408366676</v>
      </c>
      <c r="X12" s="5">
        <f t="shared" si="8"/>
        <v>44375</v>
      </c>
      <c r="Y12" s="8">
        <f t="shared" ca="1" si="9"/>
        <v>0.63270932918455969</v>
      </c>
      <c r="Z12" s="8">
        <f t="shared" ca="1" si="3"/>
        <v>0.65253681157700505</v>
      </c>
      <c r="AA12" s="8">
        <f t="shared" ca="1" si="3"/>
        <v>0.64487362918149849</v>
      </c>
      <c r="AM12" s="4" t="s">
        <v>32</v>
      </c>
      <c r="AN12" s="8" t="e">
        <f ca="1">((AN19/AN20)/(AN17/AN18)) * (EXP(1.96*SQRT(1/AN19 + 1/AN20 + 1/AN17 + 1/AN18)) - 1)</f>
        <v>#REF!</v>
      </c>
      <c r="AO12" s="6" t="e">
        <f t="shared" ref="AO12:AP12" ca="1" si="11">((AO19/AO20)/(AO17/AO18)) * (EXP(1.96*SQRT(1/AO19 + 1/AO20 + 1/AO17 + 1/AO18)) - 1)</f>
        <v>#REF!</v>
      </c>
      <c r="AP12" s="6" t="e">
        <f t="shared" ca="1" si="11"/>
        <v>#REF!</v>
      </c>
    </row>
    <row r="13" spans="1:60" x14ac:dyDescent="0.55000000000000004">
      <c r="A13" s="2">
        <v>44382</v>
      </c>
      <c r="B13">
        <v>927</v>
      </c>
      <c r="C13">
        <v>277</v>
      </c>
      <c r="D13">
        <v>739</v>
      </c>
      <c r="E13">
        <v>1943</v>
      </c>
      <c r="H13">
        <f t="shared" si="10"/>
        <v>3791</v>
      </c>
      <c r="I13">
        <f t="shared" si="4"/>
        <v>1162</v>
      </c>
      <c r="J13">
        <f t="shared" si="5"/>
        <v>2964</v>
      </c>
      <c r="L13">
        <v>3050</v>
      </c>
      <c r="M13">
        <v>1370</v>
      </c>
      <c r="N13">
        <v>4542</v>
      </c>
      <c r="P13" s="8">
        <f t="shared" ca="1" si="6"/>
        <v>0.44918032786885248</v>
      </c>
      <c r="Q13" s="8">
        <f t="shared" ca="1" si="6"/>
        <v>3.3153284671532846</v>
      </c>
      <c r="R13" s="8">
        <f t="shared" ca="1" si="7"/>
        <v>1.4891803278688525</v>
      </c>
      <c r="T13" s="8">
        <f t="shared" ca="1" si="0"/>
        <v>2643.5293856402654</v>
      </c>
      <c r="U13" s="8">
        <f t="shared" ca="1" si="1"/>
        <v>1187.4213961728406</v>
      </c>
      <c r="V13" s="8">
        <f t="shared" ca="1" si="2"/>
        <v>3936.6919572387164</v>
      </c>
      <c r="X13" s="5">
        <f t="shared" si="8"/>
        <v>44382</v>
      </c>
      <c r="Y13" s="8">
        <f t="shared" ca="1" si="9"/>
        <v>0.82065994519350705</v>
      </c>
      <c r="Z13" s="8">
        <f t="shared" ca="1" si="3"/>
        <v>0.82913879634842991</v>
      </c>
      <c r="AA13" s="8">
        <f t="shared" ca="1" si="3"/>
        <v>0.82233511118430702</v>
      </c>
    </row>
    <row r="14" spans="1:60" x14ac:dyDescent="0.55000000000000004">
      <c r="A14" s="2">
        <v>44389</v>
      </c>
      <c r="B14">
        <v>896</v>
      </c>
      <c r="C14">
        <v>278</v>
      </c>
      <c r="D14">
        <v>867</v>
      </c>
      <c r="E14">
        <v>2041</v>
      </c>
      <c r="H14">
        <f t="shared" si="10"/>
        <v>4687</v>
      </c>
      <c r="I14">
        <f t="shared" si="4"/>
        <v>1440</v>
      </c>
      <c r="J14">
        <f t="shared" si="5"/>
        <v>3831</v>
      </c>
      <c r="L14">
        <v>3898</v>
      </c>
      <c r="M14">
        <v>1733</v>
      </c>
      <c r="N14">
        <v>5793</v>
      </c>
      <c r="P14" s="8">
        <f t="shared" ca="1" si="6"/>
        <v>0.44458696767573114</v>
      </c>
      <c r="Q14" s="8">
        <f t="shared" ca="1" si="6"/>
        <v>3.3427582227351413</v>
      </c>
      <c r="R14" s="8">
        <f t="shared" ca="1" si="7"/>
        <v>1.4861467419189327</v>
      </c>
      <c r="T14" s="8">
        <f t="shared" ca="1" si="0"/>
        <v>3221.2238468845167</v>
      </c>
      <c r="U14" s="8">
        <f t="shared" ca="1" si="1"/>
        <v>1432.1141422911408</v>
      </c>
      <c r="V14" s="8">
        <f t="shared" ca="1" si="2"/>
        <v>4787.2113250389957</v>
      </c>
      <c r="X14" s="5">
        <f t="shared" si="8"/>
        <v>44389</v>
      </c>
      <c r="Y14" s="8">
        <f t="shared" ca="1" si="9"/>
        <v>1</v>
      </c>
      <c r="Z14" s="8">
        <f t="shared" ca="1" si="3"/>
        <v>1</v>
      </c>
      <c r="AA14" s="8">
        <f t="shared" ca="1" si="3"/>
        <v>1</v>
      </c>
    </row>
    <row r="15" spans="1:60" x14ac:dyDescent="0.55000000000000004">
      <c r="A15" s="2">
        <v>44396</v>
      </c>
      <c r="B15">
        <v>868</v>
      </c>
      <c r="C15">
        <v>285</v>
      </c>
      <c r="D15">
        <v>806</v>
      </c>
      <c r="E15">
        <v>1959</v>
      </c>
      <c r="H15">
        <f t="shared" si="10"/>
        <v>5555</v>
      </c>
      <c r="I15">
        <f t="shared" si="4"/>
        <v>1725</v>
      </c>
      <c r="J15">
        <f t="shared" si="5"/>
        <v>4637</v>
      </c>
      <c r="L15">
        <v>4752</v>
      </c>
      <c r="M15">
        <v>2119</v>
      </c>
      <c r="N15">
        <v>7021</v>
      </c>
      <c r="P15" s="8">
        <f t="shared" ca="1" si="6"/>
        <v>0.44591750841750843</v>
      </c>
      <c r="Q15" s="8">
        <f t="shared" ca="1" si="6"/>
        <v>3.3133553563001414</v>
      </c>
      <c r="R15" s="8">
        <f t="shared" ca="1" si="7"/>
        <v>1.477483164983165</v>
      </c>
      <c r="T15" s="8">
        <f t="shared" ca="1" si="0"/>
        <v>3744.1244043681004</v>
      </c>
      <c r="U15" s="8">
        <f t="shared" ca="1" si="1"/>
        <v>1669.570625601011</v>
      </c>
      <c r="V15" s="8">
        <f t="shared" ca="1" si="2"/>
        <v>5531.8807750564883</v>
      </c>
      <c r="X15" s="5">
        <f t="shared" si="8"/>
        <v>44396</v>
      </c>
      <c r="Y15" s="8">
        <f t="shared" ca="1" si="9"/>
        <v>1.1623297797168983</v>
      </c>
      <c r="Z15" s="8">
        <f t="shared" ca="1" si="3"/>
        <v>1.1658083502548058</v>
      </c>
      <c r="AA15" s="8">
        <f t="shared" ca="1" si="3"/>
        <v>1.1555539121748353</v>
      </c>
    </row>
    <row r="16" spans="1:60" x14ac:dyDescent="0.55000000000000004">
      <c r="A16" s="2">
        <v>44403</v>
      </c>
      <c r="B16">
        <v>879</v>
      </c>
      <c r="C16">
        <v>297</v>
      </c>
      <c r="D16">
        <v>940</v>
      </c>
      <c r="E16">
        <v>2116</v>
      </c>
      <c r="H16">
        <f t="shared" si="10"/>
        <v>6434</v>
      </c>
      <c r="I16">
        <f t="shared" si="4"/>
        <v>2022</v>
      </c>
      <c r="J16">
        <f t="shared" si="5"/>
        <v>5577</v>
      </c>
      <c r="L16">
        <v>5654</v>
      </c>
      <c r="M16">
        <v>2554</v>
      </c>
      <c r="N16">
        <v>8416</v>
      </c>
      <c r="P16" s="8">
        <f t="shared" ca="1" si="6"/>
        <v>0.45171559957552176</v>
      </c>
      <c r="Q16" s="8">
        <f t="shared" ca="1" si="6"/>
        <v>3.2952231793265465</v>
      </c>
      <c r="R16" s="8">
        <f t="shared" ca="1" si="7"/>
        <v>1.488503714184648</v>
      </c>
      <c r="T16" s="8">
        <f t="shared" ca="1" si="0"/>
        <v>4247.4122012848493</v>
      </c>
      <c r="U16" s="8">
        <f t="shared" ca="1" si="1"/>
        <v>1918.6223491477722</v>
      </c>
      <c r="V16" s="8">
        <f t="shared" ca="1" si="2"/>
        <v>6322.2888372856896</v>
      </c>
      <c r="X16" s="5">
        <f t="shared" si="8"/>
        <v>44403</v>
      </c>
      <c r="Y16" s="8">
        <f t="shared" ca="1" si="9"/>
        <v>1.3185709541399413</v>
      </c>
      <c r="Z16" s="8">
        <f t="shared" ca="1" si="3"/>
        <v>1.3397132899464985</v>
      </c>
      <c r="AA16" s="8">
        <f t="shared" ca="1" si="3"/>
        <v>1.3206621575733737</v>
      </c>
      <c r="AM16" s="4" t="s">
        <v>33</v>
      </c>
    </row>
    <row r="17" spans="1:44" x14ac:dyDescent="0.55000000000000004">
      <c r="A17" s="2">
        <v>44410</v>
      </c>
      <c r="B17">
        <v>816</v>
      </c>
      <c r="C17">
        <v>291</v>
      </c>
      <c r="D17">
        <v>822</v>
      </c>
      <c r="E17">
        <v>1929</v>
      </c>
      <c r="H17">
        <f t="shared" si="10"/>
        <v>7250</v>
      </c>
      <c r="I17">
        <f t="shared" si="4"/>
        <v>2313</v>
      </c>
      <c r="J17">
        <f t="shared" si="5"/>
        <v>6399</v>
      </c>
      <c r="L17">
        <v>6665</v>
      </c>
      <c r="M17">
        <v>2968</v>
      </c>
      <c r="N17">
        <v>10013</v>
      </c>
      <c r="P17" s="8">
        <f t="shared" ca="1" si="6"/>
        <v>0.44531132783195798</v>
      </c>
      <c r="Q17" s="8">
        <f t="shared" ca="1" si="6"/>
        <v>3.3736522911051212</v>
      </c>
      <c r="R17" s="8">
        <f t="shared" ca="1" si="7"/>
        <v>1.5023255813953489</v>
      </c>
      <c r="T17" s="8">
        <f t="shared" ca="1" si="0"/>
        <v>4773.7923872913143</v>
      </c>
      <c r="U17" s="8">
        <f t="shared" ca="1" si="1"/>
        <v>2125.8238267787879</v>
      </c>
      <c r="V17" s="8">
        <f t="shared" ca="1" si="2"/>
        <v>7171.7904236981149</v>
      </c>
      <c r="X17" s="5">
        <f t="shared" si="8"/>
        <v>44410</v>
      </c>
      <c r="Y17" s="8">
        <f t="shared" ca="1" si="9"/>
        <v>1.4819809532666912</v>
      </c>
      <c r="Z17" s="8">
        <f t="shared" ca="1" si="3"/>
        <v>1.4843955268661957</v>
      </c>
      <c r="AA17" s="8">
        <f t="shared" ca="1" si="3"/>
        <v>1.4981144421569264</v>
      </c>
      <c r="AM17" t="s">
        <v>34</v>
      </c>
      <c r="AN17" s="7">
        <f ca="1">OFFSET(I10,$I$1-1,0)</f>
        <v>1162</v>
      </c>
      <c r="AO17" s="7">
        <f ca="1">OFFSET(J10,$I$1-1,0)</f>
        <v>2964</v>
      </c>
      <c r="AP17" s="7">
        <f ca="1">OFFSET(J10,$I$1-1,0)</f>
        <v>2964</v>
      </c>
    </row>
    <row r="18" spans="1:44" x14ac:dyDescent="0.55000000000000004">
      <c r="A18" s="2">
        <v>44417</v>
      </c>
      <c r="B18">
        <v>872</v>
      </c>
      <c r="C18">
        <v>291</v>
      </c>
      <c r="D18">
        <v>879</v>
      </c>
      <c r="E18">
        <v>2042</v>
      </c>
      <c r="H18">
        <f t="shared" si="10"/>
        <v>8122</v>
      </c>
      <c r="I18">
        <f t="shared" si="4"/>
        <v>2604</v>
      </c>
      <c r="J18">
        <f t="shared" si="5"/>
        <v>7278</v>
      </c>
      <c r="L18">
        <v>7774</v>
      </c>
      <c r="M18">
        <v>3455</v>
      </c>
      <c r="N18">
        <v>11583</v>
      </c>
      <c r="P18" s="8">
        <f t="shared" ca="1" si="6"/>
        <v>0.44443015178801132</v>
      </c>
      <c r="Q18" s="8">
        <f t="shared" ca="1" si="6"/>
        <v>3.3525325615050652</v>
      </c>
      <c r="R18" s="8">
        <f t="shared" ca="1" si="7"/>
        <v>1.4899665551839465</v>
      </c>
      <c r="T18" s="8">
        <f t="shared" ca="1" si="0"/>
        <v>5308.8771760766131</v>
      </c>
      <c r="U18" s="8">
        <f t="shared" ca="1" si="1"/>
        <v>2359.4250891876382</v>
      </c>
      <c r="V18" s="8">
        <f t="shared" ca="1" si="2"/>
        <v>7910.0494379335487</v>
      </c>
      <c r="X18" s="5">
        <f t="shared" si="8"/>
        <v>44417</v>
      </c>
      <c r="Y18" s="8">
        <f t="shared" ca="1" si="9"/>
        <v>1.6480932181137364</v>
      </c>
      <c r="Z18" s="8">
        <f t="shared" ca="1" si="3"/>
        <v>1.6475118983274311</v>
      </c>
      <c r="AA18" s="8">
        <f t="shared" ca="1" si="3"/>
        <v>1.6523292791694577</v>
      </c>
      <c r="AM18" t="s">
        <v>35</v>
      </c>
      <c r="AN18" s="7">
        <f ca="1">OFFSET(H10, $I$1-1,0)</f>
        <v>3791</v>
      </c>
      <c r="AO18" s="7">
        <f ca="1">OFFSET(I10,$I$1-1,0)</f>
        <v>1162</v>
      </c>
      <c r="AP18" s="7">
        <f ca="1">OFFSET(H10, $I$1-1,0)</f>
        <v>3791</v>
      </c>
    </row>
    <row r="19" spans="1:44" x14ac:dyDescent="0.55000000000000004">
      <c r="A19" s="2">
        <v>44424</v>
      </c>
      <c r="B19">
        <v>848</v>
      </c>
      <c r="C19">
        <v>276</v>
      </c>
      <c r="D19">
        <v>873</v>
      </c>
      <c r="E19">
        <v>1997</v>
      </c>
      <c r="H19">
        <f t="shared" si="10"/>
        <v>8970</v>
      </c>
      <c r="I19">
        <f t="shared" si="4"/>
        <v>2880</v>
      </c>
      <c r="J19">
        <f t="shared" si="5"/>
        <v>8151</v>
      </c>
      <c r="L19">
        <v>8774</v>
      </c>
      <c r="M19">
        <v>3896</v>
      </c>
      <c r="N19">
        <v>13105</v>
      </c>
      <c r="P19" s="8">
        <f t="shared" ca="1" si="6"/>
        <v>0.44403920674720765</v>
      </c>
      <c r="Q19" s="8">
        <f t="shared" ca="1" si="6"/>
        <v>3.3637063655030799</v>
      </c>
      <c r="R19" s="8">
        <f t="shared" ca="1" si="7"/>
        <v>1.4936175062685206</v>
      </c>
      <c r="T19" s="8">
        <f t="shared" ca="1" si="0"/>
        <v>5712.8199839176223</v>
      </c>
      <c r="U19" s="8">
        <f t="shared" ca="1" si="1"/>
        <v>2536.7160539483766</v>
      </c>
      <c r="V19" s="8">
        <f t="shared" ca="1" si="2"/>
        <v>8532.7679381400085</v>
      </c>
      <c r="X19" s="5">
        <f t="shared" si="8"/>
        <v>44424</v>
      </c>
      <c r="Y19" s="8">
        <f t="shared" ca="1" si="9"/>
        <v>1.7734936333104923</v>
      </c>
      <c r="Z19" s="8">
        <f t="shared" ca="1" si="3"/>
        <v>1.7713085703420675</v>
      </c>
      <c r="AA19" s="8">
        <f t="shared" ca="1" si="3"/>
        <v>1.7824088720525624</v>
      </c>
      <c r="AM19" t="s">
        <v>38</v>
      </c>
      <c r="AN19" s="7" t="e">
        <f ca="1">AN11*AN17*AN20/AN18</f>
        <v>#REF!</v>
      </c>
      <c r="AO19" s="7" t="e">
        <f t="shared" ref="AO19:AP19" ca="1" si="12">AO11*AO17*AO20/AO18</f>
        <v>#REF!</v>
      </c>
      <c r="AP19" s="7" t="e">
        <f t="shared" ca="1" si="12"/>
        <v>#REF!</v>
      </c>
      <c r="AR19" t="s">
        <v>39</v>
      </c>
    </row>
    <row r="20" spans="1:44" x14ac:dyDescent="0.55000000000000004">
      <c r="A20" s="2">
        <v>44431</v>
      </c>
      <c r="B20">
        <v>780</v>
      </c>
      <c r="C20">
        <v>298</v>
      </c>
      <c r="D20">
        <v>875</v>
      </c>
      <c r="E20">
        <v>1953</v>
      </c>
      <c r="H20">
        <f t="shared" si="10"/>
        <v>9750</v>
      </c>
      <c r="I20">
        <f t="shared" si="4"/>
        <v>3178</v>
      </c>
      <c r="J20">
        <f t="shared" si="5"/>
        <v>9026</v>
      </c>
      <c r="L20">
        <v>9690</v>
      </c>
      <c r="M20">
        <v>4290</v>
      </c>
      <c r="N20">
        <v>14460</v>
      </c>
      <c r="P20" s="8">
        <f t="shared" ca="1" si="6"/>
        <v>0.44272445820433437</v>
      </c>
      <c r="Q20" s="8">
        <f t="shared" ca="1" si="6"/>
        <v>3.3706293706293708</v>
      </c>
      <c r="R20" s="8">
        <f t="shared" ca="1" si="7"/>
        <v>1.4922600619195046</v>
      </c>
      <c r="T20" s="8">
        <f t="shared" ca="1" si="0"/>
        <v>6015.4961605603648</v>
      </c>
      <c r="U20" s="8">
        <f t="shared" ca="1" si="1"/>
        <v>2663.2072785143409</v>
      </c>
      <c r="V20" s="8">
        <f t="shared" ca="1" si="2"/>
        <v>8976.6846730343532</v>
      </c>
      <c r="X20" s="5">
        <f t="shared" si="8"/>
        <v>44431</v>
      </c>
      <c r="Y20" s="8">
        <f t="shared" ca="1" si="9"/>
        <v>1.8674567327503164</v>
      </c>
      <c r="Z20" s="8">
        <f t="shared" ca="1" si="3"/>
        <v>1.8596333908508571</v>
      </c>
      <c r="AA20" s="8">
        <f t="shared" ca="1" si="3"/>
        <v>1.8751385856067742</v>
      </c>
      <c r="AM20" t="s">
        <v>36</v>
      </c>
      <c r="AN20" s="7">
        <f ca="1">OFFSET(H1, $AN$22-1,0)</f>
        <v>74884</v>
      </c>
      <c r="AO20" s="7">
        <f ca="1">OFFSET(I1, $AN$22-1,0)</f>
        <v>27225</v>
      </c>
      <c r="AP20" s="7">
        <f ca="1">OFFSET(H1, $AN$22-1,0)</f>
        <v>74884</v>
      </c>
      <c r="AR20" t="s">
        <v>42</v>
      </c>
    </row>
    <row r="21" spans="1:44" x14ac:dyDescent="0.55000000000000004">
      <c r="A21" s="2">
        <v>44438</v>
      </c>
      <c r="B21">
        <v>790</v>
      </c>
      <c r="C21">
        <v>294</v>
      </c>
      <c r="D21">
        <v>913</v>
      </c>
      <c r="E21">
        <v>1997</v>
      </c>
      <c r="H21">
        <f t="shared" si="10"/>
        <v>10540</v>
      </c>
      <c r="I21">
        <f t="shared" si="4"/>
        <v>3472</v>
      </c>
      <c r="J21">
        <f t="shared" si="5"/>
        <v>9939</v>
      </c>
      <c r="L21">
        <v>10539</v>
      </c>
      <c r="M21">
        <v>4688</v>
      </c>
      <c r="N21">
        <v>15740</v>
      </c>
      <c r="P21" s="8">
        <f t="shared" ca="1" si="6"/>
        <v>0.44482398709554988</v>
      </c>
      <c r="Q21" s="8">
        <f t="shared" ca="1" si="6"/>
        <v>3.3575085324232083</v>
      </c>
      <c r="R21" s="8">
        <f t="shared" ca="1" si="7"/>
        <v>1.4935003320998197</v>
      </c>
      <c r="T21" s="8">
        <f t="shared" ca="1" si="0"/>
        <v>6237.9494214409488</v>
      </c>
      <c r="U21" s="8">
        <f t="shared" ca="1" si="1"/>
        <v>2774.7895329457415</v>
      </c>
      <c r="V21" s="8">
        <f t="shared" ca="1" si="2"/>
        <v>9316.3795325439351</v>
      </c>
      <c r="X21" s="5">
        <f t="shared" si="8"/>
        <v>44438</v>
      </c>
      <c r="Y21" s="8">
        <f t="shared" ca="1" si="9"/>
        <v>1.936515348808848</v>
      </c>
      <c r="Z21" s="8">
        <f t="shared" ca="1" si="3"/>
        <v>1.9375477491665203</v>
      </c>
      <c r="AA21" s="8">
        <f t="shared" ca="1" si="3"/>
        <v>1.9460974041015509</v>
      </c>
      <c r="AM21" t="s">
        <v>41</v>
      </c>
      <c r="AN21" s="6" t="e">
        <f ca="1">AN19*AN18/(AN17*AN20)</f>
        <v>#REF!</v>
      </c>
      <c r="AO21" s="6" t="e">
        <f t="shared" ref="AO21:AP21" ca="1" si="13">AO19*AO18/(AO17*AO20)</f>
        <v>#REF!</v>
      </c>
      <c r="AP21" s="6" t="e">
        <f t="shared" ca="1" si="13"/>
        <v>#REF!</v>
      </c>
    </row>
    <row r="22" spans="1:44" x14ac:dyDescent="0.55000000000000004">
      <c r="A22" s="2">
        <v>44445</v>
      </c>
      <c r="B22">
        <v>809</v>
      </c>
      <c r="C22">
        <v>320</v>
      </c>
      <c r="D22">
        <v>945</v>
      </c>
      <c r="E22">
        <v>2074</v>
      </c>
      <c r="H22">
        <f t="shared" si="10"/>
        <v>11349</v>
      </c>
      <c r="I22">
        <f t="shared" si="4"/>
        <v>3792</v>
      </c>
      <c r="J22">
        <f t="shared" si="5"/>
        <v>10884</v>
      </c>
      <c r="L22">
        <v>11291</v>
      </c>
      <c r="M22">
        <v>5050</v>
      </c>
      <c r="N22">
        <v>16943</v>
      </c>
      <c r="P22" s="8">
        <f t="shared" ca="1" si="6"/>
        <v>0.44725887875298909</v>
      </c>
      <c r="Q22" s="8">
        <f t="shared" ca="1" si="6"/>
        <v>3.3550495049504949</v>
      </c>
      <c r="R22" s="8">
        <f t="shared" ca="1" si="7"/>
        <v>1.5005756797449297</v>
      </c>
      <c r="T22" s="8">
        <f t="shared" ca="1" si="0"/>
        <v>6371.9098046440322</v>
      </c>
      <c r="U22" s="8">
        <f t="shared" ca="1" si="1"/>
        <v>2849.8932347402674</v>
      </c>
      <c r="V22" s="8">
        <f t="shared" ca="1" si="2"/>
        <v>9561.5328863770992</v>
      </c>
      <c r="X22" s="5">
        <f t="shared" si="8"/>
        <v>44445</v>
      </c>
      <c r="Y22" s="8">
        <f t="shared" ca="1" si="9"/>
        <v>1.9781021461165378</v>
      </c>
      <c r="Z22" s="8">
        <f t="shared" ca="1" si="3"/>
        <v>1.9899902881909395</v>
      </c>
      <c r="AA22" s="8">
        <f t="shared" ca="1" si="3"/>
        <v>1.9973074588051976</v>
      </c>
      <c r="AM22" t="s">
        <v>37</v>
      </c>
      <c r="AN22">
        <f>ROW(INDEX(A:A, MATCH(DATE(2022,12,26), A:A, 0)))</f>
        <v>90</v>
      </c>
    </row>
    <row r="23" spans="1:44" x14ac:dyDescent="0.55000000000000004">
      <c r="A23" s="2">
        <v>44452</v>
      </c>
      <c r="B23">
        <v>879</v>
      </c>
      <c r="C23">
        <v>319</v>
      </c>
      <c r="D23">
        <v>942</v>
      </c>
      <c r="E23">
        <v>2140</v>
      </c>
      <c r="H23">
        <f t="shared" si="10"/>
        <v>12228</v>
      </c>
      <c r="I23">
        <f t="shared" si="4"/>
        <v>4111</v>
      </c>
      <c r="J23">
        <f t="shared" si="5"/>
        <v>11826</v>
      </c>
      <c r="L23">
        <v>12091</v>
      </c>
      <c r="M23">
        <v>5400</v>
      </c>
      <c r="N23">
        <v>18145</v>
      </c>
      <c r="P23" s="8">
        <f t="shared" ca="1" si="6"/>
        <v>0.4466131833595236</v>
      </c>
      <c r="Q23" s="8">
        <f t="shared" ca="1" si="6"/>
        <v>3.3601851851851854</v>
      </c>
      <c r="R23" s="8">
        <f t="shared" ca="1" si="7"/>
        <v>1.5007030022330659</v>
      </c>
      <c r="T23" s="8">
        <f t="shared" ca="1" si="0"/>
        <v>6505.7025243163689</v>
      </c>
      <c r="U23" s="8">
        <f t="shared" ca="1" si="1"/>
        <v>2905.5325143750219</v>
      </c>
      <c r="V23" s="8">
        <f t="shared" ca="1" si="2"/>
        <v>9763.1273098768106</v>
      </c>
      <c r="X23" s="5">
        <f t="shared" si="8"/>
        <v>44452</v>
      </c>
      <c r="Y23" s="8">
        <f t="shared" ca="1" si="9"/>
        <v>2.0196368937875939</v>
      </c>
      <c r="Z23" s="8">
        <f t="shared" ca="1" si="3"/>
        <v>2.0288414369867618</v>
      </c>
      <c r="AA23" s="8">
        <f t="shared" ca="1" si="3"/>
        <v>2.0394184937714823</v>
      </c>
    </row>
    <row r="24" spans="1:44" x14ac:dyDescent="0.55000000000000004">
      <c r="A24" s="2">
        <v>44459</v>
      </c>
      <c r="B24">
        <v>882</v>
      </c>
      <c r="C24">
        <v>304</v>
      </c>
      <c r="D24">
        <v>926</v>
      </c>
      <c r="E24">
        <v>2112</v>
      </c>
      <c r="H24">
        <f t="shared" si="10"/>
        <v>13110</v>
      </c>
      <c r="I24">
        <f t="shared" si="4"/>
        <v>4415</v>
      </c>
      <c r="J24">
        <f t="shared" si="5"/>
        <v>12752</v>
      </c>
      <c r="L24">
        <v>12879</v>
      </c>
      <c r="M24">
        <v>5751</v>
      </c>
      <c r="N24">
        <v>19319</v>
      </c>
      <c r="P24" s="8">
        <f t="shared" ca="1" si="6"/>
        <v>0.44654088050314467</v>
      </c>
      <c r="Q24" s="8">
        <f t="shared" ca="1" si="6"/>
        <v>3.35924187097896</v>
      </c>
      <c r="R24" s="8">
        <f t="shared" ca="1" si="7"/>
        <v>1.5000388228899759</v>
      </c>
      <c r="T24" s="8">
        <f t="shared" ca="1" si="0"/>
        <v>6607.0697380848087</v>
      </c>
      <c r="U24" s="8">
        <f t="shared" ca="1" si="1"/>
        <v>2950.326738390072</v>
      </c>
      <c r="V24" s="8">
        <f t="shared" ca="1" si="2"/>
        <v>9910.8611126687174</v>
      </c>
      <c r="X24" s="5">
        <f t="shared" si="8"/>
        <v>44459</v>
      </c>
      <c r="Y24" s="8">
        <f t="shared" ca="1" si="9"/>
        <v>2.0511054344996835</v>
      </c>
      <c r="Z24" s="8">
        <f t="shared" ca="1" si="3"/>
        <v>2.0601198265314578</v>
      </c>
      <c r="AA24" s="8">
        <f t="shared" ca="1" si="3"/>
        <v>2.0702785901326353</v>
      </c>
      <c r="AM24" t="s">
        <v>40</v>
      </c>
      <c r="AN24">
        <f ca="1">OFFSET(I$1, $AN$22-1,0)</f>
        <v>27225</v>
      </c>
      <c r="AO24">
        <f ca="1">OFFSET(J$1, $AN$22-1,0)</f>
        <v>88586</v>
      </c>
      <c r="AP24">
        <f ca="1">OFFSET(J$1, $AN$22-1,0)</f>
        <v>88586</v>
      </c>
    </row>
    <row r="25" spans="1:44" x14ac:dyDescent="0.55000000000000004">
      <c r="A25" s="2">
        <v>44466</v>
      </c>
      <c r="B25">
        <v>820</v>
      </c>
      <c r="C25">
        <v>302</v>
      </c>
      <c r="D25">
        <v>971</v>
      </c>
      <c r="E25">
        <v>2093</v>
      </c>
      <c r="H25">
        <f t="shared" si="10"/>
        <v>13930</v>
      </c>
      <c r="I25">
        <f t="shared" si="4"/>
        <v>4717</v>
      </c>
      <c r="J25">
        <f t="shared" si="5"/>
        <v>13723</v>
      </c>
      <c r="L25">
        <v>13665</v>
      </c>
      <c r="M25">
        <v>6133</v>
      </c>
      <c r="N25">
        <v>20492</v>
      </c>
      <c r="P25" s="8">
        <f t="shared" ca="1" si="6"/>
        <v>0.44881083058909621</v>
      </c>
      <c r="Q25" s="8">
        <f t="shared" ca="1" si="6"/>
        <v>3.3412685472036525</v>
      </c>
      <c r="R25" s="8">
        <f t="shared" ca="1" si="7"/>
        <v>1.4995975118916942</v>
      </c>
      <c r="T25" s="8">
        <f t="shared" ca="1" si="0"/>
        <v>6683.9185869900975</v>
      </c>
      <c r="U25" s="8">
        <f t="shared" ca="1" si="1"/>
        <v>2999.8150526169238</v>
      </c>
      <c r="V25" s="8">
        <f t="shared" ca="1" si="2"/>
        <v>10023.187682736998</v>
      </c>
      <c r="X25" s="5">
        <f t="shared" si="8"/>
        <v>44466</v>
      </c>
      <c r="Y25" s="8">
        <f t="shared" ca="1" si="9"/>
        <v>2.0749624691418478</v>
      </c>
      <c r="Z25" s="8">
        <f t="shared" ca="1" si="3"/>
        <v>2.0946759507714421</v>
      </c>
      <c r="AA25" s="8">
        <f t="shared" ca="1" si="3"/>
        <v>2.093742473893264</v>
      </c>
    </row>
    <row r="26" spans="1:44" x14ac:dyDescent="0.55000000000000004">
      <c r="A26" s="2">
        <v>44473</v>
      </c>
      <c r="B26">
        <v>812</v>
      </c>
      <c r="C26">
        <v>333</v>
      </c>
      <c r="D26">
        <v>976</v>
      </c>
      <c r="E26">
        <v>2121</v>
      </c>
      <c r="H26">
        <f t="shared" si="10"/>
        <v>14742</v>
      </c>
      <c r="I26">
        <f t="shared" si="4"/>
        <v>5050</v>
      </c>
      <c r="J26">
        <f t="shared" si="5"/>
        <v>14699</v>
      </c>
      <c r="L26">
        <v>14428</v>
      </c>
      <c r="M26">
        <v>6484</v>
      </c>
      <c r="N26">
        <v>21676</v>
      </c>
      <c r="P26" s="8">
        <f t="shared" ca="1" si="6"/>
        <v>0.4494039367895758</v>
      </c>
      <c r="Q26" s="8">
        <f t="shared" ca="1" si="6"/>
        <v>3.3429981492905614</v>
      </c>
      <c r="R26" s="8">
        <f t="shared" ca="1" si="7"/>
        <v>1.5023565289714444</v>
      </c>
      <c r="T26" s="8">
        <f t="shared" ca="1" si="0"/>
        <v>6728.5644497243011</v>
      </c>
      <c r="U26" s="8">
        <f t="shared" ca="1" si="1"/>
        <v>3023.8433526484869</v>
      </c>
      <c r="V26" s="8">
        <f t="shared" ca="1" si="2"/>
        <v>10108.702731648458</v>
      </c>
      <c r="X26" s="5">
        <f t="shared" si="8"/>
        <v>44473</v>
      </c>
      <c r="Y26" s="8">
        <f t="shared" ca="1" si="9"/>
        <v>2.0888223760767177</v>
      </c>
      <c r="Z26" s="8">
        <f t="shared" ca="1" si="3"/>
        <v>2.111454152537624</v>
      </c>
      <c r="AA26" s="8">
        <f t="shared" ca="1" si="3"/>
        <v>2.1116057022124703</v>
      </c>
    </row>
    <row r="27" spans="1:44" x14ac:dyDescent="0.55000000000000004">
      <c r="A27" s="2">
        <v>44480</v>
      </c>
      <c r="B27">
        <v>883</v>
      </c>
      <c r="C27">
        <v>314</v>
      </c>
      <c r="D27">
        <v>1024</v>
      </c>
      <c r="E27">
        <v>2221</v>
      </c>
      <c r="G27">
        <f t="shared" ref="G27:G29" si="14">IF(AND(ROW()&gt;$P$1,ROW()&lt;=$P$1+$P$2-1),ROUND((B27-$B$29)*(1-1/$P$3),0),0)</f>
        <v>0</v>
      </c>
      <c r="H27">
        <f t="shared" si="10"/>
        <v>15625</v>
      </c>
      <c r="I27">
        <f t="shared" si="4"/>
        <v>5364</v>
      </c>
      <c r="J27">
        <f t="shared" si="5"/>
        <v>15723</v>
      </c>
      <c r="L27">
        <v>15202</v>
      </c>
      <c r="M27">
        <v>6839</v>
      </c>
      <c r="N27">
        <v>22871</v>
      </c>
      <c r="P27" s="8">
        <f t="shared" ca="1" si="6"/>
        <v>0.44987501644520456</v>
      </c>
      <c r="Q27" s="8">
        <f t="shared" ca="1" si="6"/>
        <v>3.3442023687673634</v>
      </c>
      <c r="R27" s="8">
        <f t="shared" ca="1" si="7"/>
        <v>1.5044730956453098</v>
      </c>
      <c r="T27" s="8">
        <f t="shared" ca="1" si="0"/>
        <v>6759.4565215748962</v>
      </c>
      <c r="U27" s="8">
        <f t="shared" ca="1" si="1"/>
        <v>3040.9106138041516</v>
      </c>
      <c r="V27" s="8">
        <f t="shared" ca="1" si="2"/>
        <v>10169.420477893662</v>
      </c>
      <c r="X27" s="5">
        <f t="shared" si="8"/>
        <v>44480</v>
      </c>
      <c r="Y27" s="8">
        <f t="shared" ca="1" si="9"/>
        <v>2.0984125422120123</v>
      </c>
      <c r="Z27" s="8">
        <f t="shared" ca="1" si="3"/>
        <v>2.1233716810722978</v>
      </c>
      <c r="AA27" s="8">
        <f t="shared" ca="1" si="3"/>
        <v>2.1242890249493684</v>
      </c>
    </row>
    <row r="28" spans="1:44" x14ac:dyDescent="0.55000000000000004">
      <c r="A28" s="2">
        <v>44487</v>
      </c>
      <c r="B28">
        <v>953</v>
      </c>
      <c r="C28">
        <v>325</v>
      </c>
      <c r="D28">
        <v>1066</v>
      </c>
      <c r="E28">
        <v>2344</v>
      </c>
      <c r="G28">
        <f t="shared" si="14"/>
        <v>0</v>
      </c>
      <c r="H28">
        <f t="shared" si="10"/>
        <v>16578</v>
      </c>
      <c r="I28">
        <f t="shared" si="4"/>
        <v>5689</v>
      </c>
      <c r="J28">
        <f t="shared" si="5"/>
        <v>16789</v>
      </c>
      <c r="L28">
        <v>15941</v>
      </c>
      <c r="M28">
        <v>7224</v>
      </c>
      <c r="N28">
        <v>24086</v>
      </c>
      <c r="P28" s="8">
        <f t="shared" ca="1" si="6"/>
        <v>0.4531710683144094</v>
      </c>
      <c r="Q28" s="8">
        <f t="shared" ca="1" si="6"/>
        <v>3.3341638981173864</v>
      </c>
      <c r="R28" s="8">
        <f t="shared" ca="1" si="7"/>
        <v>1.5109466156451916</v>
      </c>
      <c r="T28" s="8">
        <f t="shared" ca="1" si="0"/>
        <v>6758.0496819901873</v>
      </c>
      <c r="U28" s="8">
        <f t="shared" ca="1" si="1"/>
        <v>3062.5525941093479</v>
      </c>
      <c r="V28" s="8">
        <f t="shared" ca="1" si="2"/>
        <v>10211.052295365138</v>
      </c>
      <c r="X28" s="5">
        <f t="shared" si="8"/>
        <v>44487</v>
      </c>
      <c r="Y28" s="8">
        <f t="shared" ca="1" si="9"/>
        <v>2.0979758015036416</v>
      </c>
      <c r="Z28" s="8">
        <f t="shared" ca="1" si="3"/>
        <v>2.1384835912658335</v>
      </c>
      <c r="AA28" s="8">
        <f t="shared" ca="1" si="3"/>
        <v>2.1329854903119325</v>
      </c>
    </row>
    <row r="29" spans="1:44" x14ac:dyDescent="0.55000000000000004">
      <c r="A29" s="2">
        <v>44494</v>
      </c>
      <c r="B29">
        <v>1030</v>
      </c>
      <c r="C29">
        <v>336</v>
      </c>
      <c r="D29">
        <v>1220</v>
      </c>
      <c r="E29">
        <v>2586</v>
      </c>
      <c r="G29">
        <f t="shared" si="14"/>
        <v>0</v>
      </c>
      <c r="H29">
        <f t="shared" si="10"/>
        <v>17608</v>
      </c>
      <c r="I29">
        <f t="shared" si="4"/>
        <v>6025</v>
      </c>
      <c r="J29">
        <f t="shared" si="5"/>
        <v>18009</v>
      </c>
      <c r="L29">
        <v>16691</v>
      </c>
      <c r="M29">
        <v>7546</v>
      </c>
      <c r="N29">
        <v>25235</v>
      </c>
      <c r="P29" s="8">
        <f t="shared" ca="1" si="6"/>
        <v>0.45209993409621951</v>
      </c>
      <c r="Q29" s="8">
        <f t="shared" ca="1" si="6"/>
        <v>3.3441558441558441</v>
      </c>
      <c r="R29" s="8">
        <f t="shared" ca="1" si="7"/>
        <v>1.5118926367503445</v>
      </c>
      <c r="T29" s="8">
        <f t="shared" ca="1" si="0"/>
        <v>6746.5686394835639</v>
      </c>
      <c r="U29" s="8">
        <f t="shared" ca="1" si="1"/>
        <v>3050.1232372861405</v>
      </c>
      <c r="V29" s="8">
        <f t="shared" ca="1" si="2"/>
        <v>10200.08744936599</v>
      </c>
      <c r="X29" s="5">
        <f t="shared" si="8"/>
        <v>44494</v>
      </c>
      <c r="Y29" s="8">
        <f t="shared" ca="1" si="9"/>
        <v>2.0944116150166554</v>
      </c>
      <c r="Z29" s="8">
        <f t="shared" ca="1" si="3"/>
        <v>2.1298045646043677</v>
      </c>
      <c r="AA29" s="8">
        <f t="shared" ca="1" si="3"/>
        <v>2.13069504494517</v>
      </c>
    </row>
    <row r="30" spans="1:44" x14ac:dyDescent="0.55000000000000004">
      <c r="A30" s="2">
        <v>44501</v>
      </c>
      <c r="B30">
        <v>1118</v>
      </c>
      <c r="C30">
        <v>343</v>
      </c>
      <c r="D30">
        <v>1252</v>
      </c>
      <c r="E30">
        <v>2713</v>
      </c>
      <c r="G30">
        <f>IF(AND(ROW()&gt;$P$1,ROW()&lt;=$P$1+$P$2-1),ROUND((B30-$B$29)*(1-1/$P$3),0),0)</f>
        <v>0</v>
      </c>
      <c r="H30">
        <f t="shared" si="10"/>
        <v>18726</v>
      </c>
      <c r="I30">
        <f t="shared" si="4"/>
        <v>6368</v>
      </c>
      <c r="J30">
        <f t="shared" si="5"/>
        <v>19261</v>
      </c>
      <c r="L30">
        <v>17450</v>
      </c>
      <c r="M30">
        <v>7907</v>
      </c>
      <c r="N30">
        <v>26388</v>
      </c>
      <c r="P30" s="8">
        <f t="shared" ca="1" si="6"/>
        <v>0.45312320916905446</v>
      </c>
      <c r="Q30" s="8">
        <f t="shared" ca="1" si="6"/>
        <v>3.3372960667762741</v>
      </c>
      <c r="R30" s="8">
        <f t="shared" ca="1" si="7"/>
        <v>1.5122063037249283</v>
      </c>
      <c r="T30" s="8">
        <f t="shared" ca="1" si="0"/>
        <v>6724.9767168940225</v>
      </c>
      <c r="U30" s="8">
        <f t="shared" ca="1" si="1"/>
        <v>3047.2430315461911</v>
      </c>
      <c r="V30" s="8">
        <f t="shared" ca="1" si="2"/>
        <v>10169.552183690514</v>
      </c>
      <c r="X30" s="5">
        <f t="shared" si="8"/>
        <v>44501</v>
      </c>
      <c r="Y30" s="8">
        <f t="shared" ca="1" si="9"/>
        <v>2.087708596655971</v>
      </c>
      <c r="Z30" s="8">
        <f t="shared" ca="1" si="3"/>
        <v>2.1277934080527388</v>
      </c>
      <c r="AA30" s="8">
        <f t="shared" ca="1" si="3"/>
        <v>2.1243165369574895</v>
      </c>
    </row>
    <row r="31" spans="1:44" x14ac:dyDescent="0.55000000000000004">
      <c r="A31" s="2">
        <v>44508</v>
      </c>
      <c r="B31">
        <v>1260</v>
      </c>
      <c r="C31">
        <v>367</v>
      </c>
      <c r="D31">
        <v>1275</v>
      </c>
      <c r="E31">
        <v>2902</v>
      </c>
      <c r="G31">
        <f t="shared" ref="G31:G48" si="15">IF(AND(ROW()&gt;$P$1,ROW()&lt;=$P$1+$P$2-1),ROUND((B31-$B$29)*(1-1/$P$3),0),0)</f>
        <v>0</v>
      </c>
      <c r="H31">
        <f t="shared" si="10"/>
        <v>19986</v>
      </c>
      <c r="I31">
        <f t="shared" si="4"/>
        <v>6735</v>
      </c>
      <c r="J31">
        <f t="shared" si="5"/>
        <v>20536</v>
      </c>
      <c r="L31">
        <v>18193</v>
      </c>
      <c r="M31">
        <v>8212</v>
      </c>
      <c r="N31">
        <v>27537</v>
      </c>
      <c r="P31" s="8">
        <f t="shared" ca="1" si="6"/>
        <v>0.45138239982410816</v>
      </c>
      <c r="Q31" s="8">
        <f t="shared" ca="1" si="6"/>
        <v>3.353263516804676</v>
      </c>
      <c r="R31" s="8">
        <f t="shared" ca="1" si="7"/>
        <v>1.5136041334579233</v>
      </c>
      <c r="T31" s="8">
        <f t="shared" ca="1" si="0"/>
        <v>6684.8927036390605</v>
      </c>
      <c r="U31" s="8">
        <f t="shared" ca="1" si="1"/>
        <v>3017.4429111352697</v>
      </c>
      <c r="V31" s="8">
        <f t="shared" ca="1" si="2"/>
        <v>10118.281227950794</v>
      </c>
      <c r="X31" s="5">
        <f t="shared" si="8"/>
        <v>44508</v>
      </c>
      <c r="Y31" s="8">
        <f t="shared" ca="1" si="9"/>
        <v>2.0752648749029081</v>
      </c>
      <c r="Z31" s="8">
        <f t="shared" ca="1" si="3"/>
        <v>2.1069849267097318</v>
      </c>
      <c r="AA31" s="8">
        <f t="shared" ca="1" si="3"/>
        <v>2.1136065531572021</v>
      </c>
    </row>
    <row r="32" spans="1:44" x14ac:dyDescent="0.55000000000000004">
      <c r="A32" s="2">
        <v>44515</v>
      </c>
      <c r="B32">
        <v>1409</v>
      </c>
      <c r="C32">
        <v>367</v>
      </c>
      <c r="D32">
        <v>1278</v>
      </c>
      <c r="E32">
        <v>3054</v>
      </c>
      <c r="G32">
        <f t="shared" si="15"/>
        <v>0</v>
      </c>
      <c r="H32">
        <f t="shared" si="10"/>
        <v>21395</v>
      </c>
      <c r="I32">
        <f t="shared" si="4"/>
        <v>7102</v>
      </c>
      <c r="J32">
        <f t="shared" si="5"/>
        <v>21814</v>
      </c>
      <c r="L32">
        <v>18912</v>
      </c>
      <c r="M32">
        <v>8524</v>
      </c>
      <c r="N32">
        <v>28625</v>
      </c>
      <c r="P32" s="8">
        <f t="shared" ca="1" si="6"/>
        <v>0.4507191201353638</v>
      </c>
      <c r="Q32" s="8">
        <f t="shared" ca="1" si="6"/>
        <v>3.3581651806663539</v>
      </c>
      <c r="R32" s="8">
        <f t="shared" ca="1" si="7"/>
        <v>1.5135892554991539</v>
      </c>
      <c r="T32" s="8">
        <f t="shared" ca="1" si="0"/>
        <v>6625.556294653752</v>
      </c>
      <c r="U32" s="8">
        <f t="shared" ca="1" si="1"/>
        <v>2986.2649035336603</v>
      </c>
      <c r="V32" s="8">
        <f t="shared" ca="1" si="2"/>
        <v>10028.370819292706</v>
      </c>
      <c r="X32" s="5">
        <f t="shared" si="8"/>
        <v>44515</v>
      </c>
      <c r="Y32" s="8">
        <f t="shared" ca="1" si="9"/>
        <v>2.0568444198815357</v>
      </c>
      <c r="Z32" s="8">
        <f t="shared" ca="1" si="3"/>
        <v>2.0852143103315361</v>
      </c>
      <c r="AA32" s="8">
        <f t="shared" ca="1" si="3"/>
        <v>2.0948251786672518</v>
      </c>
    </row>
    <row r="33" spans="1:27" x14ac:dyDescent="0.55000000000000004">
      <c r="A33" s="2">
        <v>44522</v>
      </c>
      <c r="B33">
        <v>1473</v>
      </c>
      <c r="C33">
        <v>439</v>
      </c>
      <c r="D33">
        <v>1353</v>
      </c>
      <c r="E33">
        <v>3265</v>
      </c>
      <c r="G33">
        <f t="shared" si="15"/>
        <v>0</v>
      </c>
      <c r="H33">
        <f t="shared" si="10"/>
        <v>22868</v>
      </c>
      <c r="I33">
        <f t="shared" si="4"/>
        <v>7541</v>
      </c>
      <c r="J33">
        <f t="shared" si="5"/>
        <v>23167</v>
      </c>
      <c r="L33">
        <v>19631</v>
      </c>
      <c r="M33">
        <v>8902</v>
      </c>
      <c r="N33">
        <v>29776</v>
      </c>
      <c r="P33" s="8">
        <f t="shared" ca="1" si="6"/>
        <v>0.45346645611532782</v>
      </c>
      <c r="Q33" s="8">
        <f t="shared" ca="1" si="6"/>
        <v>3.3448663221747923</v>
      </c>
      <c r="R33" s="8">
        <f t="shared" ca="1" si="7"/>
        <v>1.5167846772961133</v>
      </c>
      <c r="T33" s="8">
        <f t="shared" ca="1" si="0"/>
        <v>6557.2551050817037</v>
      </c>
      <c r="U33" s="8">
        <f t="shared" ca="1" si="1"/>
        <v>2973.4952343455416</v>
      </c>
      <c r="V33" s="8">
        <f t="shared" ca="1" si="2"/>
        <v>9945.9440685096433</v>
      </c>
      <c r="X33" s="5">
        <f t="shared" si="8"/>
        <v>44522</v>
      </c>
      <c r="Y33" s="8">
        <f t="shared" ca="1" si="9"/>
        <v>2.0356409292771471</v>
      </c>
      <c r="Z33" s="8">
        <f t="shared" ca="1" si="3"/>
        <v>2.0762976543115839</v>
      </c>
      <c r="AA33" s="8">
        <f t="shared" ca="1" si="3"/>
        <v>2.0776070645739928</v>
      </c>
    </row>
    <row r="34" spans="1:27" x14ac:dyDescent="0.55000000000000004">
      <c r="A34" s="2">
        <v>44529</v>
      </c>
      <c r="B34">
        <v>1540</v>
      </c>
      <c r="C34">
        <v>407</v>
      </c>
      <c r="D34">
        <v>1443</v>
      </c>
      <c r="E34">
        <v>3390</v>
      </c>
      <c r="G34">
        <f t="shared" si="15"/>
        <v>0</v>
      </c>
      <c r="H34">
        <f t="shared" si="10"/>
        <v>24408</v>
      </c>
      <c r="I34">
        <f t="shared" si="4"/>
        <v>7948</v>
      </c>
      <c r="J34">
        <f t="shared" si="5"/>
        <v>24610</v>
      </c>
      <c r="L34">
        <v>20338</v>
      </c>
      <c r="M34">
        <v>9245</v>
      </c>
      <c r="N34">
        <v>30881</v>
      </c>
      <c r="P34" s="8">
        <f t="shared" ca="1" si="6"/>
        <v>0.45456780411053199</v>
      </c>
      <c r="Q34" s="8">
        <f t="shared" ca="1" si="6"/>
        <v>3.3402920497566253</v>
      </c>
      <c r="R34" s="8">
        <f t="shared" ca="1" si="7"/>
        <v>1.5183892221457371</v>
      </c>
      <c r="T34" s="8">
        <f t="shared" ca="1" si="0"/>
        <v>6477.1308027946407</v>
      </c>
      <c r="U34" s="8">
        <f t="shared" ca="1" si="1"/>
        <v>2944.2951259630468</v>
      </c>
      <c r="V34" s="8">
        <f t="shared" ca="1" si="2"/>
        <v>9834.8056013915466</v>
      </c>
      <c r="X34" s="5">
        <f t="shared" si="8"/>
        <v>44529</v>
      </c>
      <c r="Y34" s="8">
        <f t="shared" ca="1" si="9"/>
        <v>2.0107670595631384</v>
      </c>
      <c r="Z34" s="8">
        <f t="shared" ca="1" si="3"/>
        <v>2.0559081423863828</v>
      </c>
      <c r="AA34" s="8">
        <f t="shared" ca="1" si="3"/>
        <v>2.054391363496249</v>
      </c>
    </row>
    <row r="35" spans="1:27" x14ac:dyDescent="0.55000000000000004">
      <c r="A35" s="2">
        <v>44536</v>
      </c>
      <c r="B35">
        <v>1555</v>
      </c>
      <c r="C35">
        <v>432</v>
      </c>
      <c r="D35">
        <v>1396</v>
      </c>
      <c r="E35">
        <v>3383</v>
      </c>
      <c r="G35">
        <f t="shared" si="15"/>
        <v>0</v>
      </c>
      <c r="H35">
        <f t="shared" si="10"/>
        <v>25963</v>
      </c>
      <c r="I35">
        <f t="shared" si="4"/>
        <v>8380</v>
      </c>
      <c r="J35">
        <f t="shared" si="5"/>
        <v>26006</v>
      </c>
      <c r="L35">
        <v>21005</v>
      </c>
      <c r="M35">
        <v>9569</v>
      </c>
      <c r="N35">
        <v>31964</v>
      </c>
      <c r="P35" s="8">
        <f t="shared" ca="1" si="6"/>
        <v>0.4555582004284694</v>
      </c>
      <c r="Q35" s="8">
        <f t="shared" ca="1" si="6"/>
        <v>3.3403699446128123</v>
      </c>
      <c r="R35" s="8">
        <f t="shared" ca="1" si="7"/>
        <v>1.5217329207331587</v>
      </c>
      <c r="T35" s="8">
        <f t="shared" ca="1" si="0"/>
        <v>6378.1081358276679</v>
      </c>
      <c r="U35" s="8">
        <f t="shared" ca="1" si="1"/>
        <v>2905.5994644958319</v>
      </c>
      <c r="V35" s="8">
        <f t="shared" ca="1" si="2"/>
        <v>9705.7771222849588</v>
      </c>
      <c r="X35" s="5">
        <f t="shared" si="8"/>
        <v>44536</v>
      </c>
      <c r="Y35" s="8">
        <f t="shared" ca="1" si="9"/>
        <v>1.9800263623393968</v>
      </c>
      <c r="Z35" s="8">
        <f t="shared" ca="1" si="3"/>
        <v>2.0288881861381269</v>
      </c>
      <c r="AA35" s="8">
        <f t="shared" ca="1" si="3"/>
        <v>2.0274386199581231</v>
      </c>
    </row>
    <row r="36" spans="1:27" x14ac:dyDescent="0.55000000000000004">
      <c r="A36" s="2">
        <v>44543</v>
      </c>
      <c r="B36">
        <v>1473</v>
      </c>
      <c r="C36">
        <v>398</v>
      </c>
      <c r="D36">
        <v>1285</v>
      </c>
      <c r="E36">
        <v>3156</v>
      </c>
      <c r="G36">
        <f t="shared" si="15"/>
        <v>0</v>
      </c>
      <c r="H36">
        <f t="shared" si="10"/>
        <v>27436</v>
      </c>
      <c r="I36">
        <f t="shared" si="4"/>
        <v>8778</v>
      </c>
      <c r="J36">
        <f t="shared" si="5"/>
        <v>27291</v>
      </c>
      <c r="L36">
        <v>21748</v>
      </c>
      <c r="M36">
        <v>9883</v>
      </c>
      <c r="N36">
        <v>33016</v>
      </c>
      <c r="P36" s="8">
        <f t="shared" ca="1" si="6"/>
        <v>0.4544325915026669</v>
      </c>
      <c r="Q36" s="8">
        <f t="shared" ca="1" si="6"/>
        <v>3.340686026510169</v>
      </c>
      <c r="R36" s="8">
        <f t="shared" ca="1" si="7"/>
        <v>1.5181166084237632</v>
      </c>
      <c r="T36" s="8">
        <f t="shared" ca="1" si="0"/>
        <v>6296.2691423039378</v>
      </c>
      <c r="U36" s="8">
        <f t="shared" ca="1" si="1"/>
        <v>2861.2299031354523</v>
      </c>
      <c r="V36" s="8">
        <f t="shared" ca="1" si="2"/>
        <v>9558.4707560376501</v>
      </c>
      <c r="X36" s="5">
        <f t="shared" si="8"/>
        <v>44543</v>
      </c>
      <c r="Y36" s="8">
        <f t="shared" ca="1" si="9"/>
        <v>1.9546201821377687</v>
      </c>
      <c r="Z36" s="8">
        <f t="shared" ca="1" si="3"/>
        <v>1.9979063250907974</v>
      </c>
      <c r="AA36" s="8">
        <f t="shared" ca="1" si="3"/>
        <v>1.996667810765548</v>
      </c>
    </row>
    <row r="37" spans="1:27" x14ac:dyDescent="0.55000000000000004">
      <c r="A37" s="2">
        <v>44550</v>
      </c>
      <c r="B37">
        <v>1340</v>
      </c>
      <c r="C37">
        <v>381</v>
      </c>
      <c r="D37">
        <v>1230</v>
      </c>
      <c r="E37">
        <v>2951</v>
      </c>
      <c r="G37">
        <f t="shared" si="15"/>
        <v>0</v>
      </c>
      <c r="H37">
        <f t="shared" si="10"/>
        <v>28776</v>
      </c>
      <c r="I37">
        <f t="shared" si="4"/>
        <v>9159</v>
      </c>
      <c r="J37">
        <f t="shared" si="5"/>
        <v>28521</v>
      </c>
      <c r="L37">
        <v>22398</v>
      </c>
      <c r="M37">
        <v>10212</v>
      </c>
      <c r="N37">
        <v>34045</v>
      </c>
      <c r="P37" s="8">
        <f t="shared" ca="1" si="6"/>
        <v>0.45593356549691938</v>
      </c>
      <c r="Q37" s="8">
        <f t="shared" ca="1" si="6"/>
        <v>3.3338229533881707</v>
      </c>
      <c r="R37" s="8">
        <f t="shared" ca="1" si="7"/>
        <v>1.5200017858737387</v>
      </c>
      <c r="T37" s="8">
        <f t="shared" ca="1" si="0"/>
        <v>6182.5547063418317</v>
      </c>
      <c r="U37" s="8">
        <f t="shared" ca="1" si="1"/>
        <v>2818.8342111421903</v>
      </c>
      <c r="V37" s="8">
        <f t="shared" ca="1" si="2"/>
        <v>9397.494194901672</v>
      </c>
      <c r="X37" s="5">
        <f t="shared" si="8"/>
        <v>44550</v>
      </c>
      <c r="Y37" s="8">
        <f t="shared" ca="1" si="9"/>
        <v>1.9193185572376277</v>
      </c>
      <c r="Z37" s="8">
        <f t="shared" ca="1" si="3"/>
        <v>1.968302754578299</v>
      </c>
      <c r="AA37" s="8">
        <f t="shared" ca="1" si="3"/>
        <v>1.9630414362008808</v>
      </c>
    </row>
    <row r="38" spans="1:27" x14ac:dyDescent="0.55000000000000004">
      <c r="A38" s="2">
        <v>44557</v>
      </c>
      <c r="B38">
        <v>1289</v>
      </c>
      <c r="C38">
        <v>370</v>
      </c>
      <c r="D38">
        <v>1127</v>
      </c>
      <c r="E38">
        <v>2786</v>
      </c>
      <c r="G38">
        <f t="shared" si="15"/>
        <v>0</v>
      </c>
      <c r="H38">
        <f t="shared" si="10"/>
        <v>30065</v>
      </c>
      <c r="I38">
        <f t="shared" si="4"/>
        <v>9529</v>
      </c>
      <c r="J38">
        <f t="shared" si="5"/>
        <v>29648</v>
      </c>
      <c r="L38">
        <v>23085</v>
      </c>
      <c r="M38">
        <v>10518</v>
      </c>
      <c r="N38">
        <v>35083</v>
      </c>
      <c r="P38" s="8">
        <f t="shared" ca="1" si="6"/>
        <v>0.45562053281351528</v>
      </c>
      <c r="Q38" s="8">
        <f t="shared" ca="1" si="6"/>
        <v>3.33552006084807</v>
      </c>
      <c r="R38" s="8">
        <f t="shared" ca="1" si="7"/>
        <v>1.5197314273337665</v>
      </c>
      <c r="T38" s="8">
        <f t="shared" ca="1" si="0"/>
        <v>6075.5188712530808</v>
      </c>
      <c r="U38" s="8">
        <f t="shared" ca="1" si="1"/>
        <v>2768.1311452388954</v>
      </c>
      <c r="V38" s="8">
        <f t="shared" ca="1" si="2"/>
        <v>9233.156966002678</v>
      </c>
      <c r="X38" s="5">
        <f t="shared" si="8"/>
        <v>44557</v>
      </c>
      <c r="Y38" s="8">
        <f t="shared" ca="1" si="9"/>
        <v>1.8860902439702114</v>
      </c>
      <c r="Z38" s="8">
        <f t="shared" ca="1" si="3"/>
        <v>1.9328984076718585</v>
      </c>
      <c r="AA38" s="8">
        <f t="shared" ca="1" si="3"/>
        <v>1.9287130521499312</v>
      </c>
    </row>
    <row r="39" spans="1:27" x14ac:dyDescent="0.55000000000000004">
      <c r="A39" s="2">
        <v>44564</v>
      </c>
      <c r="B39">
        <v>1187</v>
      </c>
      <c r="C39">
        <v>327</v>
      </c>
      <c r="D39">
        <v>1061</v>
      </c>
      <c r="E39">
        <v>2575</v>
      </c>
      <c r="G39">
        <f t="shared" si="15"/>
        <v>0</v>
      </c>
      <c r="H39">
        <f t="shared" si="10"/>
        <v>31252</v>
      </c>
      <c r="I39">
        <f t="shared" si="4"/>
        <v>9856</v>
      </c>
      <c r="J39">
        <f t="shared" si="5"/>
        <v>30709</v>
      </c>
      <c r="L39">
        <v>23745</v>
      </c>
      <c r="M39">
        <v>10848</v>
      </c>
      <c r="N39">
        <v>36071</v>
      </c>
      <c r="P39" s="8">
        <f t="shared" ca="1" si="6"/>
        <v>0.45685407454200883</v>
      </c>
      <c r="Q39" s="8">
        <f t="shared" ca="1" si="6"/>
        <v>3.3251290560471976</v>
      </c>
      <c r="R39" s="8">
        <f t="shared" ca="1" si="7"/>
        <v>1.519098757633186</v>
      </c>
      <c r="T39" s="8">
        <f t="shared" ca="1" si="0"/>
        <v>5958.2735319177455</v>
      </c>
      <c r="U39" s="8">
        <f t="shared" ca="1" si="1"/>
        <v>2722.0615402924282</v>
      </c>
      <c r="V39" s="8">
        <f t="shared" ca="1" si="2"/>
        <v>9051.2059199749419</v>
      </c>
      <c r="X39" s="5">
        <f t="shared" si="8"/>
        <v>44564</v>
      </c>
      <c r="Y39" s="8">
        <f t="shared" ca="1" si="9"/>
        <v>1.849692481843642</v>
      </c>
      <c r="Z39" s="8">
        <f t="shared" ca="1" si="3"/>
        <v>1.900729459969992</v>
      </c>
      <c r="AA39" s="8">
        <f t="shared" ca="1" si="3"/>
        <v>1.8907053199497543</v>
      </c>
    </row>
    <row r="40" spans="1:27" x14ac:dyDescent="0.55000000000000004">
      <c r="A40" s="2">
        <v>44571</v>
      </c>
      <c r="B40">
        <v>1118</v>
      </c>
      <c r="C40">
        <v>336</v>
      </c>
      <c r="D40">
        <v>1109</v>
      </c>
      <c r="E40">
        <v>2563</v>
      </c>
      <c r="G40">
        <f t="shared" si="15"/>
        <v>0</v>
      </c>
      <c r="H40">
        <f t="shared" si="10"/>
        <v>32370</v>
      </c>
      <c r="I40">
        <f t="shared" si="4"/>
        <v>10192</v>
      </c>
      <c r="J40">
        <f t="shared" si="5"/>
        <v>31818</v>
      </c>
      <c r="L40">
        <v>24386</v>
      </c>
      <c r="M40">
        <v>11176</v>
      </c>
      <c r="N40">
        <v>37071</v>
      </c>
      <c r="P40" s="8">
        <f t="shared" ca="1" si="6"/>
        <v>0.45829574345936192</v>
      </c>
      <c r="Q40" s="8">
        <f t="shared" ca="1" si="6"/>
        <v>3.3170186113099498</v>
      </c>
      <c r="R40" s="8">
        <f t="shared" ca="1" si="7"/>
        <v>1.5201755105388337</v>
      </c>
      <c r="T40" s="8">
        <f t="shared" ca="1" si="0"/>
        <v>5834.2307257560951</v>
      </c>
      <c r="U40" s="8">
        <f t="shared" ca="1" si="1"/>
        <v>2673.8031079738421</v>
      </c>
      <c r="V40" s="8">
        <f t="shared" ca="1" si="2"/>
        <v>8869.0546721276223</v>
      </c>
      <c r="X40" s="5">
        <f t="shared" si="8"/>
        <v>44571</v>
      </c>
      <c r="Y40" s="8">
        <f t="shared" ca="1" si="9"/>
        <v>1.8111845072172834</v>
      </c>
      <c r="Z40" s="8">
        <f t="shared" ca="1" si="3"/>
        <v>1.8670321233586931</v>
      </c>
      <c r="AA40" s="8">
        <f t="shared" ca="1" si="3"/>
        <v>1.8526557676154765</v>
      </c>
    </row>
    <row r="41" spans="1:27" x14ac:dyDescent="0.55000000000000004">
      <c r="A41" s="2">
        <v>44578</v>
      </c>
      <c r="B41">
        <v>972</v>
      </c>
      <c r="C41">
        <v>329</v>
      </c>
      <c r="D41">
        <v>1075</v>
      </c>
      <c r="E41">
        <v>2376</v>
      </c>
      <c r="G41">
        <f t="shared" si="15"/>
        <v>0</v>
      </c>
      <c r="H41">
        <f t="shared" si="10"/>
        <v>33342</v>
      </c>
      <c r="I41">
        <f t="shared" si="4"/>
        <v>10521</v>
      </c>
      <c r="J41">
        <f t="shared" si="5"/>
        <v>32893</v>
      </c>
      <c r="L41">
        <v>25072</v>
      </c>
      <c r="M41">
        <v>11476</v>
      </c>
      <c r="N41">
        <v>38076</v>
      </c>
      <c r="P41" s="8">
        <f t="shared" ca="1" si="6"/>
        <v>0.45772176132737713</v>
      </c>
      <c r="Q41" s="8">
        <f t="shared" ca="1" si="6"/>
        <v>3.3178807947019866</v>
      </c>
      <c r="R41" s="8">
        <f t="shared" ca="1" si="7"/>
        <v>1.5186662412252712</v>
      </c>
      <c r="T41" s="8">
        <f t="shared" ca="1" si="0"/>
        <v>5719.0879783752489</v>
      </c>
      <c r="U41" s="8">
        <f t="shared" ca="1" si="1"/>
        <v>2617.7510226481477</v>
      </c>
      <c r="V41" s="8">
        <f t="shared" ca="1" si="2"/>
        <v>8685.3858433557743</v>
      </c>
      <c r="X41" s="5">
        <f t="shared" si="8"/>
        <v>44578</v>
      </c>
      <c r="Y41" s="8">
        <f t="shared" ca="1" si="9"/>
        <v>1.775439475870825</v>
      </c>
      <c r="Z41" s="8">
        <f t="shared" ca="1" si="3"/>
        <v>1.8278927254081774</v>
      </c>
      <c r="AA41" s="8">
        <f t="shared" ca="1" si="3"/>
        <v>1.8142892079837367</v>
      </c>
    </row>
    <row r="42" spans="1:27" x14ac:dyDescent="0.55000000000000004">
      <c r="A42" s="2">
        <v>44585</v>
      </c>
      <c r="B42">
        <v>965</v>
      </c>
      <c r="C42">
        <v>329</v>
      </c>
      <c r="D42">
        <v>1084</v>
      </c>
      <c r="E42">
        <v>2378</v>
      </c>
      <c r="G42">
        <f t="shared" si="15"/>
        <v>0</v>
      </c>
      <c r="H42">
        <f t="shared" si="10"/>
        <v>34307</v>
      </c>
      <c r="I42">
        <f t="shared" si="4"/>
        <v>10850</v>
      </c>
      <c r="J42">
        <f t="shared" si="5"/>
        <v>33977</v>
      </c>
      <c r="L42">
        <v>25748</v>
      </c>
      <c r="M42">
        <v>11783</v>
      </c>
      <c r="N42">
        <v>39051</v>
      </c>
      <c r="P42" s="8">
        <f t="shared" ca="1" si="6"/>
        <v>0.45762777691471185</v>
      </c>
      <c r="Q42" s="8">
        <f t="shared" ca="1" si="6"/>
        <v>3.3141814478485956</v>
      </c>
      <c r="R42" s="8">
        <f t="shared" ca="1" si="7"/>
        <v>1.5166614882709337</v>
      </c>
      <c r="T42" s="8">
        <f t="shared" ref="T42:T73" ca="1" si="16">L42*($L$6^(ROW()-10))</f>
        <v>5599.845777607311</v>
      </c>
      <c r="U42" s="8">
        <f t="shared" ref="U42:U73" ca="1" si="17">M42*($L$6^(ROW()-10))</f>
        <v>2562.6449742716695</v>
      </c>
      <c r="V42" s="8">
        <f t="shared" ref="V42:V73" ca="1" si="18">N42*($L$6^(ROW()-10))</f>
        <v>8493.0704311536083</v>
      </c>
      <c r="X42" s="5">
        <f t="shared" si="8"/>
        <v>44585</v>
      </c>
      <c r="Y42" s="8">
        <f t="shared" ca="1" si="9"/>
        <v>1.7384218060546568</v>
      </c>
      <c r="Z42" s="8">
        <f t="shared" ca="1" si="3"/>
        <v>1.7894139151310038</v>
      </c>
      <c r="AA42" s="8">
        <f t="shared" ca="1" si="3"/>
        <v>1.7741164645754228</v>
      </c>
    </row>
    <row r="43" spans="1:27" x14ac:dyDescent="0.55000000000000004">
      <c r="A43" s="2">
        <v>44592</v>
      </c>
      <c r="B43">
        <v>1116</v>
      </c>
      <c r="C43">
        <v>348</v>
      </c>
      <c r="D43">
        <v>1185</v>
      </c>
      <c r="E43">
        <v>2649</v>
      </c>
      <c r="G43">
        <f t="shared" si="15"/>
        <v>0</v>
      </c>
      <c r="H43">
        <f t="shared" si="10"/>
        <v>35423</v>
      </c>
      <c r="I43">
        <f t="shared" ref="I43:I74" si="19">C43+I42</f>
        <v>11198</v>
      </c>
      <c r="J43">
        <f t="shared" ref="J43:J74" si="20">D43+J42</f>
        <v>35162</v>
      </c>
      <c r="L43">
        <v>26463</v>
      </c>
      <c r="M43">
        <v>12122</v>
      </c>
      <c r="N43">
        <v>40126</v>
      </c>
      <c r="P43" s="8">
        <f t="shared" ca="1" si="6"/>
        <v>0.45807353663605788</v>
      </c>
      <c r="Q43" s="8">
        <f t="shared" ca="1" si="6"/>
        <v>3.3101798383105097</v>
      </c>
      <c r="R43" s="8">
        <f t="shared" ca="1" si="7"/>
        <v>1.5163057854362696</v>
      </c>
      <c r="T43" s="8">
        <f t="shared" ca="1" si="16"/>
        <v>5487.3973667934215</v>
      </c>
      <c r="U43" s="8">
        <f t="shared" ca="1" si="17"/>
        <v>2513.6315187344539</v>
      </c>
      <c r="V43" s="8">
        <f t="shared" ca="1" si="18"/>
        <v>8320.572374256617</v>
      </c>
      <c r="X43" s="5">
        <f t="shared" si="8"/>
        <v>44592</v>
      </c>
      <c r="Y43" s="8">
        <f t="shared" ca="1" si="9"/>
        <v>1.7035132072863202</v>
      </c>
      <c r="Z43" s="8">
        <f t="shared" ca="1" si="3"/>
        <v>1.7551893696916281</v>
      </c>
      <c r="AA43" s="8">
        <f t="shared" ca="1" si="3"/>
        <v>1.7380833661419446</v>
      </c>
    </row>
    <row r="44" spans="1:27" x14ac:dyDescent="0.55000000000000004">
      <c r="A44" s="2">
        <v>44599</v>
      </c>
      <c r="B44">
        <v>1102</v>
      </c>
      <c r="C44">
        <v>362</v>
      </c>
      <c r="D44">
        <v>1228</v>
      </c>
      <c r="E44">
        <v>2692</v>
      </c>
      <c r="G44">
        <f t="shared" si="15"/>
        <v>0</v>
      </c>
      <c r="H44">
        <f t="shared" si="10"/>
        <v>36525</v>
      </c>
      <c r="I44">
        <f t="shared" si="19"/>
        <v>11560</v>
      </c>
      <c r="J44">
        <f t="shared" si="20"/>
        <v>36390</v>
      </c>
      <c r="L44">
        <v>27124</v>
      </c>
      <c r="M44">
        <v>12422</v>
      </c>
      <c r="N44">
        <v>41103</v>
      </c>
      <c r="P44" s="8">
        <f t="shared" ca="1" si="6"/>
        <v>0.45797080076684854</v>
      </c>
      <c r="Q44" s="8">
        <f t="shared" ca="1" si="6"/>
        <v>3.3088874577362746</v>
      </c>
      <c r="R44" s="8">
        <f t="shared" ca="1" si="7"/>
        <v>1.5153738386668634</v>
      </c>
      <c r="T44" s="8">
        <f t="shared" ca="1" si="16"/>
        <v>5362.6053499864638</v>
      </c>
      <c r="U44" s="8">
        <f t="shared" ca="1" si="17"/>
        <v>2455.916666329887</v>
      </c>
      <c r="V44" s="8">
        <f t="shared" ca="1" si="18"/>
        <v>8126.3518544644458</v>
      </c>
      <c r="X44" s="5">
        <f t="shared" si="8"/>
        <v>44599</v>
      </c>
      <c r="Y44" s="8">
        <f t="shared" ca="1" si="9"/>
        <v>1.664772646946916</v>
      </c>
      <c r="Z44" s="8">
        <f t="shared" ca="1" si="3"/>
        <v>1.7148889140923049</v>
      </c>
      <c r="AA44" s="8">
        <f t="shared" ca="1" si="3"/>
        <v>1.6975126650374579</v>
      </c>
    </row>
    <row r="45" spans="1:27" x14ac:dyDescent="0.55000000000000004">
      <c r="A45" s="2">
        <v>44606</v>
      </c>
      <c r="B45">
        <v>1114</v>
      </c>
      <c r="C45">
        <v>339</v>
      </c>
      <c r="D45">
        <v>1182</v>
      </c>
      <c r="E45">
        <v>2635</v>
      </c>
      <c r="G45">
        <f t="shared" si="15"/>
        <v>0</v>
      </c>
      <c r="H45">
        <f t="shared" si="10"/>
        <v>37639</v>
      </c>
      <c r="I45">
        <f t="shared" si="19"/>
        <v>11899</v>
      </c>
      <c r="J45">
        <f t="shared" si="20"/>
        <v>37572</v>
      </c>
      <c r="L45">
        <v>27768</v>
      </c>
      <c r="M45">
        <v>12748</v>
      </c>
      <c r="N45">
        <v>42094</v>
      </c>
      <c r="P45" s="8">
        <f t="shared" ca="1" si="6"/>
        <v>0.45908959953903772</v>
      </c>
      <c r="Q45" s="8">
        <f t="shared" ca="1" si="6"/>
        <v>3.3020081581424536</v>
      </c>
      <c r="R45" s="8">
        <f t="shared" ca="1" si="7"/>
        <v>1.5159176029962547</v>
      </c>
      <c r="T45" s="8">
        <f t="shared" ca="1" si="16"/>
        <v>5234.3344638580866</v>
      </c>
      <c r="U45" s="8">
        <f t="shared" ca="1" si="17"/>
        <v>2403.028512865993</v>
      </c>
      <c r="V45" s="8">
        <f t="shared" ca="1" si="18"/>
        <v>7934.8197537324368</v>
      </c>
      <c r="X45" s="5">
        <f t="shared" si="8"/>
        <v>44606</v>
      </c>
      <c r="Y45" s="8">
        <f t="shared" ca="1" si="9"/>
        <v>1.6249521028849323</v>
      </c>
      <c r="Z45" s="8">
        <f t="shared" ca="1" si="3"/>
        <v>1.677958789668506</v>
      </c>
      <c r="AA45" s="8">
        <f t="shared" ca="1" si="3"/>
        <v>1.6575035474682751</v>
      </c>
    </row>
    <row r="46" spans="1:27" x14ac:dyDescent="0.55000000000000004">
      <c r="A46" s="2">
        <v>44613</v>
      </c>
      <c r="B46">
        <v>1050</v>
      </c>
      <c r="C46">
        <v>338</v>
      </c>
      <c r="D46">
        <v>1125</v>
      </c>
      <c r="E46">
        <v>2513</v>
      </c>
      <c r="G46">
        <f t="shared" si="15"/>
        <v>0</v>
      </c>
      <c r="H46">
        <f t="shared" si="10"/>
        <v>38689</v>
      </c>
      <c r="I46">
        <f t="shared" si="19"/>
        <v>12237</v>
      </c>
      <c r="J46">
        <f t="shared" si="20"/>
        <v>38697</v>
      </c>
      <c r="L46">
        <v>28428</v>
      </c>
      <c r="M46">
        <v>13069</v>
      </c>
      <c r="N46">
        <v>43177</v>
      </c>
      <c r="P46" s="8">
        <f t="shared" ca="1" si="6"/>
        <v>0.45972280849866332</v>
      </c>
      <c r="Q46" s="8">
        <f t="shared" ca="1" si="6"/>
        <v>3.3037722855612519</v>
      </c>
      <c r="R46" s="8">
        <f t="shared" ca="1" si="7"/>
        <v>1.5188194737582665</v>
      </c>
      <c r="T46" s="8">
        <f t="shared" ca="1" si="16"/>
        <v>5109.2592934735567</v>
      </c>
      <c r="U46" s="8">
        <f t="shared" ca="1" si="17"/>
        <v>2348.8430317435595</v>
      </c>
      <c r="V46" s="8">
        <f t="shared" ca="1" si="18"/>
        <v>7760.0425114080399</v>
      </c>
      <c r="X46" s="5">
        <f t="shared" si="8"/>
        <v>44613</v>
      </c>
      <c r="Y46" s="8">
        <f t="shared" ca="1" si="9"/>
        <v>1.5861236400615557</v>
      </c>
      <c r="Z46" s="8">
        <f t="shared" ca="1" si="3"/>
        <v>1.6401227823822808</v>
      </c>
      <c r="AA46" s="8">
        <f t="shared" ca="1" si="3"/>
        <v>1.6209943502639981</v>
      </c>
    </row>
    <row r="47" spans="1:27" x14ac:dyDescent="0.55000000000000004">
      <c r="A47" s="2">
        <v>44620</v>
      </c>
      <c r="B47">
        <v>1017</v>
      </c>
      <c r="C47">
        <v>311</v>
      </c>
      <c r="D47">
        <v>1094</v>
      </c>
      <c r="E47">
        <v>2422</v>
      </c>
      <c r="G47">
        <f t="shared" si="15"/>
        <v>0</v>
      </c>
      <c r="H47">
        <f t="shared" si="10"/>
        <v>39706</v>
      </c>
      <c r="I47">
        <f t="shared" si="19"/>
        <v>12548</v>
      </c>
      <c r="J47">
        <f t="shared" si="20"/>
        <v>39791</v>
      </c>
      <c r="L47">
        <v>29082</v>
      </c>
      <c r="M47">
        <v>13370</v>
      </c>
      <c r="N47">
        <v>44197</v>
      </c>
      <c r="P47" s="8">
        <f t="shared" ca="1" si="6"/>
        <v>0.45973454370400935</v>
      </c>
      <c r="Q47" s="8">
        <f t="shared" ca="1" si="6"/>
        <v>3.3056843679880328</v>
      </c>
      <c r="R47" s="8">
        <f t="shared" ca="1" si="7"/>
        <v>1.5197372945464549</v>
      </c>
      <c r="T47" s="8">
        <f t="shared" ca="1" si="16"/>
        <v>4983.4565330552541</v>
      </c>
      <c r="U47" s="8">
        <f t="shared" ca="1" si="17"/>
        <v>2291.0671152929217</v>
      </c>
      <c r="V47" s="8">
        <f t="shared" ca="1" si="18"/>
        <v>7573.5447490352472</v>
      </c>
      <c r="X47" s="5">
        <f t="shared" si="8"/>
        <v>44620</v>
      </c>
      <c r="Y47" s="8">
        <f t="shared" ca="1" si="9"/>
        <v>1.5470693034497192</v>
      </c>
      <c r="Z47" s="8">
        <f t="shared" ca="1" si="3"/>
        <v>1.5997796876913744</v>
      </c>
      <c r="AA47" s="8">
        <f t="shared" ca="1" si="3"/>
        <v>1.5820368550313693</v>
      </c>
    </row>
    <row r="48" spans="1:27" x14ac:dyDescent="0.55000000000000004">
      <c r="A48" s="2">
        <v>44627</v>
      </c>
      <c r="B48">
        <v>983</v>
      </c>
      <c r="C48">
        <v>345</v>
      </c>
      <c r="D48">
        <v>1080</v>
      </c>
      <c r="E48">
        <v>2408</v>
      </c>
      <c r="G48">
        <f t="shared" si="15"/>
        <v>0</v>
      </c>
      <c r="H48">
        <f t="shared" si="10"/>
        <v>40689</v>
      </c>
      <c r="I48">
        <f t="shared" si="19"/>
        <v>12893</v>
      </c>
      <c r="J48">
        <f t="shared" si="20"/>
        <v>40871</v>
      </c>
      <c r="L48">
        <v>29663</v>
      </c>
      <c r="M48">
        <v>13703</v>
      </c>
      <c r="N48">
        <v>45160</v>
      </c>
      <c r="P48" s="8">
        <f t="shared" ca="1" si="6"/>
        <v>0.46195597208643763</v>
      </c>
      <c r="Q48" s="8">
        <f t="shared" ca="1" si="6"/>
        <v>3.2956286944464717</v>
      </c>
      <c r="R48" s="8">
        <f t="shared" ca="1" si="7"/>
        <v>1.5224353571789773</v>
      </c>
      <c r="T48" s="8">
        <f t="shared" ca="1" si="16"/>
        <v>4846.3663878416346</v>
      </c>
      <c r="U48" s="8">
        <f t="shared" ca="1" si="17"/>
        <v>2238.8078957824196</v>
      </c>
      <c r="V48" s="8">
        <f t="shared" ca="1" si="18"/>
        <v>7378.2795426938683</v>
      </c>
      <c r="X48" s="5">
        <f t="shared" si="8"/>
        <v>44627</v>
      </c>
      <c r="Y48" s="8">
        <f t="shared" ca="1" si="9"/>
        <v>1.5045108996473229</v>
      </c>
      <c r="Z48" s="8">
        <f t="shared" ca="1" si="3"/>
        <v>1.5632887279506262</v>
      </c>
      <c r="AA48" s="8">
        <f t="shared" ca="1" si="3"/>
        <v>1.5412479294788113</v>
      </c>
    </row>
    <row r="49" spans="1:27" x14ac:dyDescent="0.55000000000000004">
      <c r="A49" s="2">
        <v>44634</v>
      </c>
      <c r="B49">
        <v>908</v>
      </c>
      <c r="C49">
        <v>321</v>
      </c>
      <c r="D49">
        <v>1097</v>
      </c>
      <c r="E49">
        <v>2326</v>
      </c>
      <c r="H49">
        <f t="shared" si="10"/>
        <v>41597</v>
      </c>
      <c r="I49">
        <f t="shared" si="19"/>
        <v>13214</v>
      </c>
      <c r="J49">
        <f t="shared" si="20"/>
        <v>41968</v>
      </c>
      <c r="L49">
        <v>30276</v>
      </c>
      <c r="M49">
        <v>13994</v>
      </c>
      <c r="N49">
        <v>46148</v>
      </c>
      <c r="P49" s="8">
        <f t="shared" ca="1" si="6"/>
        <v>0.46221429515127493</v>
      </c>
      <c r="Q49" s="8">
        <f t="shared" ca="1" si="6"/>
        <v>3.2976990138630842</v>
      </c>
      <c r="R49" s="8">
        <f t="shared" ca="1" si="7"/>
        <v>1.5242436253137799</v>
      </c>
      <c r="T49" s="8">
        <f t="shared" ca="1" si="16"/>
        <v>4716.224134932625</v>
      </c>
      <c r="U49" s="8">
        <f t="shared" ca="1" si="17"/>
        <v>2179.9062143033143</v>
      </c>
      <c r="V49" s="8">
        <f t="shared" ca="1" si="18"/>
        <v>7188.6745732220497</v>
      </c>
      <c r="X49" s="5">
        <f t="shared" si="8"/>
        <v>44634</v>
      </c>
      <c r="Y49" s="8">
        <f t="shared" ca="1" si="9"/>
        <v>1.464109406582853</v>
      </c>
      <c r="Z49" s="8">
        <f t="shared" ca="1" si="3"/>
        <v>1.5221595471544136</v>
      </c>
      <c r="AA49" s="8">
        <f t="shared" ca="1" si="3"/>
        <v>1.501641370127627</v>
      </c>
    </row>
    <row r="50" spans="1:27" x14ac:dyDescent="0.55000000000000004">
      <c r="A50" s="2">
        <v>44641</v>
      </c>
      <c r="B50">
        <v>991</v>
      </c>
      <c r="C50">
        <v>369</v>
      </c>
      <c r="D50">
        <v>1106</v>
      </c>
      <c r="E50">
        <v>2466</v>
      </c>
      <c r="H50">
        <f t="shared" si="10"/>
        <v>42588</v>
      </c>
      <c r="I50">
        <f t="shared" si="19"/>
        <v>13583</v>
      </c>
      <c r="J50">
        <f t="shared" si="20"/>
        <v>43074</v>
      </c>
      <c r="L50">
        <v>30926</v>
      </c>
      <c r="M50">
        <v>14351</v>
      </c>
      <c r="N50">
        <v>47141</v>
      </c>
      <c r="P50" s="8">
        <f t="shared" ca="1" si="6"/>
        <v>0.4640431998965272</v>
      </c>
      <c r="Q50" s="8">
        <f t="shared" ca="1" si="6"/>
        <v>3.2848581980349802</v>
      </c>
      <c r="R50" s="8">
        <f t="shared" ca="1" si="7"/>
        <v>1.5243161094224924</v>
      </c>
      <c r="T50" s="8">
        <f t="shared" ca="1" si="16"/>
        <v>4593.1905125554076</v>
      </c>
      <c r="U50" s="8">
        <f t="shared" ca="1" si="17"/>
        <v>2131.438823180581</v>
      </c>
      <c r="V50" s="8">
        <f t="shared" ca="1" si="18"/>
        <v>7001.4742919347627</v>
      </c>
      <c r="X50" s="5">
        <f t="shared" si="8"/>
        <v>44641</v>
      </c>
      <c r="Y50" s="8">
        <f t="shared" ca="1" si="9"/>
        <v>1.425914723994677</v>
      </c>
      <c r="Z50" s="8">
        <f t="shared" ca="1" si="3"/>
        <v>1.4883163012206826</v>
      </c>
      <c r="AA50" s="8">
        <f t="shared" ca="1" si="3"/>
        <v>1.4625371258031377</v>
      </c>
    </row>
    <row r="51" spans="1:27" x14ac:dyDescent="0.55000000000000004">
      <c r="A51" s="2">
        <v>44648</v>
      </c>
      <c r="B51">
        <v>981</v>
      </c>
      <c r="C51">
        <v>363</v>
      </c>
      <c r="D51">
        <v>1195</v>
      </c>
      <c r="E51">
        <v>2539</v>
      </c>
      <c r="H51">
        <f t="shared" si="10"/>
        <v>43569</v>
      </c>
      <c r="I51">
        <f t="shared" si="19"/>
        <v>13946</v>
      </c>
      <c r="J51">
        <f t="shared" si="20"/>
        <v>44269</v>
      </c>
      <c r="L51">
        <v>31671</v>
      </c>
      <c r="M51">
        <v>14671</v>
      </c>
      <c r="N51">
        <v>48215</v>
      </c>
      <c r="P51" s="8">
        <f t="shared" ca="1" si="6"/>
        <v>0.46323134728931831</v>
      </c>
      <c r="Q51" s="8">
        <f t="shared" ca="1" si="6"/>
        <v>3.2864153772748961</v>
      </c>
      <c r="R51" s="8">
        <f t="shared" ca="1" si="7"/>
        <v>1.5223706229673835</v>
      </c>
      <c r="T51" s="8">
        <f t="shared" ca="1" si="16"/>
        <v>4484.8430735872762</v>
      </c>
      <c r="U51" s="8">
        <f t="shared" ca="1" si="17"/>
        <v>2077.5198993590016</v>
      </c>
      <c r="V51" s="8">
        <f t="shared" ca="1" si="18"/>
        <v>6827.593343848017</v>
      </c>
      <c r="X51" s="5">
        <f t="shared" si="8"/>
        <v>44648</v>
      </c>
      <c r="Y51" s="8">
        <f t="shared" ca="1" si="9"/>
        <v>1.3922792350878996</v>
      </c>
      <c r="Z51" s="8">
        <f t="shared" ca="1" si="3"/>
        <v>1.4506664224649863</v>
      </c>
      <c r="AA51" s="8">
        <f t="shared" ca="1" si="3"/>
        <v>1.426215155394754</v>
      </c>
    </row>
    <row r="52" spans="1:27" x14ac:dyDescent="0.55000000000000004">
      <c r="A52" s="2">
        <v>44655</v>
      </c>
      <c r="B52">
        <v>914</v>
      </c>
      <c r="C52">
        <v>357</v>
      </c>
      <c r="D52">
        <v>1173</v>
      </c>
      <c r="E52">
        <v>2444</v>
      </c>
      <c r="H52">
        <f t="shared" si="10"/>
        <v>44483</v>
      </c>
      <c r="I52">
        <f t="shared" si="19"/>
        <v>14303</v>
      </c>
      <c r="J52">
        <f t="shared" si="20"/>
        <v>45442</v>
      </c>
      <c r="L52">
        <v>32346</v>
      </c>
      <c r="M52">
        <v>15045</v>
      </c>
      <c r="N52">
        <v>49370</v>
      </c>
      <c r="P52" s="8">
        <f t="shared" ca="1" si="6"/>
        <v>0.46512706362455947</v>
      </c>
      <c r="Q52" s="8">
        <f t="shared" ca="1" si="6"/>
        <v>3.2814888667331341</v>
      </c>
      <c r="R52" s="8">
        <f t="shared" ca="1" si="7"/>
        <v>1.5263092809002659</v>
      </c>
      <c r="T52" s="8">
        <f t="shared" ca="1" si="16"/>
        <v>4367.177312461462</v>
      </c>
      <c r="U52" s="8">
        <f t="shared" ca="1" si="17"/>
        <v>2031.2923596729947</v>
      </c>
      <c r="V52" s="8">
        <f t="shared" ca="1" si="18"/>
        <v>6665.663263347009</v>
      </c>
      <c r="X52" s="5">
        <f t="shared" si="8"/>
        <v>44655</v>
      </c>
      <c r="Y52" s="8">
        <f t="shared" ca="1" si="9"/>
        <v>1.35575095679404</v>
      </c>
      <c r="Z52" s="8">
        <f t="shared" ca="1" si="3"/>
        <v>1.4183871939308343</v>
      </c>
      <c r="AA52" s="8">
        <f t="shared" ca="1" si="3"/>
        <v>1.3923896002841929</v>
      </c>
    </row>
    <row r="53" spans="1:27" x14ac:dyDescent="0.55000000000000004">
      <c r="A53" s="2">
        <v>44662</v>
      </c>
      <c r="B53">
        <v>864</v>
      </c>
      <c r="C53">
        <v>364</v>
      </c>
      <c r="D53">
        <v>1110</v>
      </c>
      <c r="E53">
        <v>2338</v>
      </c>
      <c r="H53">
        <f t="shared" si="10"/>
        <v>45347</v>
      </c>
      <c r="I53">
        <f t="shared" si="19"/>
        <v>14667</v>
      </c>
      <c r="J53">
        <f t="shared" si="20"/>
        <v>46552</v>
      </c>
      <c r="L53">
        <v>32936</v>
      </c>
      <c r="M53">
        <v>15335</v>
      </c>
      <c r="N53">
        <v>50400</v>
      </c>
      <c r="P53" s="8">
        <f t="shared" ca="1" si="6"/>
        <v>0.46559995142093757</v>
      </c>
      <c r="Q53" s="8">
        <f t="shared" ca="1" si="6"/>
        <v>3.2865992826866646</v>
      </c>
      <c r="R53" s="8">
        <f t="shared" ca="1" si="7"/>
        <v>1.5302404663589992</v>
      </c>
      <c r="T53" s="8">
        <f t="shared" ca="1" si="16"/>
        <v>4239.8048234959542</v>
      </c>
      <c r="U53" s="8">
        <f t="shared" ca="1" si="17"/>
        <v>1974.0529198539732</v>
      </c>
      <c r="V53" s="8">
        <f t="shared" ca="1" si="18"/>
        <v>6487.9209103775838</v>
      </c>
      <c r="X53" s="5">
        <f t="shared" si="8"/>
        <v>44662</v>
      </c>
      <c r="Y53" s="8">
        <f t="shared" ca="1" si="9"/>
        <v>1.3162093120590121</v>
      </c>
      <c r="Z53" s="8">
        <f t="shared" ca="1" si="3"/>
        <v>1.3784187039001108</v>
      </c>
      <c r="AA53" s="8">
        <f t="shared" ca="1" si="3"/>
        <v>1.3552610214726075</v>
      </c>
    </row>
    <row r="54" spans="1:27" x14ac:dyDescent="0.55000000000000004">
      <c r="A54" s="2">
        <v>44669</v>
      </c>
      <c r="B54">
        <v>812</v>
      </c>
      <c r="C54">
        <v>343</v>
      </c>
      <c r="D54">
        <v>1185</v>
      </c>
      <c r="E54">
        <v>2340</v>
      </c>
      <c r="H54">
        <f t="shared" si="10"/>
        <v>46159</v>
      </c>
      <c r="I54">
        <f t="shared" si="19"/>
        <v>15010</v>
      </c>
      <c r="J54">
        <f t="shared" si="20"/>
        <v>47737</v>
      </c>
      <c r="L54">
        <v>33575</v>
      </c>
      <c r="M54">
        <v>15642</v>
      </c>
      <c r="N54">
        <v>51391</v>
      </c>
      <c r="P54" s="8">
        <f t="shared" ca="1" si="6"/>
        <v>0.46588235294117647</v>
      </c>
      <c r="Q54" s="8">
        <f t="shared" ca="1" si="6"/>
        <v>3.2854494310190514</v>
      </c>
      <c r="R54" s="8">
        <f t="shared" ca="1" si="7"/>
        <v>1.5306329113924051</v>
      </c>
      <c r="T54" s="8">
        <f t="shared" ca="1" si="16"/>
        <v>4120.8404474804465</v>
      </c>
      <c r="U54" s="8">
        <f t="shared" ca="1" si="17"/>
        <v>1919.826843767361</v>
      </c>
      <c r="V54" s="8">
        <f t="shared" ca="1" si="18"/>
        <v>6307.4940115105774</v>
      </c>
      <c r="X54" s="5">
        <f t="shared" si="8"/>
        <v>44669</v>
      </c>
      <c r="Y54" s="8">
        <f t="shared" ca="1" si="9"/>
        <v>1.2792778904409314</v>
      </c>
      <c r="Z54" s="8">
        <f t="shared" ca="1" si="3"/>
        <v>1.3405543504346393</v>
      </c>
      <c r="AA54" s="8">
        <f t="shared" ca="1" si="3"/>
        <v>1.3175716681901855</v>
      </c>
    </row>
    <row r="55" spans="1:27" x14ac:dyDescent="0.55000000000000004">
      <c r="A55" s="2">
        <v>44676</v>
      </c>
      <c r="B55">
        <v>811</v>
      </c>
      <c r="C55">
        <v>340</v>
      </c>
      <c r="D55">
        <v>1132</v>
      </c>
      <c r="E55">
        <v>2283</v>
      </c>
      <c r="H55">
        <f t="shared" si="10"/>
        <v>46970</v>
      </c>
      <c r="I55">
        <f t="shared" si="19"/>
        <v>15350</v>
      </c>
      <c r="J55">
        <f t="shared" si="20"/>
        <v>48869</v>
      </c>
      <c r="L55">
        <v>34233</v>
      </c>
      <c r="M55">
        <v>15937</v>
      </c>
      <c r="N55">
        <v>52421</v>
      </c>
      <c r="P55" s="8">
        <f t="shared" ca="1" si="6"/>
        <v>0.46554494201501473</v>
      </c>
      <c r="Q55" s="8">
        <f t="shared" ca="1" si="6"/>
        <v>3.2892639769090795</v>
      </c>
      <c r="R55" s="8">
        <f t="shared" ca="1" si="7"/>
        <v>1.5313002074022142</v>
      </c>
      <c r="T55" s="8">
        <f t="shared" ca="1" si="16"/>
        <v>4005.9867276055097</v>
      </c>
      <c r="U55" s="8">
        <f t="shared" ca="1" si="17"/>
        <v>1864.9668588160257</v>
      </c>
      <c r="V55" s="8">
        <f t="shared" ca="1" si="18"/>
        <v>6134.3683068328346</v>
      </c>
      <c r="X55" s="5">
        <f t="shared" si="8"/>
        <v>44676</v>
      </c>
      <c r="Y55" s="8">
        <f t="shared" ca="1" si="9"/>
        <v>1.2436225850867195</v>
      </c>
      <c r="Z55" s="8">
        <f t="shared" ca="1" si="3"/>
        <v>1.3022473584629182</v>
      </c>
      <c r="AA55" s="8">
        <f t="shared" ca="1" si="3"/>
        <v>1.2814074604870018</v>
      </c>
    </row>
    <row r="56" spans="1:27" x14ac:dyDescent="0.55000000000000004">
      <c r="A56" s="2">
        <v>44683</v>
      </c>
      <c r="B56">
        <v>858</v>
      </c>
      <c r="C56">
        <v>358</v>
      </c>
      <c r="D56">
        <v>1076</v>
      </c>
      <c r="E56">
        <v>2292</v>
      </c>
      <c r="H56">
        <f t="shared" si="10"/>
        <v>47828</v>
      </c>
      <c r="I56">
        <f t="shared" si="19"/>
        <v>15708</v>
      </c>
      <c r="J56">
        <f t="shared" si="20"/>
        <v>49945</v>
      </c>
      <c r="L56">
        <v>34912</v>
      </c>
      <c r="M56">
        <v>16278</v>
      </c>
      <c r="N56">
        <v>53452</v>
      </c>
      <c r="P56" s="8">
        <f t="shared" ca="1" si="6"/>
        <v>0.46625802016498624</v>
      </c>
      <c r="Q56" s="8">
        <f t="shared" ca="1" si="6"/>
        <v>3.283695785723062</v>
      </c>
      <c r="R56" s="8">
        <f t="shared" ca="1" si="7"/>
        <v>1.5310494958753438</v>
      </c>
      <c r="T56" s="8">
        <f t="shared" ca="1" si="16"/>
        <v>3895.2383970684896</v>
      </c>
      <c r="U56" s="8">
        <f t="shared" ca="1" si="17"/>
        <v>1816.1861430877887</v>
      </c>
      <c r="V56" s="8">
        <f t="shared" ca="1" si="18"/>
        <v>5963.8027841459934</v>
      </c>
      <c r="X56" s="5">
        <f t="shared" si="8"/>
        <v>44683</v>
      </c>
      <c r="Y56" s="8">
        <f t="shared" ca="1" si="9"/>
        <v>1.2092417609648154</v>
      </c>
      <c r="Z56" s="8">
        <f t="shared" ca="1" si="3"/>
        <v>1.2681853278693258</v>
      </c>
      <c r="AA56" s="8">
        <f t="shared" ca="1" si="3"/>
        <v>1.2457780488930918</v>
      </c>
    </row>
    <row r="57" spans="1:27" x14ac:dyDescent="0.55000000000000004">
      <c r="A57" s="2">
        <v>44690</v>
      </c>
      <c r="B57">
        <v>791</v>
      </c>
      <c r="C57">
        <v>327</v>
      </c>
      <c r="D57">
        <v>1083</v>
      </c>
      <c r="E57">
        <v>2201</v>
      </c>
      <c r="H57">
        <f t="shared" si="10"/>
        <v>48619</v>
      </c>
      <c r="I57">
        <f t="shared" si="19"/>
        <v>16035</v>
      </c>
      <c r="J57">
        <f t="shared" si="20"/>
        <v>51028</v>
      </c>
      <c r="L57">
        <v>35563</v>
      </c>
      <c r="M57">
        <v>16575</v>
      </c>
      <c r="N57">
        <v>54465</v>
      </c>
      <c r="P57" s="8">
        <f t="shared" ca="1" si="6"/>
        <v>0.46607429069538564</v>
      </c>
      <c r="Q57" s="8">
        <f t="shared" ca="1" si="6"/>
        <v>3.2859728506787329</v>
      </c>
      <c r="R57" s="8">
        <f t="shared" ca="1" si="7"/>
        <v>1.531507465624385</v>
      </c>
      <c r="T57" s="8">
        <f t="shared" ca="1" si="16"/>
        <v>3783.1405045361621</v>
      </c>
      <c r="U57" s="8">
        <f t="shared" ca="1" si="17"/>
        <v>1763.224527252675</v>
      </c>
      <c r="V57" s="8">
        <f t="shared" ca="1" si="18"/>
        <v>5793.9079262031346</v>
      </c>
      <c r="X57" s="5">
        <f t="shared" si="8"/>
        <v>44690</v>
      </c>
      <c r="Y57" s="8">
        <f t="shared" ca="1" si="9"/>
        <v>1.174441977447521</v>
      </c>
      <c r="Z57" s="8">
        <f t="shared" ca="1" si="3"/>
        <v>1.2312039069957186</v>
      </c>
      <c r="AA57" s="8">
        <f t="shared" ca="1" si="3"/>
        <v>1.2102887323771818</v>
      </c>
    </row>
    <row r="58" spans="1:27" x14ac:dyDescent="0.55000000000000004">
      <c r="A58" s="2">
        <v>44697</v>
      </c>
      <c r="B58">
        <v>718</v>
      </c>
      <c r="C58">
        <v>325</v>
      </c>
      <c r="D58">
        <v>1019</v>
      </c>
      <c r="E58">
        <v>2062</v>
      </c>
      <c r="H58">
        <f t="shared" si="10"/>
        <v>49337</v>
      </c>
      <c r="I58">
        <f t="shared" si="19"/>
        <v>16360</v>
      </c>
      <c r="J58">
        <f t="shared" si="20"/>
        <v>52047</v>
      </c>
      <c r="L58">
        <v>36291</v>
      </c>
      <c r="M58">
        <v>16903</v>
      </c>
      <c r="N58">
        <v>55490</v>
      </c>
      <c r="P58" s="8">
        <f t="shared" ca="1" si="6"/>
        <v>0.46576286131547767</v>
      </c>
      <c r="Q58" s="8">
        <f t="shared" ca="1" si="6"/>
        <v>3.2828491983671539</v>
      </c>
      <c r="R58" s="8">
        <f t="shared" ca="1" si="7"/>
        <v>1.5290292358987077</v>
      </c>
      <c r="T58" s="8">
        <f t="shared" ca="1" si="16"/>
        <v>3680.8471586178098</v>
      </c>
      <c r="U58" s="8">
        <f t="shared" ca="1" si="17"/>
        <v>1714.4019046627768</v>
      </c>
      <c r="V58" s="8">
        <f t="shared" ca="1" si="18"/>
        <v>5628.1229184013191</v>
      </c>
      <c r="X58" s="5">
        <f t="shared" si="8"/>
        <v>44697</v>
      </c>
      <c r="Y58" s="8">
        <f t="shared" ca="1" si="9"/>
        <v>1.1426859273309518</v>
      </c>
      <c r="Z58" s="8">
        <f t="shared" ca="1" si="3"/>
        <v>1.1971126141663704</v>
      </c>
      <c r="AA58" s="8">
        <f t="shared" ca="1" si="3"/>
        <v>1.1756579219647199</v>
      </c>
    </row>
    <row r="59" spans="1:27" x14ac:dyDescent="0.55000000000000004">
      <c r="A59" s="2">
        <v>44704</v>
      </c>
      <c r="B59">
        <v>682</v>
      </c>
      <c r="C59">
        <v>327</v>
      </c>
      <c r="D59">
        <v>914</v>
      </c>
      <c r="E59">
        <v>1923</v>
      </c>
      <c r="H59">
        <f t="shared" si="10"/>
        <v>50019</v>
      </c>
      <c r="I59">
        <f t="shared" si="19"/>
        <v>16687</v>
      </c>
      <c r="J59">
        <f t="shared" si="20"/>
        <v>52961</v>
      </c>
      <c r="L59">
        <v>37017</v>
      </c>
      <c r="M59">
        <v>17306</v>
      </c>
      <c r="N59">
        <v>56649</v>
      </c>
      <c r="P59" s="8">
        <f t="shared" ca="1" si="6"/>
        <v>0.46751492557473595</v>
      </c>
      <c r="Q59" s="8">
        <f t="shared" ca="1" si="6"/>
        <v>3.2733733965098808</v>
      </c>
      <c r="R59" s="8">
        <f t="shared" ca="1" si="7"/>
        <v>1.5303509198476375</v>
      </c>
      <c r="T59" s="8">
        <f t="shared" ca="1" si="16"/>
        <v>3579.6851961339171</v>
      </c>
      <c r="U59" s="8">
        <f t="shared" ca="1" si="17"/>
        <v>1673.5562580515323</v>
      </c>
      <c r="V59" s="8">
        <f t="shared" ca="1" si="18"/>
        <v>5478.1745326685104</v>
      </c>
      <c r="X59" s="5">
        <f t="shared" si="8"/>
        <v>44704</v>
      </c>
      <c r="Y59" s="8">
        <f t="shared" ca="1" si="9"/>
        <v>1.1112811050359306</v>
      </c>
      <c r="Z59" s="8">
        <f t="shared" ca="1" si="3"/>
        <v>1.1685913913077661</v>
      </c>
      <c r="AA59" s="8">
        <f t="shared" ca="1" si="3"/>
        <v>1.1443352216384319</v>
      </c>
    </row>
    <row r="60" spans="1:27" x14ac:dyDescent="0.55000000000000004">
      <c r="A60" s="2">
        <v>44711</v>
      </c>
      <c r="B60">
        <v>712</v>
      </c>
      <c r="C60">
        <v>310</v>
      </c>
      <c r="D60">
        <v>1043</v>
      </c>
      <c r="E60">
        <v>2065</v>
      </c>
      <c r="H60">
        <f t="shared" si="10"/>
        <v>50731</v>
      </c>
      <c r="I60">
        <f t="shared" si="19"/>
        <v>16997</v>
      </c>
      <c r="J60">
        <f t="shared" si="20"/>
        <v>54004</v>
      </c>
      <c r="L60">
        <v>37723</v>
      </c>
      <c r="M60">
        <v>17705</v>
      </c>
      <c r="N60">
        <v>57748</v>
      </c>
      <c r="P60" s="8">
        <f t="shared" ca="1" si="6"/>
        <v>0.46934231105691487</v>
      </c>
      <c r="Q60" s="8">
        <f t="shared" ca="1" si="6"/>
        <v>3.2616774922338321</v>
      </c>
      <c r="R60" s="8">
        <f t="shared" ca="1" si="7"/>
        <v>1.5308432521273494</v>
      </c>
      <c r="T60" s="8">
        <f t="shared" ca="1" si="16"/>
        <v>3478.1203712407746</v>
      </c>
      <c r="U60" s="8">
        <f t="shared" ca="1" si="17"/>
        <v>1632.42905317228</v>
      </c>
      <c r="V60" s="8">
        <f t="shared" ca="1" si="18"/>
        <v>5324.4571004006111</v>
      </c>
      <c r="X60" s="5">
        <f t="shared" si="8"/>
        <v>44711</v>
      </c>
      <c r="Y60" s="8">
        <f t="shared" ca="1" si="9"/>
        <v>1.0797512177257478</v>
      </c>
      <c r="Z60" s="8">
        <f t="shared" ca="1" si="3"/>
        <v>1.1398735652178318</v>
      </c>
      <c r="AA60" s="8">
        <f t="shared" ca="1" si="3"/>
        <v>1.1122252056331019</v>
      </c>
    </row>
    <row r="61" spans="1:27" x14ac:dyDescent="0.55000000000000004">
      <c r="A61" s="2">
        <v>44718</v>
      </c>
      <c r="B61">
        <v>732</v>
      </c>
      <c r="C61">
        <v>328</v>
      </c>
      <c r="D61">
        <v>1024</v>
      </c>
      <c r="E61">
        <v>2084</v>
      </c>
      <c r="H61">
        <f t="shared" si="10"/>
        <v>51463</v>
      </c>
      <c r="I61">
        <f t="shared" si="19"/>
        <v>17325</v>
      </c>
      <c r="J61">
        <f t="shared" si="20"/>
        <v>55028</v>
      </c>
      <c r="L61">
        <v>38432</v>
      </c>
      <c r="M61">
        <v>18087</v>
      </c>
      <c r="N61">
        <v>58882</v>
      </c>
      <c r="P61" s="8">
        <f t="shared" ca="1" si="6"/>
        <v>0.47062343880099916</v>
      </c>
      <c r="Q61" s="8">
        <f t="shared" ca="1" si="6"/>
        <v>3.2554873666169071</v>
      </c>
      <c r="R61" s="8">
        <f t="shared" ca="1" si="7"/>
        <v>1.532108659450458</v>
      </c>
      <c r="T61" s="8">
        <f t="shared" ca="1" si="16"/>
        <v>3378.5172279428625</v>
      </c>
      <c r="U61" s="8">
        <f t="shared" ca="1" si="17"/>
        <v>1590.0093958628891</v>
      </c>
      <c r="V61" s="8">
        <f t="shared" ca="1" si="18"/>
        <v>5176.2555010338165</v>
      </c>
      <c r="X61" s="5">
        <f t="shared" si="8"/>
        <v>44718</v>
      </c>
      <c r="Y61" s="8">
        <f t="shared" ca="1" si="9"/>
        <v>1.0488303168407485</v>
      </c>
      <c r="Z61" s="8">
        <f t="shared" ca="1" si="3"/>
        <v>1.110253260483234</v>
      </c>
      <c r="AA61" s="8">
        <f t="shared" ca="1" si="3"/>
        <v>1.0812673913014801</v>
      </c>
    </row>
    <row r="62" spans="1:27" x14ac:dyDescent="0.55000000000000004">
      <c r="A62" s="2">
        <v>44725</v>
      </c>
      <c r="B62">
        <v>713</v>
      </c>
      <c r="C62">
        <v>288</v>
      </c>
      <c r="D62">
        <v>1000</v>
      </c>
      <c r="E62">
        <v>2001</v>
      </c>
      <c r="H62">
        <f t="shared" si="10"/>
        <v>52176</v>
      </c>
      <c r="I62">
        <f t="shared" si="19"/>
        <v>17613</v>
      </c>
      <c r="J62">
        <f t="shared" si="20"/>
        <v>56028</v>
      </c>
      <c r="L62">
        <v>39145</v>
      </c>
      <c r="M62">
        <v>18452</v>
      </c>
      <c r="N62">
        <v>59967</v>
      </c>
      <c r="T62" s="8">
        <f t="shared" ca="1" si="16"/>
        <v>3280.9847909631067</v>
      </c>
      <c r="U62" s="8">
        <f t="shared" ca="1" si="17"/>
        <v>1546.5763536301249</v>
      </c>
      <c r="V62" s="8">
        <f t="shared" ca="1" si="18"/>
        <v>5026.2055169161986</v>
      </c>
      <c r="X62" s="5">
        <f t="shared" si="8"/>
        <v>44725</v>
      </c>
      <c r="Y62" s="8">
        <f t="shared" ca="1" si="9"/>
        <v>1.0185522481265588</v>
      </c>
      <c r="Z62" s="8">
        <f t="shared" ca="1" si="3"/>
        <v>1.079925341115523</v>
      </c>
      <c r="AA62" s="8">
        <f t="shared" ca="1" si="3"/>
        <v>1.0499234681007645</v>
      </c>
    </row>
    <row r="63" spans="1:27" x14ac:dyDescent="0.55000000000000004">
      <c r="A63" s="2">
        <v>44732</v>
      </c>
      <c r="B63">
        <v>716</v>
      </c>
      <c r="C63">
        <v>288</v>
      </c>
      <c r="D63">
        <v>993</v>
      </c>
      <c r="E63">
        <v>1997</v>
      </c>
      <c r="H63">
        <f t="shared" si="10"/>
        <v>52892</v>
      </c>
      <c r="I63">
        <f t="shared" si="19"/>
        <v>17901</v>
      </c>
      <c r="J63">
        <f t="shared" si="20"/>
        <v>57021</v>
      </c>
      <c r="L63">
        <v>39855</v>
      </c>
      <c r="M63">
        <v>18780</v>
      </c>
      <c r="N63">
        <v>61080</v>
      </c>
      <c r="P63" t="s">
        <v>22</v>
      </c>
      <c r="T63" s="8">
        <f t="shared" ca="1" si="16"/>
        <v>3184.9711367337854</v>
      </c>
      <c r="U63" s="8">
        <f t="shared" ca="1" si="17"/>
        <v>1500.7842917541209</v>
      </c>
      <c r="V63" s="8">
        <f t="shared" ca="1" si="18"/>
        <v>4881.1450766955113</v>
      </c>
      <c r="X63" s="5">
        <f t="shared" si="8"/>
        <v>44732</v>
      </c>
      <c r="Y63" s="8">
        <f t="shared" ca="1" si="9"/>
        <v>0.98874567187071027</v>
      </c>
      <c r="Z63" s="8">
        <f t="shared" ca="1" si="3"/>
        <v>1.0479501929595636</v>
      </c>
      <c r="AA63" s="8">
        <f t="shared" ca="1" si="3"/>
        <v>1.0196218101267445</v>
      </c>
    </row>
    <row r="64" spans="1:27" x14ac:dyDescent="0.55000000000000004">
      <c r="A64" s="2">
        <v>44739</v>
      </c>
      <c r="B64">
        <v>788</v>
      </c>
      <c r="C64">
        <v>352</v>
      </c>
      <c r="D64">
        <v>1069</v>
      </c>
      <c r="E64">
        <v>2209</v>
      </c>
      <c r="H64">
        <f t="shared" si="10"/>
        <v>53680</v>
      </c>
      <c r="I64">
        <f t="shared" si="19"/>
        <v>18253</v>
      </c>
      <c r="J64">
        <f t="shared" si="20"/>
        <v>58090</v>
      </c>
      <c r="L64">
        <v>40604</v>
      </c>
      <c r="M64">
        <v>19171</v>
      </c>
      <c r="N64">
        <v>62270</v>
      </c>
      <c r="T64" s="8">
        <f t="shared" ca="1" si="16"/>
        <v>3093.7575369212218</v>
      </c>
      <c r="U64" s="8">
        <f t="shared" ca="1" si="17"/>
        <v>1460.7040129129332</v>
      </c>
      <c r="V64" s="8">
        <f t="shared" ca="1" si="18"/>
        <v>4744.5641272801813</v>
      </c>
      <c r="X64" s="5">
        <f t="shared" si="8"/>
        <v>44739</v>
      </c>
      <c r="Y64" s="8">
        <f t="shared" ca="1" si="9"/>
        <v>0.96042922937920727</v>
      </c>
      <c r="Z64" s="8">
        <f t="shared" ca="1" si="3"/>
        <v>1.0199634022020434</v>
      </c>
      <c r="AA64" s="8">
        <f t="shared" ca="1" si="3"/>
        <v>0.99109143197089444</v>
      </c>
    </row>
    <row r="65" spans="1:27" x14ac:dyDescent="0.55000000000000004">
      <c r="A65" s="2">
        <v>44746</v>
      </c>
      <c r="B65">
        <v>687</v>
      </c>
      <c r="C65">
        <v>295</v>
      </c>
      <c r="D65">
        <v>923</v>
      </c>
      <c r="E65">
        <v>1905</v>
      </c>
      <c r="H65">
        <f t="shared" si="10"/>
        <v>54367</v>
      </c>
      <c r="I65">
        <f t="shared" si="19"/>
        <v>18548</v>
      </c>
      <c r="J65">
        <f t="shared" si="20"/>
        <v>59013</v>
      </c>
      <c r="L65">
        <v>41352</v>
      </c>
      <c r="M65">
        <v>19547</v>
      </c>
      <c r="N65">
        <v>63458</v>
      </c>
      <c r="T65" s="8">
        <f t="shared" ca="1" si="16"/>
        <v>3004.0609647294514</v>
      </c>
      <c r="U65" s="8">
        <f t="shared" ca="1" si="17"/>
        <v>1420.0130508214013</v>
      </c>
      <c r="V65" s="8">
        <f t="shared" ca="1" si="18"/>
        <v>4609.9753506432944</v>
      </c>
      <c r="X65" s="5">
        <f t="shared" si="8"/>
        <v>44746</v>
      </c>
      <c r="Y65" s="8">
        <f t="shared" ca="1" si="9"/>
        <v>0.93258373448181831</v>
      </c>
      <c r="Z65" s="8">
        <f t="shared" ca="1" si="3"/>
        <v>0.99155019065004146</v>
      </c>
      <c r="AA65" s="8">
        <f t="shared" ca="1" si="3"/>
        <v>0.96297719854799646</v>
      </c>
    </row>
    <row r="66" spans="1:27" x14ac:dyDescent="0.55000000000000004">
      <c r="A66" s="2">
        <v>44753</v>
      </c>
      <c r="B66">
        <v>702</v>
      </c>
      <c r="C66">
        <v>296</v>
      </c>
      <c r="D66">
        <v>992</v>
      </c>
      <c r="E66">
        <v>1990</v>
      </c>
      <c r="H66">
        <f t="shared" si="10"/>
        <v>55069</v>
      </c>
      <c r="I66">
        <f t="shared" si="19"/>
        <v>18844</v>
      </c>
      <c r="J66">
        <f t="shared" si="20"/>
        <v>60005</v>
      </c>
      <c r="L66">
        <v>42142</v>
      </c>
      <c r="M66">
        <v>19907</v>
      </c>
      <c r="N66">
        <v>64700</v>
      </c>
      <c r="T66" s="8">
        <f t="shared" ca="1" si="16"/>
        <v>2918.9196038930809</v>
      </c>
      <c r="U66" s="8">
        <f t="shared" ca="1" si="17"/>
        <v>1378.8366132290723</v>
      </c>
      <c r="V66" s="8">
        <f t="shared" ca="1" si="18"/>
        <v>4481.3748367871085</v>
      </c>
      <c r="X66" s="5">
        <f t="shared" si="8"/>
        <v>44753</v>
      </c>
      <c r="Y66" s="8">
        <f t="shared" ca="1" si="9"/>
        <v>0.9061523640203345</v>
      </c>
      <c r="Z66" s="8">
        <f t="shared" ca="1" si="3"/>
        <v>0.96279798691406437</v>
      </c>
      <c r="AA66" s="8">
        <f t="shared" ca="1" si="3"/>
        <v>0.93611385261974078</v>
      </c>
    </row>
    <row r="67" spans="1:27" x14ac:dyDescent="0.55000000000000004">
      <c r="A67" s="2">
        <v>44760</v>
      </c>
      <c r="B67">
        <v>791</v>
      </c>
      <c r="C67">
        <v>344</v>
      </c>
      <c r="D67">
        <v>1213</v>
      </c>
      <c r="E67">
        <v>2348</v>
      </c>
      <c r="H67">
        <f t="shared" si="10"/>
        <v>55860</v>
      </c>
      <c r="I67">
        <f t="shared" si="19"/>
        <v>19188</v>
      </c>
      <c r="J67">
        <f t="shared" si="20"/>
        <v>61218</v>
      </c>
      <c r="L67">
        <v>42976</v>
      </c>
      <c r="M67">
        <v>20337</v>
      </c>
      <c r="N67">
        <v>65908</v>
      </c>
      <c r="T67" s="8">
        <f t="shared" ca="1" si="16"/>
        <v>2838.1003630710875</v>
      </c>
      <c r="U67" s="8">
        <f t="shared" ca="1" si="17"/>
        <v>1343.0390702665838</v>
      </c>
      <c r="V67" s="8">
        <f t="shared" ca="1" si="18"/>
        <v>4352.5111394566557</v>
      </c>
      <c r="X67" s="5">
        <f t="shared" si="8"/>
        <v>44760</v>
      </c>
      <c r="Y67" s="8">
        <f t="shared" ca="1" si="9"/>
        <v>0.88106275688230229</v>
      </c>
      <c r="Z67" s="8">
        <f t="shared" ca="1" si="3"/>
        <v>0.93780169513440326</v>
      </c>
      <c r="AA67" s="8">
        <f t="shared" ca="1" si="3"/>
        <v>0.90919553032708467</v>
      </c>
    </row>
    <row r="68" spans="1:27" x14ac:dyDescent="0.55000000000000004">
      <c r="A68" s="2">
        <v>44767</v>
      </c>
      <c r="B68">
        <v>785</v>
      </c>
      <c r="C68">
        <v>320</v>
      </c>
      <c r="D68">
        <v>1090</v>
      </c>
      <c r="E68">
        <v>2195</v>
      </c>
      <c r="H68">
        <f t="shared" si="10"/>
        <v>56645</v>
      </c>
      <c r="I68">
        <f t="shared" si="19"/>
        <v>19508</v>
      </c>
      <c r="J68">
        <f t="shared" si="20"/>
        <v>62308</v>
      </c>
      <c r="L68">
        <v>43711</v>
      </c>
      <c r="M68">
        <v>20721</v>
      </c>
      <c r="N68">
        <v>67219</v>
      </c>
      <c r="T68" s="8">
        <f t="shared" ca="1" si="16"/>
        <v>2752.2461199458398</v>
      </c>
      <c r="U68" s="8">
        <f t="shared" ca="1" si="17"/>
        <v>1304.6897085721614</v>
      </c>
      <c r="V68" s="8">
        <f t="shared" ca="1" si="18"/>
        <v>4232.4181999185421</v>
      </c>
      <c r="X68" s="5">
        <f t="shared" si="8"/>
        <v>44767</v>
      </c>
      <c r="Y68" s="8">
        <f t="shared" ca="1" si="9"/>
        <v>0.85441007851960993</v>
      </c>
      <c r="Z68" s="8">
        <f t="shared" ca="1" si="3"/>
        <v>0.91102354906214267</v>
      </c>
      <c r="AA68" s="8">
        <f t="shared" ca="1" si="3"/>
        <v>0.88410933057860475</v>
      </c>
    </row>
    <row r="69" spans="1:27" x14ac:dyDescent="0.55000000000000004">
      <c r="A69" s="2">
        <v>44774</v>
      </c>
      <c r="B69">
        <v>760</v>
      </c>
      <c r="C69">
        <v>320</v>
      </c>
      <c r="D69">
        <v>1152</v>
      </c>
      <c r="E69">
        <v>2232</v>
      </c>
      <c r="H69">
        <f t="shared" si="10"/>
        <v>57405</v>
      </c>
      <c r="I69">
        <f t="shared" si="19"/>
        <v>19828</v>
      </c>
      <c r="J69">
        <f t="shared" si="20"/>
        <v>63460</v>
      </c>
      <c r="L69">
        <v>44549</v>
      </c>
      <c r="M69">
        <v>21091</v>
      </c>
      <c r="N69">
        <v>68485</v>
      </c>
      <c r="T69" s="8">
        <f t="shared" ca="1" si="16"/>
        <v>2674.4177957941042</v>
      </c>
      <c r="U69" s="8">
        <f t="shared" ca="1" si="17"/>
        <v>1266.159638400266</v>
      </c>
      <c r="V69" s="8">
        <f t="shared" ca="1" si="18"/>
        <v>4111.3718095795466</v>
      </c>
      <c r="X69" s="5">
        <f t="shared" si="8"/>
        <v>44774</v>
      </c>
      <c r="Y69" s="8">
        <f t="shared" ca="1" si="9"/>
        <v>0.83024897458794455</v>
      </c>
      <c r="Z69" s="8">
        <f t="shared" ca="1" si="3"/>
        <v>0.88411921997685494</v>
      </c>
      <c r="AA69" s="8">
        <f t="shared" ca="1" si="3"/>
        <v>0.85882396460658772</v>
      </c>
    </row>
    <row r="70" spans="1:27" x14ac:dyDescent="0.55000000000000004">
      <c r="A70" s="2">
        <v>44781</v>
      </c>
      <c r="B70">
        <v>809</v>
      </c>
      <c r="C70">
        <v>319</v>
      </c>
      <c r="D70">
        <v>1084</v>
      </c>
      <c r="E70">
        <v>2212</v>
      </c>
      <c r="H70">
        <f t="shared" si="10"/>
        <v>58214</v>
      </c>
      <c r="I70">
        <f t="shared" si="19"/>
        <v>20147</v>
      </c>
      <c r="J70">
        <f t="shared" si="20"/>
        <v>64544</v>
      </c>
      <c r="L70">
        <v>45358</v>
      </c>
      <c r="M70">
        <v>21463</v>
      </c>
      <c r="N70">
        <v>69790</v>
      </c>
      <c r="T70" s="8">
        <f t="shared" ca="1" si="16"/>
        <v>2596.2108346003815</v>
      </c>
      <c r="U70" s="8">
        <f t="shared" ca="1" si="17"/>
        <v>1228.5037511139819</v>
      </c>
      <c r="V70" s="8">
        <f t="shared" ca="1" si="18"/>
        <v>3994.6548381048688</v>
      </c>
      <c r="X70" s="5">
        <f t="shared" si="8"/>
        <v>44781</v>
      </c>
      <c r="Y70" s="8">
        <f t="shared" ca="1" si="9"/>
        <v>0.80597032618871511</v>
      </c>
      <c r="Z70" s="8">
        <f t="shared" ca="1" si="3"/>
        <v>0.85782530514542887</v>
      </c>
      <c r="AA70" s="8">
        <f t="shared" ca="1" si="3"/>
        <v>0.83444297042231141</v>
      </c>
    </row>
    <row r="71" spans="1:27" x14ac:dyDescent="0.55000000000000004">
      <c r="A71" s="2">
        <v>44788</v>
      </c>
      <c r="B71">
        <v>783</v>
      </c>
      <c r="C71">
        <v>332</v>
      </c>
      <c r="D71">
        <v>1102</v>
      </c>
      <c r="E71">
        <v>2217</v>
      </c>
      <c r="H71">
        <f t="shared" si="10"/>
        <v>58997</v>
      </c>
      <c r="I71">
        <f t="shared" si="19"/>
        <v>20479</v>
      </c>
      <c r="J71">
        <f t="shared" si="20"/>
        <v>65646</v>
      </c>
      <c r="L71">
        <v>46136</v>
      </c>
      <c r="M71">
        <v>21822</v>
      </c>
      <c r="N71">
        <v>70969</v>
      </c>
      <c r="T71" s="8">
        <f t="shared" ca="1" si="16"/>
        <v>2517.7973227766201</v>
      </c>
      <c r="U71" s="8">
        <f t="shared" ca="1" si="17"/>
        <v>1190.9002336056747</v>
      </c>
      <c r="V71" s="8">
        <f t="shared" ca="1" si="18"/>
        <v>3873.017994627492</v>
      </c>
      <c r="X71" s="5">
        <f t="shared" si="8"/>
        <v>44788</v>
      </c>
      <c r="Y71" s="8">
        <f t="shared" ca="1" si="9"/>
        <v>0.78162755600228395</v>
      </c>
      <c r="Z71" s="8">
        <f t="shared" ca="1" si="3"/>
        <v>0.83156795847322296</v>
      </c>
      <c r="AA71" s="8">
        <f t="shared" ca="1" si="3"/>
        <v>0.80903426476497631</v>
      </c>
    </row>
    <row r="72" spans="1:27" x14ac:dyDescent="0.55000000000000004">
      <c r="A72" s="2">
        <v>44795</v>
      </c>
      <c r="B72">
        <v>773</v>
      </c>
      <c r="C72">
        <v>303</v>
      </c>
      <c r="D72">
        <v>1052</v>
      </c>
      <c r="E72">
        <v>2128</v>
      </c>
      <c r="H72">
        <f t="shared" si="10"/>
        <v>59770</v>
      </c>
      <c r="I72">
        <f t="shared" si="19"/>
        <v>20782</v>
      </c>
      <c r="J72">
        <f t="shared" si="20"/>
        <v>66698</v>
      </c>
      <c r="L72">
        <v>46844</v>
      </c>
      <c r="M72">
        <v>22163</v>
      </c>
      <c r="N72">
        <v>72144</v>
      </c>
      <c r="T72" s="8">
        <f t="shared" ca="1" si="16"/>
        <v>2437.4155024581219</v>
      </c>
      <c r="U72" s="8">
        <f t="shared" ca="1" si="17"/>
        <v>1153.1986973994397</v>
      </c>
      <c r="V72" s="8">
        <f t="shared" ca="1" si="18"/>
        <v>3753.8404920446319</v>
      </c>
      <c r="X72" s="5">
        <f t="shared" si="8"/>
        <v>44795</v>
      </c>
      <c r="Y72" s="8">
        <f t="shared" ca="1" si="9"/>
        <v>0.75667374212926131</v>
      </c>
      <c r="Z72" s="8">
        <f t="shared" ca="1" si="3"/>
        <v>0.80524216844511887</v>
      </c>
      <c r="AA72" s="8">
        <f t="shared" ca="1" si="3"/>
        <v>0.78413929053237563</v>
      </c>
    </row>
    <row r="73" spans="1:27" x14ac:dyDescent="0.55000000000000004">
      <c r="A73" s="2">
        <v>44802</v>
      </c>
      <c r="B73">
        <v>677</v>
      </c>
      <c r="C73">
        <v>316</v>
      </c>
      <c r="D73">
        <v>1048</v>
      </c>
      <c r="E73">
        <v>2041</v>
      </c>
      <c r="H73">
        <f t="shared" si="10"/>
        <v>60447</v>
      </c>
      <c r="I73">
        <f t="shared" si="19"/>
        <v>21098</v>
      </c>
      <c r="J73">
        <f t="shared" si="20"/>
        <v>67746</v>
      </c>
      <c r="L73">
        <v>47599</v>
      </c>
      <c r="M73">
        <v>22558</v>
      </c>
      <c r="N73">
        <v>73293</v>
      </c>
      <c r="T73" s="8">
        <f t="shared" ca="1" si="16"/>
        <v>2361.3925741323037</v>
      </c>
      <c r="U73" s="8">
        <f t="shared" ca="1" si="17"/>
        <v>1119.1053107686403</v>
      </c>
      <c r="V73" s="8">
        <f t="shared" ca="1" si="18"/>
        <v>3636.0752523346905</v>
      </c>
      <c r="X73" s="5">
        <f t="shared" si="8"/>
        <v>44802</v>
      </c>
      <c r="Y73" s="8">
        <f t="shared" ca="1" si="9"/>
        <v>0.73307310710995166</v>
      </c>
      <c r="Z73" s="8">
        <f t="shared" ca="1" si="3"/>
        <v>0.78143583512013981</v>
      </c>
      <c r="AA73" s="8">
        <f t="shared" ca="1" si="3"/>
        <v>0.7595393237220569</v>
      </c>
    </row>
    <row r="74" spans="1:27" x14ac:dyDescent="0.55000000000000004">
      <c r="A74" s="2">
        <v>44809</v>
      </c>
      <c r="B74">
        <v>822</v>
      </c>
      <c r="C74">
        <v>293</v>
      </c>
      <c r="D74">
        <v>1078</v>
      </c>
      <c r="E74">
        <v>2193</v>
      </c>
      <c r="H74">
        <f t="shared" si="10"/>
        <v>61269</v>
      </c>
      <c r="I74">
        <f t="shared" si="19"/>
        <v>21391</v>
      </c>
      <c r="J74">
        <f t="shared" si="20"/>
        <v>68824</v>
      </c>
      <c r="L74">
        <v>48355</v>
      </c>
      <c r="M74">
        <v>22958</v>
      </c>
      <c r="N74">
        <v>74508</v>
      </c>
      <c r="T74" s="8">
        <f t="shared" ref="T74:T84" ca="1" si="21">L74*($L$6^(ROW()-10))</f>
        <v>2287.2125203043456</v>
      </c>
      <c r="U74" s="8">
        <f t="shared" ref="U74:U84" ca="1" si="22">M74*($L$6^(ROW()-10))</f>
        <v>1085.9233800257919</v>
      </c>
      <c r="V74" s="8">
        <f t="shared" ref="V74:V84" ca="1" si="23">N74*($L$6^(ROW()-10))</f>
        <v>3524.2607892221317</v>
      </c>
      <c r="X74" s="5">
        <f t="shared" si="8"/>
        <v>44809</v>
      </c>
      <c r="Y74" s="8">
        <f t="shared" ca="1" si="9"/>
        <v>0.71004457591994974</v>
      </c>
      <c r="Z74" s="8">
        <f t="shared" ca="1" si="9"/>
        <v>0.75826594260740832</v>
      </c>
      <c r="AA74" s="8">
        <f t="shared" ca="1" si="9"/>
        <v>0.7361824139220392</v>
      </c>
    </row>
    <row r="75" spans="1:27" x14ac:dyDescent="0.55000000000000004">
      <c r="A75" s="2">
        <v>44816</v>
      </c>
      <c r="B75">
        <v>750</v>
      </c>
      <c r="C75">
        <v>330</v>
      </c>
      <c r="D75">
        <v>1161</v>
      </c>
      <c r="E75">
        <v>2241</v>
      </c>
      <c r="H75">
        <f t="shared" si="10"/>
        <v>62019</v>
      </c>
      <c r="I75">
        <f t="shared" ref="I75:I106" si="24">C75+I74</f>
        <v>21721</v>
      </c>
      <c r="J75">
        <f t="shared" ref="J75:J106" si="25">D75+J74</f>
        <v>69985</v>
      </c>
      <c r="L75">
        <v>49103</v>
      </c>
      <c r="M75">
        <v>23335</v>
      </c>
      <c r="N75">
        <v>75705</v>
      </c>
      <c r="T75" s="8">
        <f t="shared" ca="1" si="21"/>
        <v>2214.4604405238265</v>
      </c>
      <c r="U75" s="8">
        <f t="shared" ca="1" si="22"/>
        <v>1052.3681726090767</v>
      </c>
      <c r="V75" s="8">
        <f t="shared" ca="1" si="23"/>
        <v>3414.1646671253548</v>
      </c>
      <c r="X75" s="5">
        <f t="shared" ref="X75:X138" si="26">A75</f>
        <v>44816</v>
      </c>
      <c r="Y75" s="8">
        <f t="shared" ref="Y75:AA138" ca="1" si="27">T75/OFFSET(T$10, $I$1,0)</f>
        <v>0.68745934644237616</v>
      </c>
      <c r="Z75" s="8">
        <f t="shared" ca="1" si="27"/>
        <v>0.7348354028020877</v>
      </c>
      <c r="AA75" s="8">
        <f t="shared" ca="1" si="27"/>
        <v>0.71318444817088655</v>
      </c>
    </row>
    <row r="76" spans="1:27" x14ac:dyDescent="0.55000000000000004">
      <c r="A76" s="2">
        <v>44823</v>
      </c>
      <c r="B76">
        <v>827</v>
      </c>
      <c r="C76">
        <v>368</v>
      </c>
      <c r="D76">
        <v>1125</v>
      </c>
      <c r="E76">
        <v>2320</v>
      </c>
      <c r="H76">
        <f t="shared" ref="H76:H139" si="28">B76+H75-G76</f>
        <v>62846</v>
      </c>
      <c r="I76">
        <f t="shared" si="24"/>
        <v>22089</v>
      </c>
      <c r="J76">
        <f t="shared" si="25"/>
        <v>71110</v>
      </c>
      <c r="L76">
        <v>49876</v>
      </c>
      <c r="M76">
        <v>23751</v>
      </c>
      <c r="N76">
        <v>77029</v>
      </c>
      <c r="T76" s="8">
        <f t="shared" ca="1" si="21"/>
        <v>2144.599911457291</v>
      </c>
      <c r="U76" s="8">
        <f t="shared" ca="1" si="22"/>
        <v>1021.2605761693424</v>
      </c>
      <c r="V76" s="8">
        <f t="shared" ca="1" si="23"/>
        <v>3312.1418433644171</v>
      </c>
      <c r="X76" s="5">
        <f t="shared" si="26"/>
        <v>44823</v>
      </c>
      <c r="Y76" s="8">
        <f t="shared" ca="1" si="27"/>
        <v>0.66577177290286482</v>
      </c>
      <c r="Z76" s="8">
        <f t="shared" ca="1" si="27"/>
        <v>0.71311395231074104</v>
      </c>
      <c r="AA76" s="8">
        <f t="shared" ca="1" si="27"/>
        <v>0.69187291274162355</v>
      </c>
    </row>
    <row r="77" spans="1:27" x14ac:dyDescent="0.55000000000000004">
      <c r="A77" s="2">
        <v>44830</v>
      </c>
      <c r="B77">
        <v>853</v>
      </c>
      <c r="C77">
        <v>344</v>
      </c>
      <c r="D77">
        <v>1177</v>
      </c>
      <c r="E77">
        <v>2374</v>
      </c>
      <c r="H77">
        <f t="shared" si="28"/>
        <v>63699</v>
      </c>
      <c r="I77">
        <f t="shared" si="24"/>
        <v>22433</v>
      </c>
      <c r="J77">
        <f t="shared" si="25"/>
        <v>72287</v>
      </c>
      <c r="L77">
        <v>50570</v>
      </c>
      <c r="M77">
        <v>24101</v>
      </c>
      <c r="N77">
        <v>78212</v>
      </c>
      <c r="T77" s="8">
        <f t="shared" ca="1" si="21"/>
        <v>2073.2056740965431</v>
      </c>
      <c r="U77" s="8">
        <f t="shared" ca="1" si="22"/>
        <v>988.06268442556438</v>
      </c>
      <c r="V77" s="8">
        <f t="shared" ca="1" si="23"/>
        <v>3206.4378521344443</v>
      </c>
      <c r="X77" s="5">
        <f t="shared" si="26"/>
        <v>44830</v>
      </c>
      <c r="Y77" s="8">
        <f t="shared" ca="1" si="27"/>
        <v>0.64360807340405524</v>
      </c>
      <c r="Z77" s="8">
        <f t="shared" ca="1" si="27"/>
        <v>0.68993291473599372</v>
      </c>
      <c r="AA77" s="8">
        <f t="shared" ca="1" si="27"/>
        <v>0.66979241868089567</v>
      </c>
    </row>
    <row r="78" spans="1:27" x14ac:dyDescent="0.55000000000000004">
      <c r="A78" s="2">
        <v>44837</v>
      </c>
      <c r="B78">
        <v>901</v>
      </c>
      <c r="C78">
        <v>350</v>
      </c>
      <c r="D78">
        <v>1189</v>
      </c>
      <c r="E78">
        <v>2440</v>
      </c>
      <c r="H78">
        <f t="shared" si="28"/>
        <v>64600</v>
      </c>
      <c r="I78">
        <f t="shared" si="24"/>
        <v>22783</v>
      </c>
      <c r="J78">
        <f t="shared" si="25"/>
        <v>73476</v>
      </c>
      <c r="L78">
        <v>51235</v>
      </c>
      <c r="M78">
        <v>24500</v>
      </c>
      <c r="N78">
        <v>79335</v>
      </c>
      <c r="T78" s="8">
        <f t="shared" ca="1" si="21"/>
        <v>2002.6771532722717</v>
      </c>
      <c r="U78" s="8">
        <f t="shared" ca="1" si="22"/>
        <v>957.65766087968495</v>
      </c>
      <c r="V78" s="8">
        <f t="shared" ca="1" si="23"/>
        <v>3101.0518581995839</v>
      </c>
      <c r="X78" s="5">
        <f t="shared" si="26"/>
        <v>44837</v>
      </c>
      <c r="Y78" s="8">
        <f t="shared" ca="1" si="27"/>
        <v>0.62171312782537869</v>
      </c>
      <c r="Z78" s="8">
        <f t="shared" ca="1" si="27"/>
        <v>0.66870204867022287</v>
      </c>
      <c r="AA78" s="8">
        <f t="shared" ca="1" si="27"/>
        <v>0.64777835103703585</v>
      </c>
    </row>
    <row r="79" spans="1:27" x14ac:dyDescent="0.55000000000000004">
      <c r="A79" s="2">
        <v>44844</v>
      </c>
      <c r="B79">
        <v>885</v>
      </c>
      <c r="C79">
        <v>340</v>
      </c>
      <c r="D79">
        <v>1144</v>
      </c>
      <c r="E79">
        <v>2369</v>
      </c>
      <c r="H79">
        <f t="shared" si="28"/>
        <v>65485</v>
      </c>
      <c r="I79">
        <f t="shared" si="24"/>
        <v>23123</v>
      </c>
      <c r="J79">
        <f t="shared" si="25"/>
        <v>74620</v>
      </c>
      <c r="L79">
        <v>51835</v>
      </c>
      <c r="M79">
        <v>24842</v>
      </c>
      <c r="N79">
        <v>80432</v>
      </c>
      <c r="T79" s="8">
        <f t="shared" ca="1" si="21"/>
        <v>1931.7996070612376</v>
      </c>
      <c r="U79" s="8">
        <f t="shared" ca="1" si="22"/>
        <v>925.81780338796693</v>
      </c>
      <c r="V79" s="8">
        <f t="shared" ca="1" si="23"/>
        <v>2997.5596796594859</v>
      </c>
      <c r="X79" s="5">
        <f t="shared" si="26"/>
        <v>44844</v>
      </c>
      <c r="Y79" s="8">
        <f t="shared" ca="1" si="27"/>
        <v>0.59970983045143655</v>
      </c>
      <c r="Z79" s="8">
        <f t="shared" ca="1" si="27"/>
        <v>0.64646928345167709</v>
      </c>
      <c r="AA79" s="8">
        <f t="shared" ca="1" si="27"/>
        <v>0.62615988226403785</v>
      </c>
    </row>
    <row r="80" spans="1:27" x14ac:dyDescent="0.55000000000000004">
      <c r="A80" s="2">
        <v>44851</v>
      </c>
      <c r="B80">
        <v>809</v>
      </c>
      <c r="C80">
        <v>334</v>
      </c>
      <c r="D80">
        <v>1199</v>
      </c>
      <c r="E80">
        <v>2342</v>
      </c>
      <c r="H80">
        <f t="shared" si="28"/>
        <v>66294</v>
      </c>
      <c r="I80">
        <f t="shared" si="24"/>
        <v>23457</v>
      </c>
      <c r="J80">
        <f t="shared" si="25"/>
        <v>75819</v>
      </c>
      <c r="L80">
        <v>52516</v>
      </c>
      <c r="M80">
        <v>25137</v>
      </c>
      <c r="N80">
        <v>81476</v>
      </c>
      <c r="T80" s="8">
        <f t="shared" ca="1" si="21"/>
        <v>1866.0590299072176</v>
      </c>
      <c r="U80" s="8">
        <f t="shared" ca="1" si="22"/>
        <v>893.19685114589322</v>
      </c>
      <c r="V80" s="8">
        <f t="shared" ca="1" si="23"/>
        <v>2895.0991225668454</v>
      </c>
      <c r="X80" s="5">
        <f t="shared" si="26"/>
        <v>44851</v>
      </c>
      <c r="Y80" s="8">
        <f t="shared" ca="1" si="27"/>
        <v>0.57930125896466989</v>
      </c>
      <c r="Z80" s="8">
        <f t="shared" ca="1" si="27"/>
        <v>0.62369110447923448</v>
      </c>
      <c r="AA80" s="8">
        <f t="shared" ca="1" si="27"/>
        <v>0.60475690877157229</v>
      </c>
    </row>
    <row r="81" spans="1:27" x14ac:dyDescent="0.55000000000000004">
      <c r="A81" s="2">
        <v>44858</v>
      </c>
      <c r="B81">
        <v>816</v>
      </c>
      <c r="C81">
        <v>313</v>
      </c>
      <c r="D81">
        <v>1184</v>
      </c>
      <c r="E81">
        <v>2313</v>
      </c>
      <c r="H81">
        <f t="shared" ref="H81" si="29">B81+H80-G81</f>
        <v>67110</v>
      </c>
      <c r="I81">
        <f t="shared" si="24"/>
        <v>23770</v>
      </c>
      <c r="J81">
        <f t="shared" si="25"/>
        <v>77003</v>
      </c>
      <c r="L81">
        <v>53158</v>
      </c>
      <c r="M81">
        <v>25439</v>
      </c>
      <c r="N81">
        <v>82532</v>
      </c>
      <c r="T81" s="8">
        <f t="shared" ca="1" si="21"/>
        <v>1800.9312692437127</v>
      </c>
      <c r="U81" s="8">
        <f t="shared" ca="1" si="22"/>
        <v>861.84375932673936</v>
      </c>
      <c r="V81" s="8">
        <f t="shared" ca="1" si="23"/>
        <v>2796.0882560145624</v>
      </c>
      <c r="X81" s="5">
        <f t="shared" si="26"/>
        <v>44858</v>
      </c>
      <c r="Y81" s="8">
        <f t="shared" ca="1" si="27"/>
        <v>0.55908293085111926</v>
      </c>
      <c r="Z81" s="8">
        <f t="shared" ca="1" si="27"/>
        <v>0.60179823233079377</v>
      </c>
      <c r="AA81" s="8">
        <f t="shared" ca="1" si="27"/>
        <v>0.58407454072267972</v>
      </c>
    </row>
    <row r="82" spans="1:27" x14ac:dyDescent="0.55000000000000004">
      <c r="A82" s="2">
        <v>44865</v>
      </c>
      <c r="B82">
        <v>765</v>
      </c>
      <c r="C82">
        <v>312</v>
      </c>
      <c r="D82">
        <v>1106</v>
      </c>
      <c r="E82">
        <v>2183</v>
      </c>
      <c r="H82">
        <f t="shared" si="28"/>
        <v>67875</v>
      </c>
      <c r="I82">
        <f t="shared" si="24"/>
        <v>24082</v>
      </c>
      <c r="J82">
        <f t="shared" si="25"/>
        <v>78109</v>
      </c>
      <c r="L82">
        <v>53785</v>
      </c>
      <c r="M82">
        <v>25769</v>
      </c>
      <c r="N82">
        <v>83521</v>
      </c>
      <c r="T82" s="8">
        <f t="shared" ca="1" si="21"/>
        <v>1737.3385107180277</v>
      </c>
      <c r="U82" s="8">
        <f t="shared" ca="1" si="22"/>
        <v>832.37847137106723</v>
      </c>
      <c r="V82" s="8">
        <f t="shared" ca="1" si="23"/>
        <v>2697.8572046793788</v>
      </c>
      <c r="X82" s="5">
        <f t="shared" si="26"/>
        <v>44865</v>
      </c>
      <c r="Y82" s="8">
        <f t="shared" ca="1" si="27"/>
        <v>0.53934113035898945</v>
      </c>
      <c r="Z82" s="8">
        <f t="shared" ca="1" si="27"/>
        <v>0.58122355389871527</v>
      </c>
      <c r="AA82" s="8">
        <f t="shared" ca="1" si="27"/>
        <v>0.56355506818103596</v>
      </c>
    </row>
    <row r="83" spans="1:27" x14ac:dyDescent="0.55000000000000004">
      <c r="A83" s="2">
        <v>44872</v>
      </c>
      <c r="B83">
        <v>739</v>
      </c>
      <c r="C83">
        <v>365</v>
      </c>
      <c r="D83">
        <v>1143</v>
      </c>
      <c r="E83">
        <v>2247</v>
      </c>
      <c r="H83">
        <f t="shared" si="28"/>
        <v>68614</v>
      </c>
      <c r="I83">
        <f t="shared" si="24"/>
        <v>24447</v>
      </c>
      <c r="J83">
        <f t="shared" si="25"/>
        <v>79252</v>
      </c>
      <c r="L83">
        <v>54406</v>
      </c>
      <c r="M83">
        <v>26109</v>
      </c>
      <c r="N83">
        <v>84587</v>
      </c>
      <c r="T83" s="8">
        <f t="shared" ca="1" si="21"/>
        <v>1675.5787289319244</v>
      </c>
      <c r="U83" s="8">
        <f t="shared" ca="1" si="22"/>
        <v>804.09669951262015</v>
      </c>
      <c r="V83" s="8">
        <f t="shared" ca="1" si="23"/>
        <v>2605.0835926950094</v>
      </c>
      <c r="X83" s="5">
        <f t="shared" si="26"/>
        <v>44872</v>
      </c>
      <c r="Y83" s="8">
        <f t="shared" ca="1" si="27"/>
        <v>0.52016836102604302</v>
      </c>
      <c r="Z83" s="8">
        <f t="shared" ca="1" si="27"/>
        <v>0.56147528731627583</v>
      </c>
      <c r="AA83" s="8">
        <f t="shared" ca="1" si="27"/>
        <v>0.54417559949137795</v>
      </c>
    </row>
    <row r="84" spans="1:27" x14ac:dyDescent="0.55000000000000004">
      <c r="A84" s="2">
        <v>44879</v>
      </c>
      <c r="B84">
        <v>738</v>
      </c>
      <c r="C84">
        <v>351</v>
      </c>
      <c r="D84">
        <v>1147</v>
      </c>
      <c r="E84">
        <v>2236</v>
      </c>
      <c r="H84">
        <f t="shared" si="28"/>
        <v>69352</v>
      </c>
      <c r="I84">
        <f t="shared" si="24"/>
        <v>24798</v>
      </c>
      <c r="J84">
        <f t="shared" si="25"/>
        <v>80399</v>
      </c>
      <c r="L84">
        <v>55012</v>
      </c>
      <c r="M84">
        <v>26427</v>
      </c>
      <c r="N84">
        <v>85685</v>
      </c>
      <c r="T84" s="8">
        <f t="shared" ca="1" si="21"/>
        <v>1615.363417216543</v>
      </c>
      <c r="U84" s="8">
        <f t="shared" ca="1" si="22"/>
        <v>775.9981281680648</v>
      </c>
      <c r="V84" s="8">
        <f t="shared" ca="1" si="23"/>
        <v>2516.0403985348557</v>
      </c>
      <c r="X84" s="5">
        <f t="shared" si="26"/>
        <v>44879</v>
      </c>
      <c r="Y84" s="8">
        <f t="shared" ca="1" si="27"/>
        <v>0.5014750585492157</v>
      </c>
      <c r="Z84" s="8">
        <f t="shared" ca="1" si="27"/>
        <v>0.54185494385705801</v>
      </c>
      <c r="AA84" s="8">
        <f t="shared" ca="1" si="27"/>
        <v>0.52557537733397652</v>
      </c>
    </row>
    <row r="85" spans="1:27" x14ac:dyDescent="0.55000000000000004">
      <c r="A85" s="2">
        <v>44886</v>
      </c>
      <c r="B85">
        <v>808</v>
      </c>
      <c r="C85">
        <v>342</v>
      </c>
      <c r="D85">
        <v>1146</v>
      </c>
      <c r="E85">
        <v>2296</v>
      </c>
      <c r="H85">
        <f t="shared" si="28"/>
        <v>70160</v>
      </c>
      <c r="I85">
        <f t="shared" si="24"/>
        <v>25140</v>
      </c>
      <c r="J85">
        <f t="shared" si="25"/>
        <v>81545</v>
      </c>
      <c r="T85" s="8" t="e">
        <f ca="1">#REF!*($L$6^(ROW()-10))</f>
        <v>#REF!</v>
      </c>
      <c r="U85" s="8" t="e">
        <f ca="1">#REF!*($L$6^(ROW()-10))</f>
        <v>#REF!</v>
      </c>
      <c r="V85" s="8" t="e">
        <f ca="1">#REF!*($L$6^(ROW()-10))</f>
        <v>#REF!</v>
      </c>
      <c r="X85" s="5">
        <f t="shared" si="26"/>
        <v>44886</v>
      </c>
      <c r="Y85" s="8" t="e">
        <f t="shared" ca="1" si="27"/>
        <v>#REF!</v>
      </c>
      <c r="Z85" s="8" t="e">
        <f t="shared" ca="1" si="27"/>
        <v>#REF!</v>
      </c>
      <c r="AA85" s="8" t="e">
        <f t="shared" ca="1" si="27"/>
        <v>#REF!</v>
      </c>
    </row>
    <row r="86" spans="1:27" x14ac:dyDescent="0.55000000000000004">
      <c r="A86" s="2">
        <v>44893</v>
      </c>
      <c r="B86">
        <v>848</v>
      </c>
      <c r="C86">
        <v>363</v>
      </c>
      <c r="D86">
        <v>1251</v>
      </c>
      <c r="E86">
        <v>2462</v>
      </c>
      <c r="H86">
        <f t="shared" si="28"/>
        <v>71008</v>
      </c>
      <c r="I86">
        <f t="shared" si="24"/>
        <v>25503</v>
      </c>
      <c r="J86">
        <f t="shared" si="25"/>
        <v>82796</v>
      </c>
      <c r="T86" s="8" t="e">
        <f ca="1">#REF!*($L$6^(ROW()-10))</f>
        <v>#REF!</v>
      </c>
      <c r="U86" s="8" t="e">
        <f ca="1">#REF!*($L$6^(ROW()-10))</f>
        <v>#REF!</v>
      </c>
      <c r="V86" s="8" t="e">
        <f ca="1">#REF!*($L$6^(ROW()-10))</f>
        <v>#REF!</v>
      </c>
      <c r="X86" s="5">
        <f t="shared" si="26"/>
        <v>44893</v>
      </c>
      <c r="Y86" s="8" t="e">
        <f t="shared" ca="1" si="27"/>
        <v>#REF!</v>
      </c>
      <c r="Z86" s="8" t="e">
        <f t="shared" ca="1" si="27"/>
        <v>#REF!</v>
      </c>
      <c r="AA86" s="8" t="e">
        <f t="shared" ca="1" si="27"/>
        <v>#REF!</v>
      </c>
    </row>
    <row r="87" spans="1:27" x14ac:dyDescent="0.55000000000000004">
      <c r="A87" s="2">
        <v>44900</v>
      </c>
      <c r="B87">
        <v>854</v>
      </c>
      <c r="C87">
        <v>386</v>
      </c>
      <c r="D87">
        <v>1228</v>
      </c>
      <c r="E87">
        <v>2468</v>
      </c>
      <c r="H87">
        <f t="shared" si="28"/>
        <v>71862</v>
      </c>
      <c r="I87">
        <f t="shared" si="24"/>
        <v>25889</v>
      </c>
      <c r="J87">
        <f t="shared" si="25"/>
        <v>84024</v>
      </c>
      <c r="T87" s="8" t="e">
        <f ca="1">#REF!*($L$6^(ROW()-10))</f>
        <v>#REF!</v>
      </c>
      <c r="U87" s="8" t="e">
        <f ca="1">#REF!*($L$6^(ROW()-10))</f>
        <v>#REF!</v>
      </c>
      <c r="V87" s="8" t="e">
        <f ca="1">#REF!*($L$6^(ROW()-10))</f>
        <v>#REF!</v>
      </c>
      <c r="X87" s="5">
        <f t="shared" si="26"/>
        <v>44900</v>
      </c>
      <c r="Y87" s="8" t="e">
        <f t="shared" ca="1" si="27"/>
        <v>#REF!</v>
      </c>
      <c r="Z87" s="8" t="e">
        <f t="shared" ca="1" si="27"/>
        <v>#REF!</v>
      </c>
      <c r="AA87" s="8" t="e">
        <f t="shared" ca="1" si="27"/>
        <v>#REF!</v>
      </c>
    </row>
    <row r="88" spans="1:27" x14ac:dyDescent="0.55000000000000004">
      <c r="A88" s="2">
        <v>44907</v>
      </c>
      <c r="B88">
        <v>902</v>
      </c>
      <c r="C88">
        <v>435</v>
      </c>
      <c r="D88">
        <v>1395</v>
      </c>
      <c r="E88">
        <v>2732</v>
      </c>
      <c r="H88">
        <f t="shared" si="28"/>
        <v>72764</v>
      </c>
      <c r="I88">
        <f t="shared" si="24"/>
        <v>26324</v>
      </c>
      <c r="J88">
        <f t="shared" si="25"/>
        <v>85419</v>
      </c>
      <c r="T88" s="8" t="e">
        <f ca="1">#REF!*($L$6^(ROW()-10))</f>
        <v>#REF!</v>
      </c>
      <c r="U88" s="8" t="e">
        <f ca="1">#REF!*($L$6^(ROW()-10))</f>
        <v>#REF!</v>
      </c>
      <c r="V88" s="8" t="e">
        <f ca="1">#REF!*($L$6^(ROW()-10))</f>
        <v>#REF!</v>
      </c>
      <c r="X88" s="5">
        <f t="shared" si="26"/>
        <v>44907</v>
      </c>
      <c r="Y88" s="8" t="e">
        <f t="shared" ca="1" si="27"/>
        <v>#REF!</v>
      </c>
      <c r="Z88" s="8" t="e">
        <f t="shared" ca="1" si="27"/>
        <v>#REF!</v>
      </c>
      <c r="AA88" s="8" t="e">
        <f t="shared" ca="1" si="27"/>
        <v>#REF!</v>
      </c>
    </row>
    <row r="89" spans="1:27" x14ac:dyDescent="0.55000000000000004">
      <c r="A89" s="2">
        <v>44914</v>
      </c>
      <c r="B89">
        <v>1011</v>
      </c>
      <c r="C89">
        <v>414</v>
      </c>
      <c r="D89">
        <v>1597</v>
      </c>
      <c r="E89">
        <v>3022</v>
      </c>
      <c r="H89">
        <f t="shared" si="28"/>
        <v>73775</v>
      </c>
      <c r="I89">
        <f t="shared" si="24"/>
        <v>26738</v>
      </c>
      <c r="J89">
        <f t="shared" si="25"/>
        <v>87016</v>
      </c>
      <c r="T89" s="8" t="e">
        <f ca="1">#REF!*($L$6^(ROW()-10))</f>
        <v>#REF!</v>
      </c>
      <c r="U89" s="8" t="e">
        <f ca="1">#REF!*($L$6^(ROW()-10))</f>
        <v>#REF!</v>
      </c>
      <c r="V89" s="8" t="e">
        <f ca="1">#REF!*($L$6^(ROW()-10))</f>
        <v>#REF!</v>
      </c>
      <c r="X89" s="5">
        <f t="shared" si="26"/>
        <v>44914</v>
      </c>
      <c r="Y89" s="8" t="e">
        <f t="shared" ca="1" si="27"/>
        <v>#REF!</v>
      </c>
      <c r="Z89" s="8" t="e">
        <f t="shared" ca="1" si="27"/>
        <v>#REF!</v>
      </c>
      <c r="AA89" s="8" t="e">
        <f t="shared" ca="1" si="27"/>
        <v>#REF!</v>
      </c>
    </row>
    <row r="90" spans="1:27" x14ac:dyDescent="0.55000000000000004">
      <c r="A90" s="2">
        <v>44921</v>
      </c>
      <c r="B90">
        <v>1109</v>
      </c>
      <c r="C90">
        <v>487</v>
      </c>
      <c r="D90">
        <v>1570</v>
      </c>
      <c r="E90">
        <v>3166</v>
      </c>
      <c r="H90">
        <f t="shared" si="28"/>
        <v>74884</v>
      </c>
      <c r="I90">
        <f t="shared" si="24"/>
        <v>27225</v>
      </c>
      <c r="J90">
        <f t="shared" si="25"/>
        <v>88586</v>
      </c>
      <c r="T90" s="8" t="e">
        <f ca="1">#REF!*($L$6^(ROW()-10))</f>
        <v>#REF!</v>
      </c>
      <c r="U90" s="8" t="e">
        <f ca="1">#REF!*($L$6^(ROW()-10))</f>
        <v>#REF!</v>
      </c>
      <c r="V90" s="8" t="e">
        <f ca="1">#REF!*($L$6^(ROW()-10))</f>
        <v>#REF!</v>
      </c>
      <c r="X90" s="5">
        <f t="shared" si="26"/>
        <v>44921</v>
      </c>
      <c r="Y90" s="8" t="e">
        <f t="shared" ca="1" si="27"/>
        <v>#REF!</v>
      </c>
      <c r="Z90" s="8" t="e">
        <f t="shared" ca="1" si="27"/>
        <v>#REF!</v>
      </c>
      <c r="AA90" s="8" t="e">
        <f t="shared" ca="1" si="27"/>
        <v>#REF!</v>
      </c>
    </row>
    <row r="91" spans="1:27" x14ac:dyDescent="0.55000000000000004">
      <c r="A91" s="2">
        <v>44928</v>
      </c>
      <c r="B91">
        <v>1000</v>
      </c>
      <c r="C91">
        <v>441</v>
      </c>
      <c r="D91">
        <v>1522</v>
      </c>
      <c r="E91">
        <v>2963</v>
      </c>
      <c r="H91">
        <f t="shared" si="28"/>
        <v>75884</v>
      </c>
      <c r="I91">
        <f t="shared" si="24"/>
        <v>27666</v>
      </c>
      <c r="J91">
        <f t="shared" si="25"/>
        <v>90108</v>
      </c>
      <c r="T91" s="8" t="e">
        <f ca="1">#REF!*($L$6^(ROW()-10))</f>
        <v>#REF!</v>
      </c>
      <c r="U91" s="8" t="e">
        <f ca="1">#REF!*($L$6^(ROW()-10))</f>
        <v>#REF!</v>
      </c>
      <c r="V91" s="8" t="e">
        <f ca="1">#REF!*($L$6^(ROW()-10))</f>
        <v>#REF!</v>
      </c>
      <c r="X91" s="5">
        <f t="shared" si="26"/>
        <v>44928</v>
      </c>
      <c r="Y91" s="8" t="e">
        <f t="shared" ca="1" si="27"/>
        <v>#REF!</v>
      </c>
      <c r="Z91" s="8" t="e">
        <f t="shared" ca="1" si="27"/>
        <v>#REF!</v>
      </c>
      <c r="AA91" s="8" t="e">
        <f t="shared" ca="1" si="27"/>
        <v>#REF!</v>
      </c>
    </row>
    <row r="92" spans="1:27" x14ac:dyDescent="0.55000000000000004">
      <c r="A92" s="2">
        <v>44935</v>
      </c>
      <c r="B92">
        <v>916</v>
      </c>
      <c r="C92">
        <v>394</v>
      </c>
      <c r="D92">
        <v>1355</v>
      </c>
      <c r="E92">
        <v>2665</v>
      </c>
      <c r="H92">
        <f t="shared" si="28"/>
        <v>76800</v>
      </c>
      <c r="I92">
        <f t="shared" si="24"/>
        <v>28060</v>
      </c>
      <c r="J92">
        <f t="shared" si="25"/>
        <v>91463</v>
      </c>
      <c r="T92" s="8" t="e">
        <f ca="1">#REF!*($L$6^(ROW()-10))</f>
        <v>#REF!</v>
      </c>
      <c r="U92" s="8" t="e">
        <f ca="1">#REF!*($L$6^(ROW()-10))</f>
        <v>#REF!</v>
      </c>
      <c r="V92" s="8" t="e">
        <f ca="1">#REF!*($L$6^(ROW()-10))</f>
        <v>#REF!</v>
      </c>
      <c r="X92" s="5">
        <f t="shared" si="26"/>
        <v>44935</v>
      </c>
      <c r="Y92" s="8" t="e">
        <f t="shared" ca="1" si="27"/>
        <v>#REF!</v>
      </c>
      <c r="Z92" s="8" t="e">
        <f t="shared" ca="1" si="27"/>
        <v>#REF!</v>
      </c>
      <c r="AA92" s="8" t="e">
        <f t="shared" ca="1" si="27"/>
        <v>#REF!</v>
      </c>
    </row>
    <row r="93" spans="1:27" x14ac:dyDescent="0.55000000000000004">
      <c r="A93" s="2">
        <v>44942</v>
      </c>
      <c r="B93">
        <v>849</v>
      </c>
      <c r="C93">
        <v>398</v>
      </c>
      <c r="D93">
        <v>1280</v>
      </c>
      <c r="E93">
        <v>2527</v>
      </c>
      <c r="H93">
        <f t="shared" si="28"/>
        <v>77649</v>
      </c>
      <c r="I93">
        <f t="shared" si="24"/>
        <v>28458</v>
      </c>
      <c r="J93">
        <f t="shared" si="25"/>
        <v>92743</v>
      </c>
      <c r="T93" s="8" t="e">
        <f ca="1">#REF!*($L$6^(ROW()-10))</f>
        <v>#REF!</v>
      </c>
      <c r="U93" s="8" t="e">
        <f ca="1">#REF!*($L$6^(ROW()-10))</f>
        <v>#REF!</v>
      </c>
      <c r="V93" s="8" t="e">
        <f ca="1">#REF!*($L$6^(ROW()-10))</f>
        <v>#REF!</v>
      </c>
      <c r="X93" s="5">
        <f t="shared" si="26"/>
        <v>44942</v>
      </c>
      <c r="Y93" s="8" t="e">
        <f t="shared" ca="1" si="27"/>
        <v>#REF!</v>
      </c>
      <c r="Z93" s="8" t="e">
        <f t="shared" ca="1" si="27"/>
        <v>#REF!</v>
      </c>
      <c r="AA93" s="8" t="e">
        <f t="shared" ca="1" si="27"/>
        <v>#REF!</v>
      </c>
    </row>
    <row r="94" spans="1:27" x14ac:dyDescent="0.55000000000000004">
      <c r="A94" s="2">
        <v>44949</v>
      </c>
      <c r="B94">
        <v>752</v>
      </c>
      <c r="C94">
        <v>362</v>
      </c>
      <c r="D94">
        <v>1203</v>
      </c>
      <c r="E94">
        <v>2317</v>
      </c>
      <c r="H94">
        <f t="shared" si="28"/>
        <v>78401</v>
      </c>
      <c r="I94">
        <f t="shared" si="24"/>
        <v>28820</v>
      </c>
      <c r="J94">
        <f t="shared" si="25"/>
        <v>93946</v>
      </c>
      <c r="T94" s="8" t="e">
        <f ca="1">#REF!*($L$6^(ROW()-10))</f>
        <v>#REF!</v>
      </c>
      <c r="U94" s="8" t="e">
        <f ca="1">#REF!*($L$6^(ROW()-10))</f>
        <v>#REF!</v>
      </c>
      <c r="V94" s="8" t="e">
        <f ca="1">#REF!*($L$6^(ROW()-10))</f>
        <v>#REF!</v>
      </c>
      <c r="X94" s="5">
        <f t="shared" si="26"/>
        <v>44949</v>
      </c>
      <c r="Y94" s="8" t="e">
        <f t="shared" ca="1" si="27"/>
        <v>#REF!</v>
      </c>
      <c r="Z94" s="8" t="e">
        <f t="shared" ca="1" si="27"/>
        <v>#REF!</v>
      </c>
      <c r="AA94" s="8" t="e">
        <f t="shared" ca="1" si="27"/>
        <v>#REF!</v>
      </c>
    </row>
    <row r="95" spans="1:27" x14ac:dyDescent="0.55000000000000004">
      <c r="A95" s="2">
        <v>44956</v>
      </c>
      <c r="B95">
        <v>800</v>
      </c>
      <c r="C95">
        <v>350</v>
      </c>
      <c r="D95">
        <v>1202</v>
      </c>
      <c r="E95">
        <v>2352</v>
      </c>
      <c r="H95">
        <f t="shared" si="28"/>
        <v>79201</v>
      </c>
      <c r="I95">
        <f t="shared" si="24"/>
        <v>29170</v>
      </c>
      <c r="J95">
        <f t="shared" si="25"/>
        <v>95148</v>
      </c>
      <c r="T95" s="8" t="e">
        <f ca="1">#REF!*($L$6^(ROW()-10))</f>
        <v>#REF!</v>
      </c>
      <c r="U95" s="8" t="e">
        <f ca="1">#REF!*($L$6^(ROW()-10))</f>
        <v>#REF!</v>
      </c>
      <c r="V95" s="8" t="e">
        <f ca="1">#REF!*($L$6^(ROW()-10))</f>
        <v>#REF!</v>
      </c>
      <c r="X95" s="5">
        <f t="shared" si="26"/>
        <v>44956</v>
      </c>
      <c r="Y95" s="8" t="e">
        <f t="shared" ca="1" si="27"/>
        <v>#REF!</v>
      </c>
      <c r="Z95" s="8" t="e">
        <f t="shared" ca="1" si="27"/>
        <v>#REF!</v>
      </c>
      <c r="AA95" s="8" t="e">
        <f t="shared" ca="1" si="27"/>
        <v>#REF!</v>
      </c>
    </row>
    <row r="96" spans="1:27" x14ac:dyDescent="0.55000000000000004">
      <c r="A96" s="2">
        <v>44963</v>
      </c>
      <c r="B96">
        <v>788</v>
      </c>
      <c r="C96">
        <v>351</v>
      </c>
      <c r="D96">
        <v>1174</v>
      </c>
      <c r="E96">
        <v>2313</v>
      </c>
      <c r="H96">
        <f t="shared" si="28"/>
        <v>79989</v>
      </c>
      <c r="I96">
        <f t="shared" si="24"/>
        <v>29521</v>
      </c>
      <c r="J96">
        <f t="shared" si="25"/>
        <v>96322</v>
      </c>
      <c r="T96" s="8" t="e">
        <f ca="1">#REF!*($L$6^(ROW()-10))</f>
        <v>#REF!</v>
      </c>
      <c r="U96" s="8" t="e">
        <f ca="1">#REF!*($L$6^(ROW()-10))</f>
        <v>#REF!</v>
      </c>
      <c r="V96" s="8" t="e">
        <f ca="1">#REF!*($L$6^(ROW()-10))</f>
        <v>#REF!</v>
      </c>
      <c r="X96" s="5">
        <f t="shared" si="26"/>
        <v>44963</v>
      </c>
      <c r="Y96" s="8" t="e">
        <f t="shared" ca="1" si="27"/>
        <v>#REF!</v>
      </c>
      <c r="Z96" s="8" t="e">
        <f t="shared" ca="1" si="27"/>
        <v>#REF!</v>
      </c>
      <c r="AA96" s="8" t="e">
        <f t="shared" ca="1" si="27"/>
        <v>#REF!</v>
      </c>
    </row>
    <row r="97" spans="1:27" x14ac:dyDescent="0.55000000000000004">
      <c r="A97" s="2">
        <v>44970</v>
      </c>
      <c r="B97">
        <v>786</v>
      </c>
      <c r="C97">
        <v>382</v>
      </c>
      <c r="D97">
        <v>1173</v>
      </c>
      <c r="E97">
        <v>2341</v>
      </c>
      <c r="H97">
        <f t="shared" si="28"/>
        <v>80775</v>
      </c>
      <c r="I97">
        <f t="shared" si="24"/>
        <v>29903</v>
      </c>
      <c r="J97">
        <f t="shared" si="25"/>
        <v>97495</v>
      </c>
      <c r="T97" s="8" t="e">
        <f ca="1">#REF!*($L$6^(ROW()-10))</f>
        <v>#REF!</v>
      </c>
      <c r="U97" s="8" t="e">
        <f ca="1">#REF!*($L$6^(ROW()-10))</f>
        <v>#REF!</v>
      </c>
      <c r="V97" s="8" t="e">
        <f ca="1">#REF!*($L$6^(ROW()-10))</f>
        <v>#REF!</v>
      </c>
      <c r="X97" s="5">
        <f t="shared" si="26"/>
        <v>44970</v>
      </c>
      <c r="Y97" s="8" t="e">
        <f t="shared" ca="1" si="27"/>
        <v>#REF!</v>
      </c>
      <c r="Z97" s="8" t="e">
        <f t="shared" ca="1" si="27"/>
        <v>#REF!</v>
      </c>
      <c r="AA97" s="8" t="e">
        <f t="shared" ca="1" si="27"/>
        <v>#REF!</v>
      </c>
    </row>
    <row r="98" spans="1:27" x14ac:dyDescent="0.55000000000000004">
      <c r="A98" s="2">
        <v>44977</v>
      </c>
      <c r="B98">
        <v>763</v>
      </c>
      <c r="C98">
        <v>351</v>
      </c>
      <c r="D98">
        <v>1184</v>
      </c>
      <c r="E98">
        <v>2298</v>
      </c>
      <c r="H98">
        <f t="shared" si="28"/>
        <v>81538</v>
      </c>
      <c r="I98">
        <f t="shared" si="24"/>
        <v>30254</v>
      </c>
      <c r="J98">
        <f t="shared" si="25"/>
        <v>98679</v>
      </c>
      <c r="T98" s="8" t="e">
        <f ca="1">#REF!*($L$6^(ROW()-10))</f>
        <v>#REF!</v>
      </c>
      <c r="U98" s="8" t="e">
        <f ca="1">#REF!*($L$6^(ROW()-10))</f>
        <v>#REF!</v>
      </c>
      <c r="V98" s="8" t="e">
        <f ca="1">#REF!*($L$6^(ROW()-10))</f>
        <v>#REF!</v>
      </c>
      <c r="X98" s="5">
        <f t="shared" si="26"/>
        <v>44977</v>
      </c>
      <c r="Y98" s="8" t="e">
        <f t="shared" ca="1" si="27"/>
        <v>#REF!</v>
      </c>
      <c r="Z98" s="8" t="e">
        <f t="shared" ca="1" si="27"/>
        <v>#REF!</v>
      </c>
      <c r="AA98" s="8" t="e">
        <f t="shared" ca="1" si="27"/>
        <v>#REF!</v>
      </c>
    </row>
    <row r="99" spans="1:27" x14ac:dyDescent="0.55000000000000004">
      <c r="A99" s="2">
        <v>44984</v>
      </c>
      <c r="B99">
        <v>774</v>
      </c>
      <c r="C99">
        <v>355</v>
      </c>
      <c r="D99">
        <v>1195</v>
      </c>
      <c r="E99">
        <v>2324</v>
      </c>
      <c r="H99">
        <f t="shared" si="28"/>
        <v>82312</v>
      </c>
      <c r="I99">
        <f t="shared" si="24"/>
        <v>30609</v>
      </c>
      <c r="J99">
        <f t="shared" si="25"/>
        <v>99874</v>
      </c>
      <c r="T99" s="8" t="e">
        <f ca="1">#REF!*($L$6^(ROW()-10))</f>
        <v>#REF!</v>
      </c>
      <c r="U99" s="8" t="e">
        <f ca="1">#REF!*($L$6^(ROW()-10))</f>
        <v>#REF!</v>
      </c>
      <c r="V99" s="8" t="e">
        <f ca="1">#REF!*($L$6^(ROW()-10))</f>
        <v>#REF!</v>
      </c>
      <c r="X99" s="5">
        <f t="shared" si="26"/>
        <v>44984</v>
      </c>
      <c r="Y99" s="8" t="e">
        <f t="shared" ca="1" si="27"/>
        <v>#REF!</v>
      </c>
      <c r="Z99" s="8" t="e">
        <f t="shared" ca="1" si="27"/>
        <v>#REF!</v>
      </c>
      <c r="AA99" s="8" t="e">
        <f t="shared" ca="1" si="27"/>
        <v>#REF!</v>
      </c>
    </row>
    <row r="100" spans="1:27" x14ac:dyDescent="0.55000000000000004">
      <c r="A100" s="2">
        <v>44991</v>
      </c>
      <c r="B100">
        <v>739</v>
      </c>
      <c r="C100">
        <v>385</v>
      </c>
      <c r="D100">
        <v>1215</v>
      </c>
      <c r="E100">
        <v>2339</v>
      </c>
      <c r="H100">
        <f t="shared" si="28"/>
        <v>83051</v>
      </c>
      <c r="I100">
        <f t="shared" si="24"/>
        <v>30994</v>
      </c>
      <c r="J100">
        <f t="shared" si="25"/>
        <v>101089</v>
      </c>
      <c r="T100" s="8" t="e">
        <f ca="1">#REF!*($L$6^(ROW()-10))</f>
        <v>#REF!</v>
      </c>
      <c r="U100" s="8" t="e">
        <f ca="1">#REF!*($L$6^(ROW()-10))</f>
        <v>#REF!</v>
      </c>
      <c r="V100" s="8" t="e">
        <f ca="1">#REF!*($L$6^(ROW()-10))</f>
        <v>#REF!</v>
      </c>
      <c r="X100" s="5">
        <f t="shared" si="26"/>
        <v>44991</v>
      </c>
      <c r="Y100" s="8" t="e">
        <f t="shared" ca="1" si="27"/>
        <v>#REF!</v>
      </c>
      <c r="Z100" s="8" t="e">
        <f t="shared" ca="1" si="27"/>
        <v>#REF!</v>
      </c>
      <c r="AA100" s="8" t="e">
        <f t="shared" ca="1" si="27"/>
        <v>#REF!</v>
      </c>
    </row>
    <row r="101" spans="1:27" x14ac:dyDescent="0.55000000000000004">
      <c r="A101" s="2">
        <v>44998</v>
      </c>
      <c r="B101">
        <v>750</v>
      </c>
      <c r="C101">
        <v>322</v>
      </c>
      <c r="D101">
        <v>1149</v>
      </c>
      <c r="E101">
        <v>2221</v>
      </c>
      <c r="H101">
        <f t="shared" si="28"/>
        <v>83801</v>
      </c>
      <c r="I101">
        <f t="shared" si="24"/>
        <v>31316</v>
      </c>
      <c r="J101">
        <f t="shared" si="25"/>
        <v>102238</v>
      </c>
      <c r="T101" s="8" t="e">
        <f ca="1">#REF!*($L$6^(ROW()-10))</f>
        <v>#REF!</v>
      </c>
      <c r="U101" s="8" t="e">
        <f ca="1">#REF!*($L$6^(ROW()-10))</f>
        <v>#REF!</v>
      </c>
      <c r="V101" s="8" t="e">
        <f ca="1">#REF!*($L$6^(ROW()-10))</f>
        <v>#REF!</v>
      </c>
      <c r="X101" s="5">
        <f t="shared" si="26"/>
        <v>44998</v>
      </c>
      <c r="Y101" s="8" t="e">
        <f t="shared" ca="1" si="27"/>
        <v>#REF!</v>
      </c>
      <c r="Z101" s="8" t="e">
        <f t="shared" ca="1" si="27"/>
        <v>#REF!</v>
      </c>
      <c r="AA101" s="8" t="e">
        <f t="shared" ca="1" si="27"/>
        <v>#REF!</v>
      </c>
    </row>
    <row r="102" spans="1:27" x14ac:dyDescent="0.55000000000000004">
      <c r="A102" s="2">
        <v>45005</v>
      </c>
      <c r="B102">
        <v>759</v>
      </c>
      <c r="C102">
        <v>361</v>
      </c>
      <c r="D102">
        <v>1153</v>
      </c>
      <c r="E102">
        <v>2273</v>
      </c>
      <c r="H102">
        <f t="shared" si="28"/>
        <v>84560</v>
      </c>
      <c r="I102">
        <f t="shared" si="24"/>
        <v>31677</v>
      </c>
      <c r="J102">
        <f t="shared" si="25"/>
        <v>103391</v>
      </c>
      <c r="T102" s="8" t="e">
        <f ca="1">#REF!*($L$6^(ROW()-10))</f>
        <v>#REF!</v>
      </c>
      <c r="U102" s="8" t="e">
        <f ca="1">#REF!*($L$6^(ROW()-10))</f>
        <v>#REF!</v>
      </c>
      <c r="V102" s="8" t="e">
        <f ca="1">#REF!*($L$6^(ROW()-10))</f>
        <v>#REF!</v>
      </c>
      <c r="X102" s="5">
        <f t="shared" si="26"/>
        <v>45005</v>
      </c>
      <c r="Y102" s="8" t="e">
        <f t="shared" ca="1" si="27"/>
        <v>#REF!</v>
      </c>
      <c r="Z102" s="8" t="e">
        <f t="shared" ca="1" si="27"/>
        <v>#REF!</v>
      </c>
      <c r="AA102" s="8" t="e">
        <f t="shared" ca="1" si="27"/>
        <v>#REF!</v>
      </c>
    </row>
    <row r="103" spans="1:27" x14ac:dyDescent="0.55000000000000004">
      <c r="A103" s="2">
        <v>45012</v>
      </c>
      <c r="B103">
        <v>743</v>
      </c>
      <c r="C103">
        <v>305</v>
      </c>
      <c r="D103">
        <v>1149</v>
      </c>
      <c r="E103">
        <v>2197</v>
      </c>
      <c r="H103">
        <f t="shared" si="28"/>
        <v>85303</v>
      </c>
      <c r="I103">
        <f t="shared" si="24"/>
        <v>31982</v>
      </c>
      <c r="J103">
        <f t="shared" si="25"/>
        <v>104540</v>
      </c>
      <c r="T103" s="8" t="e">
        <f ca="1">#REF!*($L$6^(ROW()-10))</f>
        <v>#REF!</v>
      </c>
      <c r="U103" s="8" t="e">
        <f ca="1">#REF!*($L$6^(ROW()-10))</f>
        <v>#REF!</v>
      </c>
      <c r="V103" s="8" t="e">
        <f ca="1">#REF!*($L$6^(ROW()-10))</f>
        <v>#REF!</v>
      </c>
      <c r="X103" s="5">
        <f t="shared" si="26"/>
        <v>45012</v>
      </c>
      <c r="Y103" s="8" t="e">
        <f t="shared" ca="1" si="27"/>
        <v>#REF!</v>
      </c>
      <c r="Z103" s="8" t="e">
        <f t="shared" ca="1" si="27"/>
        <v>#REF!</v>
      </c>
      <c r="AA103" s="8" t="e">
        <f t="shared" ca="1" si="27"/>
        <v>#REF!</v>
      </c>
    </row>
    <row r="104" spans="1:27" x14ac:dyDescent="0.55000000000000004">
      <c r="A104" s="2">
        <v>45019</v>
      </c>
      <c r="B104">
        <v>719</v>
      </c>
      <c r="C104">
        <v>312</v>
      </c>
      <c r="D104">
        <v>1088</v>
      </c>
      <c r="E104">
        <v>2119</v>
      </c>
      <c r="H104">
        <f t="shared" si="28"/>
        <v>86022</v>
      </c>
      <c r="I104">
        <f t="shared" si="24"/>
        <v>32294</v>
      </c>
      <c r="J104">
        <f t="shared" si="25"/>
        <v>105628</v>
      </c>
      <c r="T104" s="8" t="e">
        <f ca="1">#REF!*($L$6^(ROW()-10))</f>
        <v>#REF!</v>
      </c>
      <c r="U104" s="8" t="e">
        <f ca="1">#REF!*($L$6^(ROW()-10))</f>
        <v>#REF!</v>
      </c>
      <c r="V104" s="8" t="e">
        <f ca="1">#REF!*($L$6^(ROW()-10))</f>
        <v>#REF!</v>
      </c>
      <c r="X104" s="5">
        <f t="shared" si="26"/>
        <v>45019</v>
      </c>
      <c r="Y104" s="8" t="e">
        <f t="shared" ca="1" si="27"/>
        <v>#REF!</v>
      </c>
      <c r="Z104" s="8" t="e">
        <f t="shared" ca="1" si="27"/>
        <v>#REF!</v>
      </c>
      <c r="AA104" s="8" t="e">
        <f t="shared" ca="1" si="27"/>
        <v>#REF!</v>
      </c>
    </row>
    <row r="105" spans="1:27" x14ac:dyDescent="0.55000000000000004">
      <c r="A105" s="2">
        <v>45026</v>
      </c>
      <c r="B105">
        <v>719</v>
      </c>
      <c r="C105">
        <v>378</v>
      </c>
      <c r="D105">
        <v>1151</v>
      </c>
      <c r="E105">
        <v>2248</v>
      </c>
      <c r="H105">
        <f t="shared" si="28"/>
        <v>86741</v>
      </c>
      <c r="I105">
        <f t="shared" si="24"/>
        <v>32672</v>
      </c>
      <c r="J105">
        <f t="shared" si="25"/>
        <v>106779</v>
      </c>
      <c r="T105" s="8" t="e">
        <f ca="1">#REF!*($L$6^(ROW()-10))</f>
        <v>#REF!</v>
      </c>
      <c r="U105" s="8" t="e">
        <f ca="1">#REF!*($L$6^(ROW()-10))</f>
        <v>#REF!</v>
      </c>
      <c r="V105" s="8" t="e">
        <f ca="1">#REF!*($L$6^(ROW()-10))</f>
        <v>#REF!</v>
      </c>
      <c r="X105" s="5">
        <f t="shared" si="26"/>
        <v>45026</v>
      </c>
      <c r="Y105" s="8" t="e">
        <f t="shared" ca="1" si="27"/>
        <v>#REF!</v>
      </c>
      <c r="Z105" s="8" t="e">
        <f t="shared" ca="1" si="27"/>
        <v>#REF!</v>
      </c>
      <c r="AA105" s="8" t="e">
        <f t="shared" ca="1" si="27"/>
        <v>#REF!</v>
      </c>
    </row>
    <row r="106" spans="1:27" x14ac:dyDescent="0.55000000000000004">
      <c r="A106" s="2">
        <v>45033</v>
      </c>
      <c r="B106">
        <v>707</v>
      </c>
      <c r="C106">
        <v>343</v>
      </c>
      <c r="D106">
        <v>1105</v>
      </c>
      <c r="E106">
        <v>2155</v>
      </c>
      <c r="H106">
        <f t="shared" si="28"/>
        <v>87448</v>
      </c>
      <c r="I106">
        <f t="shared" si="24"/>
        <v>33015</v>
      </c>
      <c r="J106">
        <f t="shared" si="25"/>
        <v>107884</v>
      </c>
      <c r="T106" s="8" t="e">
        <f ca="1">#REF!*($L$6^(ROW()-10))</f>
        <v>#REF!</v>
      </c>
      <c r="U106" s="8" t="e">
        <f ca="1">#REF!*($L$6^(ROW()-10))</f>
        <v>#REF!</v>
      </c>
      <c r="V106" s="8" t="e">
        <f ca="1">#REF!*($L$6^(ROW()-10))</f>
        <v>#REF!</v>
      </c>
      <c r="X106" s="5">
        <f t="shared" si="26"/>
        <v>45033</v>
      </c>
      <c r="Y106" s="8" t="e">
        <f t="shared" ca="1" si="27"/>
        <v>#REF!</v>
      </c>
      <c r="Z106" s="8" t="e">
        <f t="shared" ca="1" si="27"/>
        <v>#REF!</v>
      </c>
      <c r="AA106" s="8" t="e">
        <f t="shared" ca="1" si="27"/>
        <v>#REF!</v>
      </c>
    </row>
    <row r="107" spans="1:27" x14ac:dyDescent="0.55000000000000004">
      <c r="A107" s="2">
        <v>45040</v>
      </c>
      <c r="B107">
        <v>667</v>
      </c>
      <c r="C107">
        <v>324</v>
      </c>
      <c r="D107">
        <v>1083</v>
      </c>
      <c r="E107">
        <v>2074</v>
      </c>
      <c r="H107">
        <f t="shared" si="28"/>
        <v>88115</v>
      </c>
      <c r="I107">
        <f t="shared" ref="I107:I138" si="30">C107+I106</f>
        <v>33339</v>
      </c>
      <c r="J107">
        <f t="shared" ref="J107:J138" si="31">D107+J106</f>
        <v>108967</v>
      </c>
      <c r="T107" s="8" t="e">
        <f ca="1">#REF!*($L$6^(ROW()-10))</f>
        <v>#REF!</v>
      </c>
      <c r="U107" s="8" t="e">
        <f ca="1">#REF!*($L$6^(ROW()-10))</f>
        <v>#REF!</v>
      </c>
      <c r="V107" s="8" t="e">
        <f ca="1">#REF!*($L$6^(ROW()-10))</f>
        <v>#REF!</v>
      </c>
      <c r="X107" s="5">
        <f t="shared" si="26"/>
        <v>45040</v>
      </c>
      <c r="Y107" s="8" t="e">
        <f t="shared" ca="1" si="27"/>
        <v>#REF!</v>
      </c>
      <c r="Z107" s="8" t="e">
        <f t="shared" ca="1" si="27"/>
        <v>#REF!</v>
      </c>
      <c r="AA107" s="8" t="e">
        <f t="shared" ca="1" si="27"/>
        <v>#REF!</v>
      </c>
    </row>
    <row r="108" spans="1:27" x14ac:dyDescent="0.55000000000000004">
      <c r="A108" s="2">
        <v>45047</v>
      </c>
      <c r="B108">
        <v>743</v>
      </c>
      <c r="C108">
        <v>314</v>
      </c>
      <c r="D108">
        <v>1052</v>
      </c>
      <c r="E108">
        <v>2109</v>
      </c>
      <c r="H108">
        <f t="shared" si="28"/>
        <v>88858</v>
      </c>
      <c r="I108">
        <f t="shared" si="30"/>
        <v>33653</v>
      </c>
      <c r="J108">
        <f t="shared" si="31"/>
        <v>110019</v>
      </c>
      <c r="T108" s="8" t="e">
        <f ca="1">#REF!*($L$6^(ROW()-10))</f>
        <v>#REF!</v>
      </c>
      <c r="U108" s="8" t="e">
        <f ca="1">#REF!*($L$6^(ROW()-10))</f>
        <v>#REF!</v>
      </c>
      <c r="V108" s="8" t="e">
        <f ca="1">#REF!*($L$6^(ROW()-10))</f>
        <v>#REF!</v>
      </c>
      <c r="X108" s="5">
        <f t="shared" si="26"/>
        <v>45047</v>
      </c>
      <c r="Y108" s="8" t="e">
        <f t="shared" ca="1" si="27"/>
        <v>#REF!</v>
      </c>
      <c r="Z108" s="8" t="e">
        <f t="shared" ca="1" si="27"/>
        <v>#REF!</v>
      </c>
      <c r="AA108" s="8" t="e">
        <f t="shared" ca="1" si="27"/>
        <v>#REF!</v>
      </c>
    </row>
    <row r="109" spans="1:27" x14ac:dyDescent="0.55000000000000004">
      <c r="A109" s="2">
        <v>45054</v>
      </c>
      <c r="B109">
        <v>650</v>
      </c>
      <c r="C109">
        <v>329</v>
      </c>
      <c r="D109">
        <v>1029</v>
      </c>
      <c r="E109">
        <v>2008</v>
      </c>
      <c r="H109">
        <f t="shared" si="28"/>
        <v>89508</v>
      </c>
      <c r="I109">
        <f t="shared" si="30"/>
        <v>33982</v>
      </c>
      <c r="J109">
        <f t="shared" si="31"/>
        <v>111048</v>
      </c>
      <c r="T109" s="8" t="e">
        <f ca="1">#REF!*($L$6^(ROW()-10))</f>
        <v>#REF!</v>
      </c>
      <c r="U109" s="8" t="e">
        <f ca="1">#REF!*($L$6^(ROW()-10))</f>
        <v>#REF!</v>
      </c>
      <c r="V109" s="8" t="e">
        <f ca="1">#REF!*($L$6^(ROW()-10))</f>
        <v>#REF!</v>
      </c>
      <c r="X109" s="5">
        <f t="shared" si="26"/>
        <v>45054</v>
      </c>
      <c r="Y109" s="8" t="e">
        <f t="shared" ca="1" si="27"/>
        <v>#REF!</v>
      </c>
      <c r="Z109" s="8" t="e">
        <f t="shared" ca="1" si="27"/>
        <v>#REF!</v>
      </c>
      <c r="AA109" s="8" t="e">
        <f t="shared" ca="1" si="27"/>
        <v>#REF!</v>
      </c>
    </row>
    <row r="110" spans="1:27" x14ac:dyDescent="0.55000000000000004">
      <c r="A110" s="2">
        <v>45061</v>
      </c>
      <c r="B110">
        <v>687</v>
      </c>
      <c r="C110">
        <v>306</v>
      </c>
      <c r="D110">
        <v>1038</v>
      </c>
      <c r="E110">
        <v>2031</v>
      </c>
      <c r="H110">
        <f t="shared" si="28"/>
        <v>90195</v>
      </c>
      <c r="I110">
        <f t="shared" si="30"/>
        <v>34288</v>
      </c>
      <c r="J110">
        <f t="shared" si="31"/>
        <v>112086</v>
      </c>
      <c r="T110" s="8" t="e">
        <f ca="1">#REF!*($L$6^(ROW()-10))</f>
        <v>#REF!</v>
      </c>
      <c r="U110" s="8" t="e">
        <f ca="1">#REF!*($L$6^(ROW()-10))</f>
        <v>#REF!</v>
      </c>
      <c r="V110" s="8" t="e">
        <f ca="1">#REF!*($L$6^(ROW()-10))</f>
        <v>#REF!</v>
      </c>
      <c r="X110" s="5">
        <f t="shared" si="26"/>
        <v>45061</v>
      </c>
      <c r="Y110" s="8" t="e">
        <f t="shared" ca="1" si="27"/>
        <v>#REF!</v>
      </c>
      <c r="Z110" s="8" t="e">
        <f t="shared" ca="1" si="27"/>
        <v>#REF!</v>
      </c>
      <c r="AA110" s="8" t="e">
        <f t="shared" ca="1" si="27"/>
        <v>#REF!</v>
      </c>
    </row>
    <row r="111" spans="1:27" x14ac:dyDescent="0.55000000000000004">
      <c r="A111" s="2">
        <v>45068</v>
      </c>
      <c r="B111">
        <v>660</v>
      </c>
      <c r="C111">
        <v>330</v>
      </c>
      <c r="D111">
        <v>988</v>
      </c>
      <c r="E111">
        <v>1978</v>
      </c>
      <c r="H111">
        <f t="shared" si="28"/>
        <v>90855</v>
      </c>
      <c r="I111">
        <f t="shared" si="30"/>
        <v>34618</v>
      </c>
      <c r="J111">
        <f t="shared" si="31"/>
        <v>113074</v>
      </c>
      <c r="T111" s="8" t="e">
        <f ca="1">#REF!*($L$6^(ROW()-10))</f>
        <v>#REF!</v>
      </c>
      <c r="U111" s="8" t="e">
        <f ca="1">#REF!*($L$6^(ROW()-10))</f>
        <v>#REF!</v>
      </c>
      <c r="V111" s="8" t="e">
        <f ca="1">#REF!*($L$6^(ROW()-10))</f>
        <v>#REF!</v>
      </c>
      <c r="X111" s="5">
        <f t="shared" si="26"/>
        <v>45068</v>
      </c>
      <c r="Y111" s="8" t="e">
        <f t="shared" ca="1" si="27"/>
        <v>#REF!</v>
      </c>
      <c r="Z111" s="8" t="e">
        <f t="shared" ca="1" si="27"/>
        <v>#REF!</v>
      </c>
      <c r="AA111" s="8" t="e">
        <f t="shared" ca="1" si="27"/>
        <v>#REF!</v>
      </c>
    </row>
    <row r="112" spans="1:27" x14ac:dyDescent="0.55000000000000004">
      <c r="A112" s="2">
        <v>45075</v>
      </c>
      <c r="B112">
        <v>641</v>
      </c>
      <c r="C112">
        <v>328</v>
      </c>
      <c r="D112">
        <v>1000</v>
      </c>
      <c r="E112">
        <v>1969</v>
      </c>
      <c r="H112">
        <f t="shared" si="28"/>
        <v>91496</v>
      </c>
      <c r="I112">
        <f t="shared" si="30"/>
        <v>34946</v>
      </c>
      <c r="J112">
        <f t="shared" si="31"/>
        <v>114074</v>
      </c>
      <c r="T112" s="8" t="e">
        <f ca="1">#REF!*($L$6^(ROW()-10))</f>
        <v>#REF!</v>
      </c>
      <c r="U112" s="8" t="e">
        <f ca="1">#REF!*($L$6^(ROW()-10))</f>
        <v>#REF!</v>
      </c>
      <c r="V112" s="8" t="e">
        <f ca="1">#REF!*($L$6^(ROW()-10))</f>
        <v>#REF!</v>
      </c>
      <c r="X112" s="5">
        <f t="shared" si="26"/>
        <v>45075</v>
      </c>
      <c r="Y112" s="8" t="e">
        <f t="shared" ca="1" si="27"/>
        <v>#REF!</v>
      </c>
      <c r="Z112" s="8" t="e">
        <f t="shared" ca="1" si="27"/>
        <v>#REF!</v>
      </c>
      <c r="AA112" s="8" t="e">
        <f t="shared" ca="1" si="27"/>
        <v>#REF!</v>
      </c>
    </row>
    <row r="113" spans="1:27" x14ac:dyDescent="0.55000000000000004">
      <c r="A113" s="2">
        <v>45082</v>
      </c>
      <c r="B113">
        <v>686</v>
      </c>
      <c r="C113">
        <v>300</v>
      </c>
      <c r="D113">
        <v>1005</v>
      </c>
      <c r="E113">
        <v>1991</v>
      </c>
      <c r="H113">
        <f t="shared" si="28"/>
        <v>92182</v>
      </c>
      <c r="I113">
        <f t="shared" si="30"/>
        <v>35246</v>
      </c>
      <c r="J113">
        <f t="shared" si="31"/>
        <v>115079</v>
      </c>
      <c r="T113" s="8" t="e">
        <f ca="1">#REF!*($L$6^(ROW()-10))</f>
        <v>#REF!</v>
      </c>
      <c r="U113" s="8" t="e">
        <f ca="1">#REF!*($L$6^(ROW()-10))</f>
        <v>#REF!</v>
      </c>
      <c r="V113" s="8" t="e">
        <f ca="1">#REF!*($L$6^(ROW()-10))</f>
        <v>#REF!</v>
      </c>
      <c r="X113" s="5">
        <f t="shared" si="26"/>
        <v>45082</v>
      </c>
      <c r="Y113" s="8" t="e">
        <f t="shared" ca="1" si="27"/>
        <v>#REF!</v>
      </c>
      <c r="Z113" s="8" t="e">
        <f t="shared" ca="1" si="27"/>
        <v>#REF!</v>
      </c>
      <c r="AA113" s="8" t="e">
        <f t="shared" ca="1" si="27"/>
        <v>#REF!</v>
      </c>
    </row>
    <row r="114" spans="1:27" x14ac:dyDescent="0.55000000000000004">
      <c r="A114" s="2">
        <v>45089</v>
      </c>
      <c r="B114">
        <v>676</v>
      </c>
      <c r="C114">
        <v>307</v>
      </c>
      <c r="D114">
        <v>975</v>
      </c>
      <c r="E114">
        <v>1958</v>
      </c>
      <c r="H114">
        <f t="shared" si="28"/>
        <v>92858</v>
      </c>
      <c r="I114">
        <f t="shared" si="30"/>
        <v>35553</v>
      </c>
      <c r="J114">
        <f t="shared" si="31"/>
        <v>116054</v>
      </c>
      <c r="T114" s="8" t="e">
        <f ca="1">#REF!*($L$6^(ROW()-10))</f>
        <v>#REF!</v>
      </c>
      <c r="U114" s="8" t="e">
        <f ca="1">#REF!*($L$6^(ROW()-10))</f>
        <v>#REF!</v>
      </c>
      <c r="V114" s="8" t="e">
        <f ca="1">#REF!*($L$6^(ROW()-10))</f>
        <v>#REF!</v>
      </c>
      <c r="X114" s="5">
        <f t="shared" si="26"/>
        <v>45089</v>
      </c>
      <c r="Y114" s="8" t="e">
        <f t="shared" ca="1" si="27"/>
        <v>#REF!</v>
      </c>
      <c r="Z114" s="8" t="e">
        <f t="shared" ca="1" si="27"/>
        <v>#REF!</v>
      </c>
      <c r="AA114" s="8" t="e">
        <f t="shared" ca="1" si="27"/>
        <v>#REF!</v>
      </c>
    </row>
    <row r="115" spans="1:27" x14ac:dyDescent="0.55000000000000004">
      <c r="A115" s="2">
        <v>45096</v>
      </c>
      <c r="B115">
        <v>715</v>
      </c>
      <c r="C115">
        <v>339</v>
      </c>
      <c r="D115">
        <v>1075</v>
      </c>
      <c r="E115">
        <v>2129</v>
      </c>
      <c r="H115">
        <f t="shared" si="28"/>
        <v>93573</v>
      </c>
      <c r="I115">
        <f t="shared" si="30"/>
        <v>35892</v>
      </c>
      <c r="J115">
        <f t="shared" si="31"/>
        <v>117129</v>
      </c>
      <c r="T115" s="8" t="e">
        <f ca="1">#REF!*($L$6^(ROW()-10))</f>
        <v>#REF!</v>
      </c>
      <c r="U115" s="8" t="e">
        <f ca="1">#REF!*($L$6^(ROW()-10))</f>
        <v>#REF!</v>
      </c>
      <c r="V115" s="8" t="e">
        <f ca="1">#REF!*($L$6^(ROW()-10))</f>
        <v>#REF!</v>
      </c>
      <c r="X115" s="5">
        <f t="shared" si="26"/>
        <v>45096</v>
      </c>
      <c r="Y115" s="8" t="e">
        <f t="shared" ca="1" si="27"/>
        <v>#REF!</v>
      </c>
      <c r="Z115" s="8" t="e">
        <f t="shared" ca="1" si="27"/>
        <v>#REF!</v>
      </c>
      <c r="AA115" s="8" t="e">
        <f t="shared" ca="1" si="27"/>
        <v>#REF!</v>
      </c>
    </row>
    <row r="116" spans="1:27" x14ac:dyDescent="0.55000000000000004">
      <c r="A116" s="2">
        <v>45103</v>
      </c>
      <c r="B116">
        <v>661</v>
      </c>
      <c r="C116">
        <v>300</v>
      </c>
      <c r="D116">
        <v>977</v>
      </c>
      <c r="E116">
        <v>1938</v>
      </c>
      <c r="H116">
        <f t="shared" si="28"/>
        <v>94234</v>
      </c>
      <c r="I116">
        <f t="shared" si="30"/>
        <v>36192</v>
      </c>
      <c r="J116">
        <f t="shared" si="31"/>
        <v>118106</v>
      </c>
      <c r="T116" s="8" t="e">
        <f ca="1">#REF!*($L$6^(ROW()-10))</f>
        <v>#REF!</v>
      </c>
      <c r="U116" s="8" t="e">
        <f ca="1">#REF!*($L$6^(ROW()-10))</f>
        <v>#REF!</v>
      </c>
      <c r="V116" s="8" t="e">
        <f ca="1">#REF!*($L$6^(ROW()-10))</f>
        <v>#REF!</v>
      </c>
      <c r="X116" s="5">
        <f t="shared" si="26"/>
        <v>45103</v>
      </c>
      <c r="Y116" s="8" t="e">
        <f t="shared" ca="1" si="27"/>
        <v>#REF!</v>
      </c>
      <c r="Z116" s="8" t="e">
        <f t="shared" ca="1" si="27"/>
        <v>#REF!</v>
      </c>
      <c r="AA116" s="8" t="e">
        <f t="shared" ca="1" si="27"/>
        <v>#REF!</v>
      </c>
    </row>
    <row r="117" spans="1:27" x14ac:dyDescent="0.55000000000000004">
      <c r="A117" s="2">
        <v>45110</v>
      </c>
      <c r="B117">
        <v>644</v>
      </c>
      <c r="C117">
        <v>326</v>
      </c>
      <c r="D117">
        <v>991</v>
      </c>
      <c r="E117">
        <v>1961</v>
      </c>
      <c r="H117">
        <f t="shared" si="28"/>
        <v>94878</v>
      </c>
      <c r="I117">
        <f t="shared" si="30"/>
        <v>36518</v>
      </c>
      <c r="J117">
        <f t="shared" si="31"/>
        <v>119097</v>
      </c>
      <c r="T117" s="8" t="e">
        <f ca="1">#REF!*($L$6^(ROW()-10))</f>
        <v>#REF!</v>
      </c>
      <c r="U117" s="8" t="e">
        <f ca="1">#REF!*($L$6^(ROW()-10))</f>
        <v>#REF!</v>
      </c>
      <c r="V117" s="8" t="e">
        <f ca="1">#REF!*($L$6^(ROW()-10))</f>
        <v>#REF!</v>
      </c>
      <c r="X117" s="5">
        <f t="shared" si="26"/>
        <v>45110</v>
      </c>
      <c r="Y117" s="8" t="e">
        <f t="shared" ca="1" si="27"/>
        <v>#REF!</v>
      </c>
      <c r="Z117" s="8" t="e">
        <f t="shared" ca="1" si="27"/>
        <v>#REF!</v>
      </c>
      <c r="AA117" s="8" t="e">
        <f t="shared" ca="1" si="27"/>
        <v>#REF!</v>
      </c>
    </row>
    <row r="118" spans="1:27" x14ac:dyDescent="0.55000000000000004">
      <c r="A118" s="2">
        <v>45117</v>
      </c>
      <c r="B118">
        <v>660</v>
      </c>
      <c r="C118">
        <v>321</v>
      </c>
      <c r="D118">
        <v>1083</v>
      </c>
      <c r="E118">
        <v>2064</v>
      </c>
      <c r="H118">
        <f t="shared" si="28"/>
        <v>95538</v>
      </c>
      <c r="I118">
        <f t="shared" si="30"/>
        <v>36839</v>
      </c>
      <c r="J118">
        <f t="shared" si="31"/>
        <v>120180</v>
      </c>
      <c r="T118" s="8" t="e">
        <f ca="1">#REF!*($L$6^(ROW()-10))</f>
        <v>#REF!</v>
      </c>
      <c r="U118" s="8" t="e">
        <f ca="1">#REF!*($L$6^(ROW()-10))</f>
        <v>#REF!</v>
      </c>
      <c r="V118" s="8" t="e">
        <f ca="1">#REF!*($L$6^(ROW()-10))</f>
        <v>#REF!</v>
      </c>
      <c r="X118" s="5">
        <f t="shared" si="26"/>
        <v>45117</v>
      </c>
      <c r="Y118" s="8" t="e">
        <f t="shared" ca="1" si="27"/>
        <v>#REF!</v>
      </c>
      <c r="Z118" s="8" t="e">
        <f t="shared" ca="1" si="27"/>
        <v>#REF!</v>
      </c>
      <c r="AA118" s="8" t="e">
        <f t="shared" ca="1" si="27"/>
        <v>#REF!</v>
      </c>
    </row>
    <row r="119" spans="1:27" x14ac:dyDescent="0.55000000000000004">
      <c r="A119" s="2">
        <v>45124</v>
      </c>
      <c r="B119">
        <v>654</v>
      </c>
      <c r="C119">
        <v>301</v>
      </c>
      <c r="D119">
        <v>1020</v>
      </c>
      <c r="E119">
        <v>1975</v>
      </c>
      <c r="H119">
        <f t="shared" si="28"/>
        <v>96192</v>
      </c>
      <c r="I119">
        <f t="shared" si="30"/>
        <v>37140</v>
      </c>
      <c r="J119">
        <f t="shared" si="31"/>
        <v>121200</v>
      </c>
      <c r="T119" s="8" t="e">
        <f ca="1">#REF!*($L$6^(ROW()-10))</f>
        <v>#REF!</v>
      </c>
      <c r="U119" s="8" t="e">
        <f ca="1">#REF!*($L$6^(ROW()-10))</f>
        <v>#REF!</v>
      </c>
      <c r="V119" s="8" t="e">
        <f ca="1">#REF!*($L$6^(ROW()-10))</f>
        <v>#REF!</v>
      </c>
      <c r="X119" s="5">
        <f t="shared" si="26"/>
        <v>45124</v>
      </c>
      <c r="Y119" s="8" t="e">
        <f t="shared" ca="1" si="27"/>
        <v>#REF!</v>
      </c>
      <c r="Z119" s="8" t="e">
        <f t="shared" ca="1" si="27"/>
        <v>#REF!</v>
      </c>
      <c r="AA119" s="8" t="e">
        <f t="shared" ca="1" si="27"/>
        <v>#REF!</v>
      </c>
    </row>
    <row r="120" spans="1:27" x14ac:dyDescent="0.55000000000000004">
      <c r="A120" s="2">
        <v>45131</v>
      </c>
      <c r="B120">
        <v>581</v>
      </c>
      <c r="C120">
        <v>333</v>
      </c>
      <c r="D120">
        <v>963</v>
      </c>
      <c r="E120">
        <v>1877</v>
      </c>
      <c r="H120">
        <f t="shared" si="28"/>
        <v>96773</v>
      </c>
      <c r="I120">
        <f t="shared" si="30"/>
        <v>37473</v>
      </c>
      <c r="J120">
        <f t="shared" si="31"/>
        <v>122163</v>
      </c>
      <c r="T120" s="8" t="e">
        <f ca="1">#REF!*($L$6^(ROW()-10))</f>
        <v>#REF!</v>
      </c>
      <c r="U120" s="8" t="e">
        <f ca="1">#REF!*($L$6^(ROW()-10))</f>
        <v>#REF!</v>
      </c>
      <c r="V120" s="8" t="e">
        <f ca="1">#REF!*($L$6^(ROW()-10))</f>
        <v>#REF!</v>
      </c>
      <c r="X120" s="5">
        <f t="shared" si="26"/>
        <v>45131</v>
      </c>
      <c r="Y120" s="8" t="e">
        <f t="shared" ca="1" si="27"/>
        <v>#REF!</v>
      </c>
      <c r="Z120" s="8" t="e">
        <f t="shared" ca="1" si="27"/>
        <v>#REF!</v>
      </c>
      <c r="AA120" s="8" t="e">
        <f t="shared" ca="1" si="27"/>
        <v>#REF!</v>
      </c>
    </row>
    <row r="121" spans="1:27" x14ac:dyDescent="0.55000000000000004">
      <c r="A121" s="2">
        <v>45138</v>
      </c>
      <c r="B121">
        <v>613</v>
      </c>
      <c r="C121">
        <v>291</v>
      </c>
      <c r="D121">
        <v>988</v>
      </c>
      <c r="E121">
        <v>1892</v>
      </c>
      <c r="H121">
        <f t="shared" si="28"/>
        <v>97386</v>
      </c>
      <c r="I121">
        <f t="shared" si="30"/>
        <v>37764</v>
      </c>
      <c r="J121">
        <f t="shared" si="31"/>
        <v>123151</v>
      </c>
      <c r="T121" s="8" t="e">
        <f ca="1">#REF!*($L$6^(ROW()-10))</f>
        <v>#REF!</v>
      </c>
      <c r="U121" s="8" t="e">
        <f ca="1">#REF!*($L$6^(ROW()-10))</f>
        <v>#REF!</v>
      </c>
      <c r="V121" s="8" t="e">
        <f ca="1">#REF!*($L$6^(ROW()-10))</f>
        <v>#REF!</v>
      </c>
      <c r="X121" s="5">
        <f t="shared" si="26"/>
        <v>45138</v>
      </c>
      <c r="Y121" s="8" t="e">
        <f t="shared" ca="1" si="27"/>
        <v>#REF!</v>
      </c>
      <c r="Z121" s="8" t="e">
        <f t="shared" ca="1" si="27"/>
        <v>#REF!</v>
      </c>
      <c r="AA121" s="8" t="e">
        <f t="shared" ca="1" si="27"/>
        <v>#REF!</v>
      </c>
    </row>
    <row r="122" spans="1:27" x14ac:dyDescent="0.55000000000000004">
      <c r="A122" s="2">
        <v>45145</v>
      </c>
      <c r="B122">
        <v>650</v>
      </c>
      <c r="C122">
        <v>357</v>
      </c>
      <c r="D122">
        <v>993</v>
      </c>
      <c r="E122">
        <v>2000</v>
      </c>
      <c r="H122">
        <f t="shared" si="28"/>
        <v>98036</v>
      </c>
      <c r="I122">
        <f t="shared" si="30"/>
        <v>38121</v>
      </c>
      <c r="J122">
        <f t="shared" si="31"/>
        <v>124144</v>
      </c>
      <c r="T122" s="8" t="e">
        <f ca="1">#REF!*($L$6^(ROW()-10))</f>
        <v>#REF!</v>
      </c>
      <c r="U122" s="8" t="e">
        <f ca="1">#REF!*($L$6^(ROW()-10))</f>
        <v>#REF!</v>
      </c>
      <c r="V122" s="8" t="e">
        <f ca="1">#REF!*($L$6^(ROW()-10))</f>
        <v>#REF!</v>
      </c>
      <c r="X122" s="5">
        <f t="shared" si="26"/>
        <v>45145</v>
      </c>
      <c r="Y122" s="8" t="e">
        <f t="shared" ca="1" si="27"/>
        <v>#REF!</v>
      </c>
      <c r="Z122" s="8" t="e">
        <f t="shared" ca="1" si="27"/>
        <v>#REF!</v>
      </c>
      <c r="AA122" s="8" t="e">
        <f t="shared" ca="1" si="27"/>
        <v>#REF!</v>
      </c>
    </row>
    <row r="123" spans="1:27" x14ac:dyDescent="0.55000000000000004">
      <c r="A123" s="2">
        <v>45152</v>
      </c>
      <c r="B123">
        <v>745</v>
      </c>
      <c r="C123">
        <v>320</v>
      </c>
      <c r="D123">
        <v>1074</v>
      </c>
      <c r="E123">
        <v>2139</v>
      </c>
      <c r="H123">
        <f t="shared" si="28"/>
        <v>98781</v>
      </c>
      <c r="I123">
        <f t="shared" si="30"/>
        <v>38441</v>
      </c>
      <c r="J123">
        <f t="shared" si="31"/>
        <v>125218</v>
      </c>
      <c r="T123" s="8" t="e">
        <f ca="1">#REF!*($L$6^(ROW()-10))</f>
        <v>#REF!</v>
      </c>
      <c r="U123" s="8" t="e">
        <f ca="1">#REF!*($L$6^(ROW()-10))</f>
        <v>#REF!</v>
      </c>
      <c r="V123" s="8" t="e">
        <f ca="1">#REF!*($L$6^(ROW()-10))</f>
        <v>#REF!</v>
      </c>
      <c r="X123" s="5">
        <f t="shared" si="26"/>
        <v>45152</v>
      </c>
      <c r="Y123" s="8" t="e">
        <f t="shared" ca="1" si="27"/>
        <v>#REF!</v>
      </c>
      <c r="Z123" s="8" t="e">
        <f t="shared" ca="1" si="27"/>
        <v>#REF!</v>
      </c>
      <c r="AA123" s="8" t="e">
        <f t="shared" ca="1" si="27"/>
        <v>#REF!</v>
      </c>
    </row>
    <row r="124" spans="1:27" x14ac:dyDescent="0.55000000000000004">
      <c r="A124" s="2">
        <v>45159</v>
      </c>
      <c r="B124">
        <v>675</v>
      </c>
      <c r="C124">
        <v>374</v>
      </c>
      <c r="D124">
        <v>1155</v>
      </c>
      <c r="E124">
        <v>2204</v>
      </c>
      <c r="H124">
        <f t="shared" si="28"/>
        <v>99456</v>
      </c>
      <c r="I124">
        <f t="shared" si="30"/>
        <v>38815</v>
      </c>
      <c r="J124">
        <f t="shared" si="31"/>
        <v>126373</v>
      </c>
      <c r="T124" s="8" t="e">
        <f ca="1">#REF!*($L$6^(ROW()-10))</f>
        <v>#REF!</v>
      </c>
      <c r="U124" s="8" t="e">
        <f ca="1">#REF!*($L$6^(ROW()-10))</f>
        <v>#REF!</v>
      </c>
      <c r="V124" s="8" t="e">
        <f ca="1">#REF!*($L$6^(ROW()-10))</f>
        <v>#REF!</v>
      </c>
      <c r="X124" s="5">
        <f t="shared" si="26"/>
        <v>45159</v>
      </c>
      <c r="Y124" s="8" t="e">
        <f t="shared" ca="1" si="27"/>
        <v>#REF!</v>
      </c>
      <c r="Z124" s="8" t="e">
        <f t="shared" ca="1" si="27"/>
        <v>#REF!</v>
      </c>
      <c r="AA124" s="8" t="e">
        <f t="shared" ca="1" si="27"/>
        <v>#REF!</v>
      </c>
    </row>
    <row r="125" spans="1:27" x14ac:dyDescent="0.55000000000000004">
      <c r="A125" s="2">
        <v>45166</v>
      </c>
      <c r="B125">
        <v>590</v>
      </c>
      <c r="C125">
        <v>290</v>
      </c>
      <c r="D125">
        <v>1030</v>
      </c>
      <c r="E125">
        <v>1910</v>
      </c>
      <c r="H125">
        <f t="shared" si="28"/>
        <v>100046</v>
      </c>
      <c r="I125">
        <f t="shared" si="30"/>
        <v>39105</v>
      </c>
      <c r="J125">
        <f t="shared" si="31"/>
        <v>127403</v>
      </c>
      <c r="T125" s="8" t="e">
        <f ca="1">#REF!*($L$6^(ROW()-10))</f>
        <v>#REF!</v>
      </c>
      <c r="U125" s="8" t="e">
        <f ca="1">#REF!*($L$6^(ROW()-10))</f>
        <v>#REF!</v>
      </c>
      <c r="V125" s="8" t="e">
        <f ca="1">#REF!*($L$6^(ROW()-10))</f>
        <v>#REF!</v>
      </c>
      <c r="X125" s="5">
        <f t="shared" si="26"/>
        <v>45166</v>
      </c>
      <c r="Y125" s="8" t="e">
        <f t="shared" ca="1" si="27"/>
        <v>#REF!</v>
      </c>
      <c r="Z125" s="8" t="e">
        <f t="shared" ca="1" si="27"/>
        <v>#REF!</v>
      </c>
      <c r="AA125" s="8" t="e">
        <f t="shared" ca="1" si="27"/>
        <v>#REF!</v>
      </c>
    </row>
    <row r="126" spans="1:27" x14ac:dyDescent="0.55000000000000004">
      <c r="A126" s="2">
        <v>45173</v>
      </c>
      <c r="B126">
        <v>639</v>
      </c>
      <c r="C126">
        <v>307</v>
      </c>
      <c r="D126">
        <v>991</v>
      </c>
      <c r="E126">
        <v>1937</v>
      </c>
      <c r="H126">
        <f t="shared" si="28"/>
        <v>100685</v>
      </c>
      <c r="I126">
        <f t="shared" si="30"/>
        <v>39412</v>
      </c>
      <c r="J126">
        <f t="shared" si="31"/>
        <v>128394</v>
      </c>
      <c r="T126" s="8" t="e">
        <f ca="1">#REF!*($L$6^(ROW()-10))</f>
        <v>#REF!</v>
      </c>
      <c r="U126" s="8" t="e">
        <f ca="1">#REF!*($L$6^(ROW()-10))</f>
        <v>#REF!</v>
      </c>
      <c r="V126" s="8" t="e">
        <f ca="1">#REF!*($L$6^(ROW()-10))</f>
        <v>#REF!</v>
      </c>
      <c r="X126" s="5">
        <f t="shared" si="26"/>
        <v>45173</v>
      </c>
      <c r="Y126" s="8" t="e">
        <f t="shared" ca="1" si="27"/>
        <v>#REF!</v>
      </c>
      <c r="Z126" s="8" t="e">
        <f t="shared" ca="1" si="27"/>
        <v>#REF!</v>
      </c>
      <c r="AA126" s="8" t="e">
        <f t="shared" ca="1" si="27"/>
        <v>#REF!</v>
      </c>
    </row>
    <row r="127" spans="1:27" x14ac:dyDescent="0.55000000000000004">
      <c r="A127" s="2">
        <v>45180</v>
      </c>
      <c r="B127">
        <v>658</v>
      </c>
      <c r="C127">
        <v>295</v>
      </c>
      <c r="D127">
        <v>1030</v>
      </c>
      <c r="E127">
        <v>1983</v>
      </c>
      <c r="H127">
        <f t="shared" si="28"/>
        <v>101343</v>
      </c>
      <c r="I127">
        <f t="shared" si="30"/>
        <v>39707</v>
      </c>
      <c r="J127">
        <f t="shared" si="31"/>
        <v>129424</v>
      </c>
      <c r="T127" s="8" t="e">
        <f ca="1">#REF!*($L$6^(ROW()-10))</f>
        <v>#REF!</v>
      </c>
      <c r="U127" s="8" t="e">
        <f ca="1">#REF!*($L$6^(ROW()-10))</f>
        <v>#REF!</v>
      </c>
      <c r="V127" s="8" t="e">
        <f ca="1">#REF!*($L$6^(ROW()-10))</f>
        <v>#REF!</v>
      </c>
      <c r="X127" s="5">
        <f t="shared" si="26"/>
        <v>45180</v>
      </c>
      <c r="Y127" s="8" t="e">
        <f t="shared" ca="1" si="27"/>
        <v>#REF!</v>
      </c>
      <c r="Z127" s="8" t="e">
        <f t="shared" ca="1" si="27"/>
        <v>#REF!</v>
      </c>
      <c r="AA127" s="8" t="e">
        <f t="shared" ca="1" si="27"/>
        <v>#REF!</v>
      </c>
    </row>
    <row r="128" spans="1:27" x14ac:dyDescent="0.55000000000000004">
      <c r="A128" s="2">
        <v>45187</v>
      </c>
      <c r="B128">
        <v>679</v>
      </c>
      <c r="C128">
        <v>341</v>
      </c>
      <c r="D128">
        <v>1031</v>
      </c>
      <c r="E128">
        <v>2051</v>
      </c>
      <c r="H128">
        <f t="shared" si="28"/>
        <v>102022</v>
      </c>
      <c r="I128">
        <f t="shared" si="30"/>
        <v>40048</v>
      </c>
      <c r="J128">
        <f t="shared" si="31"/>
        <v>130455</v>
      </c>
      <c r="T128" s="8" t="e">
        <f ca="1">#REF!*($L$6^(ROW()-10))</f>
        <v>#REF!</v>
      </c>
      <c r="U128" s="8" t="e">
        <f ca="1">#REF!*($L$6^(ROW()-10))</f>
        <v>#REF!</v>
      </c>
      <c r="V128" s="8" t="e">
        <f ca="1">#REF!*($L$6^(ROW()-10))</f>
        <v>#REF!</v>
      </c>
      <c r="X128" s="5">
        <f t="shared" si="26"/>
        <v>45187</v>
      </c>
      <c r="Y128" s="8" t="e">
        <f t="shared" ca="1" si="27"/>
        <v>#REF!</v>
      </c>
      <c r="Z128" s="8" t="e">
        <f t="shared" ca="1" si="27"/>
        <v>#REF!</v>
      </c>
      <c r="AA128" s="8" t="e">
        <f t="shared" ca="1" si="27"/>
        <v>#REF!</v>
      </c>
    </row>
    <row r="129" spans="1:27" x14ac:dyDescent="0.55000000000000004">
      <c r="A129" s="2">
        <v>45194</v>
      </c>
      <c r="B129">
        <v>651</v>
      </c>
      <c r="C129">
        <v>297</v>
      </c>
      <c r="D129">
        <v>1013</v>
      </c>
      <c r="E129">
        <v>1961</v>
      </c>
      <c r="H129">
        <f t="shared" si="28"/>
        <v>102673</v>
      </c>
      <c r="I129">
        <f t="shared" si="30"/>
        <v>40345</v>
      </c>
      <c r="J129">
        <f t="shared" si="31"/>
        <v>131468</v>
      </c>
      <c r="T129" s="8" t="e">
        <f ca="1">#REF!*($L$6^(ROW()-10))</f>
        <v>#REF!</v>
      </c>
      <c r="U129" s="8" t="e">
        <f ca="1">#REF!*($L$6^(ROW()-10))</f>
        <v>#REF!</v>
      </c>
      <c r="V129" s="8" t="e">
        <f ca="1">#REF!*($L$6^(ROW()-10))</f>
        <v>#REF!</v>
      </c>
      <c r="X129" s="5">
        <f t="shared" si="26"/>
        <v>45194</v>
      </c>
      <c r="Y129" s="8" t="e">
        <f t="shared" ca="1" si="27"/>
        <v>#REF!</v>
      </c>
      <c r="Z129" s="8" t="e">
        <f t="shared" ca="1" si="27"/>
        <v>#REF!</v>
      </c>
      <c r="AA129" s="8" t="e">
        <f t="shared" ca="1" si="27"/>
        <v>#REF!</v>
      </c>
    </row>
    <row r="130" spans="1:27" x14ac:dyDescent="0.55000000000000004">
      <c r="A130" s="2">
        <v>45201</v>
      </c>
      <c r="B130">
        <v>728</v>
      </c>
      <c r="C130">
        <v>328</v>
      </c>
      <c r="D130">
        <v>1025</v>
      </c>
      <c r="E130">
        <v>2081</v>
      </c>
      <c r="H130">
        <f t="shared" si="28"/>
        <v>103401</v>
      </c>
      <c r="I130">
        <f t="shared" si="30"/>
        <v>40673</v>
      </c>
      <c r="J130">
        <f t="shared" si="31"/>
        <v>132493</v>
      </c>
      <c r="T130" s="8" t="e">
        <f ca="1">#REF!*($L$6^(ROW()-10))</f>
        <v>#REF!</v>
      </c>
      <c r="U130" s="8" t="e">
        <f ca="1">#REF!*($L$6^(ROW()-10))</f>
        <v>#REF!</v>
      </c>
      <c r="V130" s="8" t="e">
        <f ca="1">#REF!*($L$6^(ROW()-10))</f>
        <v>#REF!</v>
      </c>
      <c r="X130" s="5">
        <f t="shared" si="26"/>
        <v>45201</v>
      </c>
      <c r="Y130" s="8" t="e">
        <f t="shared" ca="1" si="27"/>
        <v>#REF!</v>
      </c>
      <c r="Z130" s="8" t="e">
        <f t="shared" ca="1" si="27"/>
        <v>#REF!</v>
      </c>
      <c r="AA130" s="8" t="e">
        <f t="shared" ca="1" si="27"/>
        <v>#REF!</v>
      </c>
    </row>
    <row r="131" spans="1:27" x14ac:dyDescent="0.55000000000000004">
      <c r="A131" s="2">
        <v>45208</v>
      </c>
      <c r="B131">
        <v>726</v>
      </c>
      <c r="C131">
        <v>403</v>
      </c>
      <c r="D131">
        <v>1159</v>
      </c>
      <c r="E131">
        <v>2288</v>
      </c>
      <c r="H131">
        <f t="shared" si="28"/>
        <v>104127</v>
      </c>
      <c r="I131">
        <f t="shared" si="30"/>
        <v>41076</v>
      </c>
      <c r="J131">
        <f t="shared" si="31"/>
        <v>133652</v>
      </c>
      <c r="T131" s="8" t="e">
        <f ca="1">#REF!*($L$6^(ROW()-10))</f>
        <v>#REF!</v>
      </c>
      <c r="U131" s="8" t="e">
        <f ca="1">#REF!*($L$6^(ROW()-10))</f>
        <v>#REF!</v>
      </c>
      <c r="V131" s="8" t="e">
        <f ca="1">#REF!*($L$6^(ROW()-10))</f>
        <v>#REF!</v>
      </c>
      <c r="X131" s="5">
        <f t="shared" si="26"/>
        <v>45208</v>
      </c>
      <c r="Y131" s="8" t="e">
        <f t="shared" ca="1" si="27"/>
        <v>#REF!</v>
      </c>
      <c r="Z131" s="8" t="e">
        <f t="shared" ca="1" si="27"/>
        <v>#REF!</v>
      </c>
      <c r="AA131" s="8" t="e">
        <f t="shared" ca="1" si="27"/>
        <v>#REF!</v>
      </c>
    </row>
    <row r="132" spans="1:27" x14ac:dyDescent="0.55000000000000004">
      <c r="A132" s="2">
        <v>45215</v>
      </c>
      <c r="B132">
        <v>706</v>
      </c>
      <c r="C132">
        <v>399</v>
      </c>
      <c r="D132">
        <v>1099</v>
      </c>
      <c r="E132">
        <v>2204</v>
      </c>
      <c r="H132">
        <f t="shared" si="28"/>
        <v>104833</v>
      </c>
      <c r="I132">
        <f t="shared" si="30"/>
        <v>41475</v>
      </c>
      <c r="J132">
        <f t="shared" si="31"/>
        <v>134751</v>
      </c>
      <c r="T132" s="8" t="e">
        <f ca="1">#REF!*($L$6^(ROW()-10))</f>
        <v>#REF!</v>
      </c>
      <c r="U132" s="8" t="e">
        <f ca="1">#REF!*($L$6^(ROW()-10))</f>
        <v>#REF!</v>
      </c>
      <c r="V132" s="8" t="e">
        <f ca="1">#REF!*($L$6^(ROW()-10))</f>
        <v>#REF!</v>
      </c>
      <c r="X132" s="5">
        <f t="shared" si="26"/>
        <v>45215</v>
      </c>
      <c r="Y132" s="8" t="e">
        <f t="shared" ca="1" si="27"/>
        <v>#REF!</v>
      </c>
      <c r="Z132" s="8" t="e">
        <f t="shared" ca="1" si="27"/>
        <v>#REF!</v>
      </c>
      <c r="AA132" s="8" t="e">
        <f t="shared" ca="1" si="27"/>
        <v>#REF!</v>
      </c>
    </row>
    <row r="133" spans="1:27" x14ac:dyDescent="0.55000000000000004">
      <c r="A133" s="2">
        <v>45222</v>
      </c>
      <c r="B133">
        <v>709</v>
      </c>
      <c r="C133">
        <v>382</v>
      </c>
      <c r="D133">
        <v>1134</v>
      </c>
      <c r="E133">
        <v>2225</v>
      </c>
      <c r="H133">
        <f t="shared" si="28"/>
        <v>105542</v>
      </c>
      <c r="I133">
        <f t="shared" si="30"/>
        <v>41857</v>
      </c>
      <c r="J133">
        <f t="shared" si="31"/>
        <v>135885</v>
      </c>
      <c r="T133" s="8" t="e">
        <f ca="1">#REF!*($L$6^(ROW()-10))</f>
        <v>#REF!</v>
      </c>
      <c r="U133" s="8" t="e">
        <f ca="1">#REF!*($L$6^(ROW()-10))</f>
        <v>#REF!</v>
      </c>
      <c r="V133" s="8" t="e">
        <f ca="1">#REF!*($L$6^(ROW()-10))</f>
        <v>#REF!</v>
      </c>
      <c r="X133" s="5">
        <f t="shared" si="26"/>
        <v>45222</v>
      </c>
      <c r="Y133" s="8" t="e">
        <f t="shared" ca="1" si="27"/>
        <v>#REF!</v>
      </c>
      <c r="Z133" s="8" t="e">
        <f t="shared" ca="1" si="27"/>
        <v>#REF!</v>
      </c>
      <c r="AA133" s="8" t="e">
        <f t="shared" ca="1" si="27"/>
        <v>#REF!</v>
      </c>
    </row>
    <row r="134" spans="1:27" x14ac:dyDescent="0.55000000000000004">
      <c r="A134" s="2">
        <v>45229</v>
      </c>
      <c r="B134">
        <v>713</v>
      </c>
      <c r="C134">
        <v>365</v>
      </c>
      <c r="D134">
        <v>1085</v>
      </c>
      <c r="E134">
        <v>2163</v>
      </c>
      <c r="H134">
        <f t="shared" si="28"/>
        <v>106255</v>
      </c>
      <c r="I134">
        <f t="shared" si="30"/>
        <v>42222</v>
      </c>
      <c r="J134">
        <f t="shared" si="31"/>
        <v>136970</v>
      </c>
      <c r="T134" s="8" t="e">
        <f ca="1">#REF!*($L$6^(ROW()-10))</f>
        <v>#REF!</v>
      </c>
      <c r="U134" s="8" t="e">
        <f ca="1">#REF!*($L$6^(ROW()-10))</f>
        <v>#REF!</v>
      </c>
      <c r="V134" s="8" t="e">
        <f ca="1">#REF!*($L$6^(ROW()-10))</f>
        <v>#REF!</v>
      </c>
      <c r="X134" s="5">
        <f t="shared" si="26"/>
        <v>45229</v>
      </c>
      <c r="Y134" s="8" t="e">
        <f t="shared" ca="1" si="27"/>
        <v>#REF!</v>
      </c>
      <c r="Z134" s="8" t="e">
        <f t="shared" ca="1" si="27"/>
        <v>#REF!</v>
      </c>
      <c r="AA134" s="8" t="e">
        <f t="shared" ca="1" si="27"/>
        <v>#REF!</v>
      </c>
    </row>
    <row r="135" spans="1:27" x14ac:dyDescent="0.55000000000000004">
      <c r="A135" s="2">
        <v>45236</v>
      </c>
      <c r="B135">
        <v>710</v>
      </c>
      <c r="C135">
        <v>328</v>
      </c>
      <c r="D135">
        <v>1113</v>
      </c>
      <c r="E135">
        <v>2151</v>
      </c>
      <c r="H135">
        <f t="shared" si="28"/>
        <v>106965</v>
      </c>
      <c r="I135">
        <f t="shared" si="30"/>
        <v>42550</v>
      </c>
      <c r="J135">
        <f t="shared" si="31"/>
        <v>138083</v>
      </c>
      <c r="T135" s="8" t="e">
        <f ca="1">#REF!*($L$6^(ROW()-10))</f>
        <v>#REF!</v>
      </c>
      <c r="U135" s="8" t="e">
        <f ca="1">#REF!*($L$6^(ROW()-10))</f>
        <v>#REF!</v>
      </c>
      <c r="V135" s="8" t="e">
        <f ca="1">#REF!*($L$6^(ROW()-10))</f>
        <v>#REF!</v>
      </c>
      <c r="X135" s="5">
        <f t="shared" si="26"/>
        <v>45236</v>
      </c>
      <c r="Y135" s="8" t="e">
        <f t="shared" ca="1" si="27"/>
        <v>#REF!</v>
      </c>
      <c r="Z135" s="8" t="e">
        <f t="shared" ca="1" si="27"/>
        <v>#REF!</v>
      </c>
      <c r="AA135" s="8" t="e">
        <f t="shared" ca="1" si="27"/>
        <v>#REF!</v>
      </c>
    </row>
    <row r="136" spans="1:27" x14ac:dyDescent="0.55000000000000004">
      <c r="A136" s="2">
        <v>45243</v>
      </c>
      <c r="B136">
        <v>749</v>
      </c>
      <c r="C136">
        <v>391</v>
      </c>
      <c r="D136">
        <v>1190</v>
      </c>
      <c r="E136">
        <v>2330</v>
      </c>
      <c r="H136">
        <f t="shared" si="28"/>
        <v>107714</v>
      </c>
      <c r="I136">
        <f t="shared" si="30"/>
        <v>42941</v>
      </c>
      <c r="J136">
        <f t="shared" si="31"/>
        <v>139273</v>
      </c>
      <c r="T136" s="8" t="e">
        <f ca="1">#REF!*($L$6^(ROW()-10))</f>
        <v>#REF!</v>
      </c>
      <c r="U136" s="8" t="e">
        <f ca="1">#REF!*($L$6^(ROW()-10))</f>
        <v>#REF!</v>
      </c>
      <c r="V136" s="8" t="e">
        <f ca="1">#REF!*($L$6^(ROW()-10))</f>
        <v>#REF!</v>
      </c>
      <c r="X136" s="5">
        <f t="shared" si="26"/>
        <v>45243</v>
      </c>
      <c r="Y136" s="8" t="e">
        <f t="shared" ca="1" si="27"/>
        <v>#REF!</v>
      </c>
      <c r="Z136" s="8" t="e">
        <f t="shared" ca="1" si="27"/>
        <v>#REF!</v>
      </c>
      <c r="AA136" s="8" t="e">
        <f t="shared" ca="1" si="27"/>
        <v>#REF!</v>
      </c>
    </row>
    <row r="137" spans="1:27" x14ac:dyDescent="0.55000000000000004">
      <c r="A137" s="2">
        <v>45250</v>
      </c>
      <c r="B137">
        <v>748</v>
      </c>
      <c r="C137">
        <v>376</v>
      </c>
      <c r="D137">
        <v>1188</v>
      </c>
      <c r="E137">
        <v>2312</v>
      </c>
      <c r="H137">
        <f t="shared" si="28"/>
        <v>108462</v>
      </c>
      <c r="I137">
        <f t="shared" si="30"/>
        <v>43317</v>
      </c>
      <c r="J137">
        <f t="shared" si="31"/>
        <v>140461</v>
      </c>
      <c r="T137" s="8" t="e">
        <f ca="1">#REF!*($L$6^(ROW()-10))</f>
        <v>#REF!</v>
      </c>
      <c r="U137" s="8" t="e">
        <f ca="1">#REF!*($L$6^(ROW()-10))</f>
        <v>#REF!</v>
      </c>
      <c r="V137" s="8" t="e">
        <f ca="1">#REF!*($L$6^(ROW()-10))</f>
        <v>#REF!</v>
      </c>
      <c r="X137" s="5">
        <f t="shared" si="26"/>
        <v>45250</v>
      </c>
      <c r="Y137" s="8" t="e">
        <f t="shared" ca="1" si="27"/>
        <v>#REF!</v>
      </c>
      <c r="Z137" s="8" t="e">
        <f t="shared" ca="1" si="27"/>
        <v>#REF!</v>
      </c>
      <c r="AA137" s="8" t="e">
        <f t="shared" ca="1" si="27"/>
        <v>#REF!</v>
      </c>
    </row>
    <row r="138" spans="1:27" x14ac:dyDescent="0.55000000000000004">
      <c r="A138" s="2">
        <v>45257</v>
      </c>
      <c r="B138">
        <v>790</v>
      </c>
      <c r="C138">
        <v>360</v>
      </c>
      <c r="D138">
        <v>1242</v>
      </c>
      <c r="E138">
        <v>2392</v>
      </c>
      <c r="H138">
        <f t="shared" si="28"/>
        <v>109252</v>
      </c>
      <c r="I138">
        <f t="shared" si="30"/>
        <v>43677</v>
      </c>
      <c r="J138">
        <f t="shared" si="31"/>
        <v>141703</v>
      </c>
      <c r="T138" s="8" t="e">
        <f ca="1">#REF!*($L$6^(ROW()-10))</f>
        <v>#REF!</v>
      </c>
      <c r="U138" s="8" t="e">
        <f ca="1">#REF!*($L$6^(ROW()-10))</f>
        <v>#REF!</v>
      </c>
      <c r="V138" s="8" t="e">
        <f ca="1">#REF!*($L$6^(ROW()-10))</f>
        <v>#REF!</v>
      </c>
      <c r="X138" s="5">
        <f t="shared" si="26"/>
        <v>45257</v>
      </c>
      <c r="Y138" s="8" t="e">
        <f t="shared" ca="1" si="27"/>
        <v>#REF!</v>
      </c>
      <c r="Z138" s="8" t="e">
        <f t="shared" ca="1" si="27"/>
        <v>#REF!</v>
      </c>
      <c r="AA138" s="8" t="e">
        <f t="shared" ca="1" si="27"/>
        <v>#REF!</v>
      </c>
    </row>
    <row r="139" spans="1:27" x14ac:dyDescent="0.55000000000000004">
      <c r="A139" s="2">
        <v>45264</v>
      </c>
      <c r="B139">
        <v>834</v>
      </c>
      <c r="C139">
        <v>430</v>
      </c>
      <c r="D139">
        <v>1208</v>
      </c>
      <c r="E139">
        <v>2472</v>
      </c>
      <c r="H139">
        <f t="shared" si="28"/>
        <v>110086</v>
      </c>
      <c r="I139">
        <f t="shared" ref="I139:I156" si="32">C139+I138</f>
        <v>44107</v>
      </c>
      <c r="J139">
        <f t="shared" ref="J139:J156" si="33">D139+J138</f>
        <v>142911</v>
      </c>
      <c r="T139" s="8" t="e">
        <f ca="1">#REF!*($L$6^(ROW()-10))</f>
        <v>#REF!</v>
      </c>
      <c r="U139" s="8" t="e">
        <f ca="1">#REF!*($L$6^(ROW()-10))</f>
        <v>#REF!</v>
      </c>
      <c r="V139" s="8" t="e">
        <f ca="1">#REF!*($L$6^(ROW()-10))</f>
        <v>#REF!</v>
      </c>
      <c r="X139" s="5">
        <f t="shared" ref="X139:X156" si="34">A139</f>
        <v>45264</v>
      </c>
      <c r="Y139" s="8" t="e">
        <f t="shared" ref="Y139:AA156" ca="1" si="35">T139/OFFSET(T$10, $I$1,0)</f>
        <v>#REF!</v>
      </c>
      <c r="Z139" s="8" t="e">
        <f t="shared" ca="1" si="35"/>
        <v>#REF!</v>
      </c>
      <c r="AA139" s="8" t="e">
        <f t="shared" ca="1" si="35"/>
        <v>#REF!</v>
      </c>
    </row>
    <row r="140" spans="1:27" x14ac:dyDescent="0.55000000000000004">
      <c r="A140" s="2">
        <v>45271</v>
      </c>
      <c r="B140">
        <v>735</v>
      </c>
      <c r="C140">
        <v>384</v>
      </c>
      <c r="D140">
        <v>1311</v>
      </c>
      <c r="E140">
        <v>2430</v>
      </c>
      <c r="H140">
        <f t="shared" ref="H140:H156" si="36">B140+H139-G140</f>
        <v>110821</v>
      </c>
      <c r="I140">
        <f t="shared" si="32"/>
        <v>44491</v>
      </c>
      <c r="J140">
        <f t="shared" si="33"/>
        <v>144222</v>
      </c>
      <c r="T140" s="8" t="e">
        <f ca="1">#REF!*($L$6^(ROW()-10))</f>
        <v>#REF!</v>
      </c>
      <c r="U140" s="8" t="e">
        <f ca="1">#REF!*($L$6^(ROW()-10))</f>
        <v>#REF!</v>
      </c>
      <c r="V140" s="8" t="e">
        <f ca="1">#REF!*($L$6^(ROW()-10))</f>
        <v>#REF!</v>
      </c>
      <c r="X140" s="5">
        <f t="shared" si="34"/>
        <v>45271</v>
      </c>
      <c r="Y140" s="8" t="e">
        <f t="shared" ca="1" si="35"/>
        <v>#REF!</v>
      </c>
      <c r="Z140" s="8" t="e">
        <f t="shared" ca="1" si="35"/>
        <v>#REF!</v>
      </c>
      <c r="AA140" s="8" t="e">
        <f t="shared" ca="1" si="35"/>
        <v>#REF!</v>
      </c>
    </row>
    <row r="141" spans="1:27" x14ac:dyDescent="0.55000000000000004">
      <c r="A141" s="2">
        <v>45278</v>
      </c>
      <c r="B141">
        <v>838</v>
      </c>
      <c r="C141">
        <v>370</v>
      </c>
      <c r="D141">
        <v>1266</v>
      </c>
      <c r="E141">
        <v>2474</v>
      </c>
      <c r="H141">
        <f t="shared" si="36"/>
        <v>111659</v>
      </c>
      <c r="I141">
        <f t="shared" si="32"/>
        <v>44861</v>
      </c>
      <c r="J141">
        <f t="shared" si="33"/>
        <v>145488</v>
      </c>
      <c r="T141" s="8" t="e">
        <f ca="1">#REF!*($L$6^(ROW()-10))</f>
        <v>#REF!</v>
      </c>
      <c r="U141" s="8" t="e">
        <f ca="1">#REF!*($L$6^(ROW()-10))</f>
        <v>#REF!</v>
      </c>
      <c r="V141" s="8" t="e">
        <f ca="1">#REF!*($L$6^(ROW()-10))</f>
        <v>#REF!</v>
      </c>
      <c r="X141" s="5">
        <f t="shared" si="34"/>
        <v>45278</v>
      </c>
      <c r="Y141" s="8" t="e">
        <f t="shared" ca="1" si="35"/>
        <v>#REF!</v>
      </c>
      <c r="Z141" s="8" t="e">
        <f t="shared" ca="1" si="35"/>
        <v>#REF!</v>
      </c>
      <c r="AA141" s="8" t="e">
        <f t="shared" ca="1" si="35"/>
        <v>#REF!</v>
      </c>
    </row>
    <row r="142" spans="1:27" x14ac:dyDescent="0.55000000000000004">
      <c r="A142" s="2">
        <v>45285</v>
      </c>
      <c r="B142">
        <v>809</v>
      </c>
      <c r="C142">
        <v>372</v>
      </c>
      <c r="D142">
        <v>1305</v>
      </c>
      <c r="E142">
        <v>2486</v>
      </c>
      <c r="H142">
        <f t="shared" si="36"/>
        <v>112468</v>
      </c>
      <c r="I142">
        <f t="shared" si="32"/>
        <v>45233</v>
      </c>
      <c r="J142">
        <f t="shared" si="33"/>
        <v>146793</v>
      </c>
      <c r="T142" s="8" t="e">
        <f ca="1">#REF!*($L$6^(ROW()-10))</f>
        <v>#REF!</v>
      </c>
      <c r="U142" s="8" t="e">
        <f ca="1">#REF!*($L$6^(ROW()-10))</f>
        <v>#REF!</v>
      </c>
      <c r="V142" s="8" t="e">
        <f ca="1">#REF!*($L$6^(ROW()-10))</f>
        <v>#REF!</v>
      </c>
      <c r="X142" s="5">
        <f t="shared" si="34"/>
        <v>45285</v>
      </c>
      <c r="Y142" s="8" t="e">
        <f t="shared" ca="1" si="35"/>
        <v>#REF!</v>
      </c>
      <c r="Z142" s="8" t="e">
        <f t="shared" ca="1" si="35"/>
        <v>#REF!</v>
      </c>
      <c r="AA142" s="8" t="e">
        <f t="shared" ca="1" si="35"/>
        <v>#REF!</v>
      </c>
    </row>
    <row r="143" spans="1:27" x14ac:dyDescent="0.55000000000000004">
      <c r="A143" s="2">
        <v>45292</v>
      </c>
      <c r="B143">
        <v>778</v>
      </c>
      <c r="C143">
        <v>359</v>
      </c>
      <c r="D143">
        <v>1179</v>
      </c>
      <c r="E143">
        <v>2316</v>
      </c>
      <c r="H143">
        <f t="shared" si="36"/>
        <v>113246</v>
      </c>
      <c r="I143">
        <f t="shared" si="32"/>
        <v>45592</v>
      </c>
      <c r="J143">
        <f t="shared" si="33"/>
        <v>147972</v>
      </c>
      <c r="T143" s="8" t="e">
        <f ca="1">#REF!*($L$6^(ROW()-10))</f>
        <v>#REF!</v>
      </c>
      <c r="U143" s="8" t="e">
        <f ca="1">#REF!*($L$6^(ROW()-10))</f>
        <v>#REF!</v>
      </c>
      <c r="V143" s="8" t="e">
        <f ca="1">#REF!*($L$6^(ROW()-10))</f>
        <v>#REF!</v>
      </c>
      <c r="X143" s="5">
        <f t="shared" si="34"/>
        <v>45292</v>
      </c>
      <c r="Y143" s="8" t="e">
        <f t="shared" ca="1" si="35"/>
        <v>#REF!</v>
      </c>
      <c r="Z143" s="8" t="e">
        <f t="shared" ca="1" si="35"/>
        <v>#REF!</v>
      </c>
      <c r="AA143" s="8" t="e">
        <f t="shared" ca="1" si="35"/>
        <v>#REF!</v>
      </c>
    </row>
    <row r="144" spans="1:27" x14ac:dyDescent="0.55000000000000004">
      <c r="A144" s="2">
        <v>45299</v>
      </c>
      <c r="B144">
        <v>708</v>
      </c>
      <c r="C144">
        <v>341</v>
      </c>
      <c r="D144">
        <v>1175</v>
      </c>
      <c r="E144">
        <v>2224</v>
      </c>
      <c r="H144">
        <f t="shared" si="36"/>
        <v>113954</v>
      </c>
      <c r="I144">
        <f t="shared" si="32"/>
        <v>45933</v>
      </c>
      <c r="J144">
        <f t="shared" si="33"/>
        <v>149147</v>
      </c>
      <c r="T144" s="8" t="e">
        <f ca="1">#REF!*($L$6^(ROW()-10))</f>
        <v>#REF!</v>
      </c>
      <c r="U144" s="8" t="e">
        <f ca="1">#REF!*($L$6^(ROW()-10))</f>
        <v>#REF!</v>
      </c>
      <c r="V144" s="8" t="e">
        <f ca="1">#REF!*($L$6^(ROW()-10))</f>
        <v>#REF!</v>
      </c>
      <c r="X144" s="5">
        <f t="shared" si="34"/>
        <v>45299</v>
      </c>
      <c r="Y144" s="8" t="e">
        <f t="shared" ca="1" si="35"/>
        <v>#REF!</v>
      </c>
      <c r="Z144" s="8" t="e">
        <f t="shared" ca="1" si="35"/>
        <v>#REF!</v>
      </c>
      <c r="AA144" s="8" t="e">
        <f t="shared" ca="1" si="35"/>
        <v>#REF!</v>
      </c>
    </row>
    <row r="145" spans="1:27" x14ac:dyDescent="0.55000000000000004">
      <c r="A145" s="2">
        <v>45306</v>
      </c>
      <c r="B145">
        <v>755</v>
      </c>
      <c r="C145">
        <v>395</v>
      </c>
      <c r="D145">
        <v>1149</v>
      </c>
      <c r="E145">
        <v>2299</v>
      </c>
      <c r="H145">
        <f t="shared" si="36"/>
        <v>114709</v>
      </c>
      <c r="I145">
        <f t="shared" si="32"/>
        <v>46328</v>
      </c>
      <c r="J145">
        <f t="shared" si="33"/>
        <v>150296</v>
      </c>
      <c r="T145" s="8" t="e">
        <f ca="1">#REF!*($L$6^(ROW()-10))</f>
        <v>#REF!</v>
      </c>
      <c r="U145" s="8" t="e">
        <f ca="1">#REF!*($L$6^(ROW()-10))</f>
        <v>#REF!</v>
      </c>
      <c r="V145" s="8" t="e">
        <f ca="1">#REF!*($L$6^(ROW()-10))</f>
        <v>#REF!</v>
      </c>
      <c r="X145" s="5">
        <f t="shared" si="34"/>
        <v>45306</v>
      </c>
      <c r="Y145" s="8" t="e">
        <f t="shared" ca="1" si="35"/>
        <v>#REF!</v>
      </c>
      <c r="Z145" s="8" t="e">
        <f t="shared" ca="1" si="35"/>
        <v>#REF!</v>
      </c>
      <c r="AA145" s="8" t="e">
        <f t="shared" ca="1" si="35"/>
        <v>#REF!</v>
      </c>
    </row>
    <row r="146" spans="1:27" x14ac:dyDescent="0.55000000000000004">
      <c r="A146" s="2">
        <v>45313</v>
      </c>
      <c r="B146">
        <v>756</v>
      </c>
      <c r="C146">
        <v>400</v>
      </c>
      <c r="D146">
        <v>1215</v>
      </c>
      <c r="E146">
        <v>2371</v>
      </c>
      <c r="H146">
        <f t="shared" si="36"/>
        <v>115465</v>
      </c>
      <c r="I146">
        <f t="shared" si="32"/>
        <v>46728</v>
      </c>
      <c r="J146">
        <f t="shared" si="33"/>
        <v>151511</v>
      </c>
      <c r="T146" s="8" t="e">
        <f ca="1">#REF!*($L$6^(ROW()-10))</f>
        <v>#REF!</v>
      </c>
      <c r="U146" s="8" t="e">
        <f ca="1">#REF!*($L$6^(ROW()-10))</f>
        <v>#REF!</v>
      </c>
      <c r="V146" s="8" t="e">
        <f ca="1">#REF!*($L$6^(ROW()-10))</f>
        <v>#REF!</v>
      </c>
      <c r="X146" s="5">
        <f t="shared" si="34"/>
        <v>45313</v>
      </c>
      <c r="Y146" s="8" t="e">
        <f t="shared" ca="1" si="35"/>
        <v>#REF!</v>
      </c>
      <c r="Z146" s="8" t="e">
        <f t="shared" ca="1" si="35"/>
        <v>#REF!</v>
      </c>
      <c r="AA146" s="8" t="e">
        <f t="shared" ca="1" si="35"/>
        <v>#REF!</v>
      </c>
    </row>
    <row r="147" spans="1:27" x14ac:dyDescent="0.55000000000000004">
      <c r="A147" s="2">
        <v>45320</v>
      </c>
      <c r="B147">
        <v>748</v>
      </c>
      <c r="C147">
        <v>377</v>
      </c>
      <c r="D147">
        <v>1197</v>
      </c>
      <c r="E147">
        <v>2322</v>
      </c>
      <c r="H147">
        <f t="shared" si="36"/>
        <v>116213</v>
      </c>
      <c r="I147">
        <f t="shared" si="32"/>
        <v>47105</v>
      </c>
      <c r="J147">
        <f t="shared" si="33"/>
        <v>152708</v>
      </c>
      <c r="T147" s="8" t="e">
        <f ca="1">#REF!*($L$6^(ROW()-10))</f>
        <v>#REF!</v>
      </c>
      <c r="U147" s="8" t="e">
        <f ca="1">#REF!*($L$6^(ROW()-10))</f>
        <v>#REF!</v>
      </c>
      <c r="V147" s="8" t="e">
        <f ca="1">#REF!*($L$6^(ROW()-10))</f>
        <v>#REF!</v>
      </c>
      <c r="X147" s="5">
        <f t="shared" si="34"/>
        <v>45320</v>
      </c>
      <c r="Y147" s="8" t="e">
        <f t="shared" ca="1" si="35"/>
        <v>#REF!</v>
      </c>
      <c r="Z147" s="8" t="e">
        <f t="shared" ca="1" si="35"/>
        <v>#REF!</v>
      </c>
      <c r="AA147" s="8" t="e">
        <f t="shared" ca="1" si="35"/>
        <v>#REF!</v>
      </c>
    </row>
    <row r="148" spans="1:27" x14ac:dyDescent="0.55000000000000004">
      <c r="A148" s="2">
        <v>45327</v>
      </c>
      <c r="B148">
        <v>773</v>
      </c>
      <c r="C148">
        <v>416</v>
      </c>
      <c r="D148">
        <v>1324</v>
      </c>
      <c r="E148">
        <v>2513</v>
      </c>
      <c r="H148">
        <f t="shared" si="36"/>
        <v>116986</v>
      </c>
      <c r="I148">
        <f t="shared" si="32"/>
        <v>47521</v>
      </c>
      <c r="J148">
        <f t="shared" si="33"/>
        <v>154032</v>
      </c>
      <c r="T148" s="8" t="e">
        <f ca="1">#REF!*($L$6^(ROW()-10))</f>
        <v>#REF!</v>
      </c>
      <c r="U148" s="8" t="e">
        <f ca="1">#REF!*($L$6^(ROW()-10))</f>
        <v>#REF!</v>
      </c>
      <c r="V148" s="8" t="e">
        <f ca="1">#REF!*($L$6^(ROW()-10))</f>
        <v>#REF!</v>
      </c>
      <c r="X148" s="5">
        <f t="shared" si="34"/>
        <v>45327</v>
      </c>
      <c r="Y148" s="8" t="e">
        <f t="shared" ca="1" si="35"/>
        <v>#REF!</v>
      </c>
      <c r="Z148" s="8" t="e">
        <f t="shared" ca="1" si="35"/>
        <v>#REF!</v>
      </c>
      <c r="AA148" s="8" t="e">
        <f t="shared" ca="1" si="35"/>
        <v>#REF!</v>
      </c>
    </row>
    <row r="149" spans="1:27" x14ac:dyDescent="0.55000000000000004">
      <c r="A149" s="2">
        <v>45334</v>
      </c>
      <c r="B149">
        <v>694</v>
      </c>
      <c r="C149">
        <v>350</v>
      </c>
      <c r="D149">
        <v>1183</v>
      </c>
      <c r="E149">
        <v>2227</v>
      </c>
      <c r="H149">
        <f t="shared" si="36"/>
        <v>117680</v>
      </c>
      <c r="I149">
        <f t="shared" si="32"/>
        <v>47871</v>
      </c>
      <c r="J149">
        <f t="shared" si="33"/>
        <v>155215</v>
      </c>
      <c r="T149" s="8" t="e">
        <f ca="1">#REF!*($L$6^(ROW()-10))</f>
        <v>#REF!</v>
      </c>
      <c r="U149" s="8" t="e">
        <f ca="1">#REF!*($L$6^(ROW()-10))</f>
        <v>#REF!</v>
      </c>
      <c r="V149" s="8" t="e">
        <f ca="1">#REF!*($L$6^(ROW()-10))</f>
        <v>#REF!</v>
      </c>
      <c r="X149" s="5">
        <f t="shared" si="34"/>
        <v>45334</v>
      </c>
      <c r="Y149" s="8" t="e">
        <f t="shared" ca="1" si="35"/>
        <v>#REF!</v>
      </c>
      <c r="Z149" s="8" t="e">
        <f t="shared" ca="1" si="35"/>
        <v>#REF!</v>
      </c>
      <c r="AA149" s="8" t="e">
        <f t="shared" ca="1" si="35"/>
        <v>#REF!</v>
      </c>
    </row>
    <row r="150" spans="1:27" x14ac:dyDescent="0.55000000000000004">
      <c r="A150" s="2">
        <v>45341</v>
      </c>
      <c r="B150">
        <v>665</v>
      </c>
      <c r="C150">
        <v>399</v>
      </c>
      <c r="D150">
        <v>1123</v>
      </c>
      <c r="E150">
        <v>2187</v>
      </c>
      <c r="H150">
        <f t="shared" si="36"/>
        <v>118345</v>
      </c>
      <c r="I150">
        <f t="shared" si="32"/>
        <v>48270</v>
      </c>
      <c r="J150">
        <f t="shared" si="33"/>
        <v>156338</v>
      </c>
      <c r="T150" s="8" t="e">
        <f ca="1">#REF!*($L$6^(ROW()-10))</f>
        <v>#REF!</v>
      </c>
      <c r="U150" s="8" t="e">
        <f ca="1">#REF!*($L$6^(ROW()-10))</f>
        <v>#REF!</v>
      </c>
      <c r="V150" s="8" t="e">
        <f ca="1">#REF!*($L$6^(ROW()-10))</f>
        <v>#REF!</v>
      </c>
      <c r="X150" s="5">
        <f t="shared" si="34"/>
        <v>45341</v>
      </c>
      <c r="Y150" s="8" t="e">
        <f t="shared" ca="1" si="35"/>
        <v>#REF!</v>
      </c>
      <c r="Z150" s="8" t="e">
        <f t="shared" ca="1" si="35"/>
        <v>#REF!</v>
      </c>
      <c r="AA150" s="8" t="e">
        <f t="shared" ca="1" si="35"/>
        <v>#REF!</v>
      </c>
    </row>
    <row r="151" spans="1:27" x14ac:dyDescent="0.55000000000000004">
      <c r="A151" s="2">
        <v>45348</v>
      </c>
      <c r="B151">
        <v>600</v>
      </c>
      <c r="C151">
        <v>342</v>
      </c>
      <c r="D151">
        <v>1097</v>
      </c>
      <c r="E151">
        <v>2039</v>
      </c>
      <c r="H151">
        <f t="shared" si="36"/>
        <v>118945</v>
      </c>
      <c r="I151">
        <f t="shared" si="32"/>
        <v>48612</v>
      </c>
      <c r="J151">
        <f t="shared" si="33"/>
        <v>157435</v>
      </c>
      <c r="T151" s="8" t="e">
        <f ca="1">#REF!*($L$6^(ROW()-10))</f>
        <v>#REF!</v>
      </c>
      <c r="U151" s="8" t="e">
        <f ca="1">#REF!*($L$6^(ROW()-10))</f>
        <v>#REF!</v>
      </c>
      <c r="V151" s="8" t="e">
        <f ca="1">#REF!*($L$6^(ROW()-10))</f>
        <v>#REF!</v>
      </c>
      <c r="X151" s="5">
        <f t="shared" si="34"/>
        <v>45348</v>
      </c>
      <c r="Y151" s="8" t="e">
        <f t="shared" ca="1" si="35"/>
        <v>#REF!</v>
      </c>
      <c r="Z151" s="8" t="e">
        <f t="shared" ca="1" si="35"/>
        <v>#REF!</v>
      </c>
      <c r="AA151" s="8" t="e">
        <f t="shared" ca="1" si="35"/>
        <v>#REF!</v>
      </c>
    </row>
    <row r="152" spans="1:27" x14ac:dyDescent="0.55000000000000004">
      <c r="A152" s="2">
        <v>45355</v>
      </c>
      <c r="B152">
        <v>681</v>
      </c>
      <c r="C152">
        <v>295</v>
      </c>
      <c r="D152">
        <v>1044</v>
      </c>
      <c r="E152">
        <v>2020</v>
      </c>
      <c r="H152">
        <f t="shared" si="36"/>
        <v>119626</v>
      </c>
      <c r="I152">
        <f t="shared" si="32"/>
        <v>48907</v>
      </c>
      <c r="J152">
        <f t="shared" si="33"/>
        <v>158479</v>
      </c>
      <c r="T152" s="8" t="e">
        <f ca="1">#REF!*($L$6^(ROW()-10))</f>
        <v>#REF!</v>
      </c>
      <c r="U152" s="8" t="e">
        <f ca="1">#REF!*($L$6^(ROW()-10))</f>
        <v>#REF!</v>
      </c>
      <c r="V152" s="8" t="e">
        <f ca="1">#REF!*($L$6^(ROW()-10))</f>
        <v>#REF!</v>
      </c>
      <c r="X152" s="5">
        <f t="shared" si="34"/>
        <v>45355</v>
      </c>
      <c r="Y152" s="8" t="e">
        <f t="shared" ca="1" si="35"/>
        <v>#REF!</v>
      </c>
      <c r="Z152" s="8" t="e">
        <f t="shared" ca="1" si="35"/>
        <v>#REF!</v>
      </c>
      <c r="AA152" s="8" t="e">
        <f t="shared" ca="1" si="35"/>
        <v>#REF!</v>
      </c>
    </row>
    <row r="153" spans="1:27" x14ac:dyDescent="0.55000000000000004">
      <c r="A153" s="2">
        <v>45362</v>
      </c>
      <c r="B153">
        <v>642</v>
      </c>
      <c r="C153">
        <v>302</v>
      </c>
      <c r="D153">
        <v>1056</v>
      </c>
      <c r="E153">
        <v>2000</v>
      </c>
      <c r="H153">
        <f t="shared" si="36"/>
        <v>120268</v>
      </c>
      <c r="I153">
        <f t="shared" si="32"/>
        <v>49209</v>
      </c>
      <c r="J153">
        <f t="shared" si="33"/>
        <v>159535</v>
      </c>
      <c r="T153" s="8" t="e">
        <f ca="1">#REF!*($L$6^(ROW()-10))</f>
        <v>#REF!</v>
      </c>
      <c r="U153" s="8" t="e">
        <f ca="1">#REF!*($L$6^(ROW()-10))</f>
        <v>#REF!</v>
      </c>
      <c r="V153" s="8" t="e">
        <f ca="1">#REF!*($L$6^(ROW()-10))</f>
        <v>#REF!</v>
      </c>
      <c r="X153" s="5">
        <f t="shared" si="34"/>
        <v>45362</v>
      </c>
      <c r="Y153" s="8" t="e">
        <f t="shared" ca="1" si="35"/>
        <v>#REF!</v>
      </c>
      <c r="Z153" s="8" t="e">
        <f t="shared" ca="1" si="35"/>
        <v>#REF!</v>
      </c>
      <c r="AA153" s="8" t="e">
        <f t="shared" ca="1" si="35"/>
        <v>#REF!</v>
      </c>
    </row>
    <row r="154" spans="1:27" x14ac:dyDescent="0.55000000000000004">
      <c r="A154" s="2">
        <v>45369</v>
      </c>
      <c r="B154">
        <v>627</v>
      </c>
      <c r="C154">
        <v>330</v>
      </c>
      <c r="D154">
        <v>989</v>
      </c>
      <c r="E154">
        <v>1946</v>
      </c>
      <c r="H154">
        <f t="shared" si="36"/>
        <v>120895</v>
      </c>
      <c r="I154">
        <f t="shared" si="32"/>
        <v>49539</v>
      </c>
      <c r="J154">
        <f t="shared" si="33"/>
        <v>160524</v>
      </c>
      <c r="T154" s="8" t="e">
        <f ca="1">#REF!*($L$6^(ROW()-10))</f>
        <v>#REF!</v>
      </c>
      <c r="U154" s="8" t="e">
        <f ca="1">#REF!*($L$6^(ROW()-10))</f>
        <v>#REF!</v>
      </c>
      <c r="V154" s="8" t="e">
        <f ca="1">#REF!*($L$6^(ROW()-10))</f>
        <v>#REF!</v>
      </c>
      <c r="X154" s="5">
        <f t="shared" si="34"/>
        <v>45369</v>
      </c>
      <c r="Y154" s="8" t="e">
        <f t="shared" ca="1" si="35"/>
        <v>#REF!</v>
      </c>
      <c r="Z154" s="8" t="e">
        <f t="shared" ca="1" si="35"/>
        <v>#REF!</v>
      </c>
      <c r="AA154" s="8" t="e">
        <f t="shared" ca="1" si="35"/>
        <v>#REF!</v>
      </c>
    </row>
    <row r="155" spans="1:27" x14ac:dyDescent="0.55000000000000004">
      <c r="A155" s="2">
        <v>45376</v>
      </c>
      <c r="B155">
        <v>621</v>
      </c>
      <c r="C155">
        <v>340</v>
      </c>
      <c r="D155">
        <v>1066</v>
      </c>
      <c r="E155">
        <v>2027</v>
      </c>
      <c r="H155">
        <f t="shared" si="36"/>
        <v>121516</v>
      </c>
      <c r="I155">
        <f t="shared" si="32"/>
        <v>49879</v>
      </c>
      <c r="J155">
        <f t="shared" si="33"/>
        <v>161590</v>
      </c>
      <c r="T155" s="8" t="e">
        <f ca="1">#REF!*($L$6^(ROW()-10))</f>
        <v>#REF!</v>
      </c>
      <c r="U155" s="8" t="e">
        <f ca="1">#REF!*($L$6^(ROW()-10))</f>
        <v>#REF!</v>
      </c>
      <c r="V155" s="8" t="e">
        <f ca="1">#REF!*($L$6^(ROW()-10))</f>
        <v>#REF!</v>
      </c>
      <c r="X155" s="5">
        <f t="shared" si="34"/>
        <v>45376</v>
      </c>
      <c r="Y155" s="8" t="e">
        <f t="shared" ca="1" si="35"/>
        <v>#REF!</v>
      </c>
      <c r="Z155" s="8" t="e">
        <f t="shared" ca="1" si="35"/>
        <v>#REF!</v>
      </c>
      <c r="AA155" s="8" t="e">
        <f t="shared" ca="1" si="35"/>
        <v>#REF!</v>
      </c>
    </row>
    <row r="156" spans="1:27" x14ac:dyDescent="0.55000000000000004">
      <c r="A156" s="2">
        <v>45383</v>
      </c>
      <c r="B156">
        <v>606</v>
      </c>
      <c r="C156">
        <v>318</v>
      </c>
      <c r="D156">
        <v>1098</v>
      </c>
      <c r="E156">
        <v>2022</v>
      </c>
      <c r="H156">
        <f t="shared" si="36"/>
        <v>122122</v>
      </c>
      <c r="I156">
        <f t="shared" si="32"/>
        <v>50197</v>
      </c>
      <c r="J156">
        <f t="shared" si="33"/>
        <v>162688</v>
      </c>
      <c r="T156" s="8" t="e">
        <f ca="1">#REF!*($L$6^(ROW()-10))</f>
        <v>#REF!</v>
      </c>
      <c r="U156" s="8" t="e">
        <f ca="1">#REF!*($L$6^(ROW()-10))</f>
        <v>#REF!</v>
      </c>
      <c r="V156" s="8" t="e">
        <f ca="1">#REF!*($L$6^(ROW()-10))</f>
        <v>#REF!</v>
      </c>
      <c r="X156" s="5">
        <f t="shared" si="34"/>
        <v>45383</v>
      </c>
      <c r="Y156" s="8" t="e">
        <f t="shared" ca="1" si="35"/>
        <v>#REF!</v>
      </c>
      <c r="Z156" s="8" t="e">
        <f t="shared" ca="1" si="35"/>
        <v>#REF!</v>
      </c>
      <c r="AA156" s="8" t="e">
        <f t="shared" ca="1" si="35"/>
        <v>#REF!</v>
      </c>
    </row>
    <row r="157" spans="1:27" x14ac:dyDescent="0.55000000000000004">
      <c r="A157" s="3" t="s">
        <v>3</v>
      </c>
      <c r="B157">
        <v>122122</v>
      </c>
      <c r="C157">
        <v>50197</v>
      </c>
      <c r="D157">
        <v>162688</v>
      </c>
      <c r="E157">
        <v>335007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9AF8-3BC6-4816-8AD4-11550DC86463}">
  <dimension ref="A1:BX156"/>
  <sheetViews>
    <sheetView topLeftCell="AH1" workbookViewId="0">
      <selection activeCell="BH21" sqref="BH21:BJ21"/>
    </sheetView>
  </sheetViews>
  <sheetFormatPr defaultRowHeight="14.4" x14ac:dyDescent="0.55000000000000004"/>
  <cols>
    <col min="1" max="1" width="12.3671875" bestFit="1" customWidth="1"/>
    <col min="2" max="2" width="15.26171875" bestFit="1" customWidth="1"/>
    <col min="3" max="3" width="4.7890625" bestFit="1" customWidth="1"/>
    <col min="4" max="4" width="5.7890625" bestFit="1" customWidth="1"/>
    <col min="5" max="5" width="6.7890625" bestFit="1" customWidth="1"/>
    <col min="6" max="6" width="10.734375" bestFit="1" customWidth="1"/>
    <col min="7" max="9" width="1.7890625" bestFit="1" customWidth="1"/>
    <col min="10" max="10" width="10.734375" customWidth="1"/>
    <col min="11" max="11" width="10.62890625" customWidth="1"/>
    <col min="12" max="12" width="16.1015625" customWidth="1"/>
    <col min="13" max="22" width="10.62890625" customWidth="1"/>
    <col min="23" max="23" width="12.26171875" customWidth="1"/>
    <col min="24" max="55" width="10.62890625" customWidth="1"/>
    <col min="56" max="56" width="19.47265625" customWidth="1"/>
    <col min="57" max="58" width="10.62890625" customWidth="1"/>
    <col min="59" max="59" width="10.26171875" customWidth="1"/>
    <col min="60" max="91" width="10.62890625" customWidth="1"/>
    <col min="92" max="123" width="2.7890625" bestFit="1" customWidth="1"/>
    <col min="124" max="194" width="3.7890625" bestFit="1" customWidth="1"/>
    <col min="195" max="195" width="10.734375" bestFit="1" customWidth="1"/>
  </cols>
  <sheetData>
    <row r="1" spans="1:76" x14ac:dyDescent="0.55000000000000004">
      <c r="L1" s="4" t="s">
        <v>17</v>
      </c>
      <c r="M1" s="9">
        <v>4</v>
      </c>
      <c r="O1" t="s">
        <v>25</v>
      </c>
      <c r="W1" s="4" t="s">
        <v>45</v>
      </c>
      <c r="X1">
        <v>29</v>
      </c>
    </row>
    <row r="2" spans="1:76" x14ac:dyDescent="0.55000000000000004">
      <c r="L2" s="4" t="s">
        <v>18</v>
      </c>
      <c r="M2" s="9">
        <v>52</v>
      </c>
      <c r="O2" t="s">
        <v>52</v>
      </c>
      <c r="W2" s="4" t="s">
        <v>46</v>
      </c>
      <c r="X2">
        <v>12</v>
      </c>
    </row>
    <row r="3" spans="1:76" x14ac:dyDescent="0.55000000000000004">
      <c r="L3" s="4" t="s">
        <v>19</v>
      </c>
      <c r="M3" s="9">
        <v>52</v>
      </c>
      <c r="O3" t="s">
        <v>54</v>
      </c>
      <c r="W3" s="4" t="s">
        <v>44</v>
      </c>
      <c r="X3">
        <v>1.4</v>
      </c>
      <c r="Z3" t="s">
        <v>47</v>
      </c>
    </row>
    <row r="4" spans="1:76" x14ac:dyDescent="0.55000000000000004">
      <c r="L4" s="4" t="s">
        <v>27</v>
      </c>
      <c r="M4" s="9">
        <v>10</v>
      </c>
      <c r="O4" t="s">
        <v>53</v>
      </c>
    </row>
    <row r="5" spans="1:76" x14ac:dyDescent="0.55000000000000004">
      <c r="A5" s="1" t="s">
        <v>4</v>
      </c>
      <c r="B5" t="s" vm="3">
        <v>5</v>
      </c>
      <c r="X5" s="4" t="s">
        <v>29</v>
      </c>
    </row>
    <row r="6" spans="1:76" x14ac:dyDescent="0.55000000000000004">
      <c r="A6" s="1" t="s">
        <v>6</v>
      </c>
      <c r="B6" t="s" vm="4">
        <v>5</v>
      </c>
      <c r="L6" s="4" t="s">
        <v>43</v>
      </c>
      <c r="X6">
        <f ca="1">(OFFSET(X10,$M$4,0)/OFFSET(X10,$M$3-1,0))^(1/($M$3-$M$4))</f>
        <v>1.0000652689623106</v>
      </c>
      <c r="Y6">
        <f t="shared" ref="Y6:AC6" ca="1" si="0">(OFFSET(Y10,$M$4,0)/OFFSET(Y10,$M$3-1,0))^(1/($M$3-$M$4))</f>
        <v>0.99928846390934922</v>
      </c>
      <c r="Z6">
        <f t="shared" ca="1" si="0"/>
        <v>0.99935368643043765</v>
      </c>
      <c r="AA6">
        <f t="shared" ca="1" si="0"/>
        <v>0.99930116525605317</v>
      </c>
      <c r="AB6">
        <f t="shared" ca="1" si="0"/>
        <v>0.99923594616274358</v>
      </c>
      <c r="AC6">
        <f t="shared" ca="1" si="0"/>
        <v>0.99994744485851439</v>
      </c>
    </row>
    <row r="7" spans="1:76" x14ac:dyDescent="0.55000000000000004">
      <c r="AN7" t="s">
        <v>26</v>
      </c>
    </row>
    <row r="8" spans="1:76" x14ac:dyDescent="0.55000000000000004">
      <c r="A8" s="1" t="s">
        <v>8</v>
      </c>
      <c r="B8" s="1" t="s">
        <v>7</v>
      </c>
      <c r="L8" s="4"/>
      <c r="M8" s="4" t="s">
        <v>9</v>
      </c>
      <c r="N8" s="4"/>
      <c r="R8" t="s">
        <v>13</v>
      </c>
      <c r="X8" t="s">
        <v>21</v>
      </c>
      <c r="AF8" t="s">
        <v>23</v>
      </c>
      <c r="AN8" t="s">
        <v>20</v>
      </c>
    </row>
    <row r="9" spans="1:76" x14ac:dyDescent="0.55000000000000004">
      <c r="A9" s="1" t="s">
        <v>2</v>
      </c>
      <c r="B9">
        <v>0</v>
      </c>
      <c r="C9">
        <v>1</v>
      </c>
      <c r="D9">
        <v>2</v>
      </c>
      <c r="E9">
        <v>3</v>
      </c>
      <c r="F9" t="s">
        <v>3</v>
      </c>
      <c r="L9" s="10" t="s">
        <v>10</v>
      </c>
      <c r="M9" s="10" t="s">
        <v>11</v>
      </c>
      <c r="N9" s="10" t="s">
        <v>12</v>
      </c>
      <c r="O9" s="10" t="s">
        <v>48</v>
      </c>
      <c r="Q9" s="4" t="s">
        <v>14</v>
      </c>
      <c r="R9" s="4" t="s">
        <v>16</v>
      </c>
      <c r="S9" s="4" t="s">
        <v>15</v>
      </c>
      <c r="T9" s="4" t="s">
        <v>49</v>
      </c>
      <c r="U9" s="4" t="s">
        <v>50</v>
      </c>
      <c r="V9" s="4" t="s">
        <v>51</v>
      </c>
      <c r="W9" s="4"/>
      <c r="X9" s="4" t="s">
        <v>14</v>
      </c>
      <c r="Y9" s="4" t="s">
        <v>16</v>
      </c>
      <c r="Z9" s="4" t="s">
        <v>15</v>
      </c>
      <c r="AA9" s="4" t="s">
        <v>49</v>
      </c>
      <c r="AB9" s="4" t="s">
        <v>50</v>
      </c>
      <c r="AC9" s="4" t="s">
        <v>51</v>
      </c>
      <c r="AE9" s="4" t="s">
        <v>14</v>
      </c>
      <c r="AF9" s="4" t="s">
        <v>16</v>
      </c>
      <c r="AG9" s="4" t="s">
        <v>15</v>
      </c>
      <c r="AH9" s="4" t="s">
        <v>49</v>
      </c>
      <c r="AI9" s="4" t="s">
        <v>50</v>
      </c>
      <c r="AJ9" s="4" t="s">
        <v>51</v>
      </c>
      <c r="AK9" s="4"/>
      <c r="AL9" s="4" t="s">
        <v>30</v>
      </c>
      <c r="AM9" s="4" t="s">
        <v>14</v>
      </c>
      <c r="AN9" s="4" t="s">
        <v>16</v>
      </c>
      <c r="AO9" s="4" t="s">
        <v>15</v>
      </c>
      <c r="AP9" s="4" t="s">
        <v>49</v>
      </c>
      <c r="AQ9" s="4" t="s">
        <v>50</v>
      </c>
      <c r="AR9" s="4" t="s">
        <v>51</v>
      </c>
      <c r="BV9" s="4"/>
      <c r="BW9" s="4"/>
      <c r="BX9" s="4"/>
    </row>
    <row r="10" spans="1:76" x14ac:dyDescent="0.55000000000000004">
      <c r="A10" s="2">
        <v>44599</v>
      </c>
      <c r="B10">
        <v>856</v>
      </c>
      <c r="C10">
        <v>120</v>
      </c>
      <c r="D10">
        <v>679</v>
      </c>
      <c r="E10">
        <v>1037</v>
      </c>
      <c r="F10">
        <v>2692</v>
      </c>
      <c r="L10">
        <f>B10</f>
        <v>856</v>
      </c>
      <c r="M10">
        <f>C10</f>
        <v>120</v>
      </c>
      <c r="N10">
        <f>D10</f>
        <v>679</v>
      </c>
      <c r="O10">
        <f>E10</f>
        <v>1037</v>
      </c>
      <c r="Q10" s="8">
        <f t="shared" ref="Q10:Q41" si="1">M10/L10</f>
        <v>0.14018691588785046</v>
      </c>
      <c r="R10" s="8">
        <f t="shared" ref="R10:R41" si="2">N10/M10</f>
        <v>5.6583333333333332</v>
      </c>
      <c r="S10" s="8">
        <f>N10/L10</f>
        <v>0.79322429906542058</v>
      </c>
      <c r="T10" s="8">
        <f>O10/L10</f>
        <v>1.2114485981308412</v>
      </c>
      <c r="U10" s="8">
        <f>O10/M10</f>
        <v>8.6416666666666675</v>
      </c>
      <c r="V10" s="8">
        <f>O10/N10</f>
        <v>1.5272459499263622</v>
      </c>
      <c r="X10" s="8">
        <f t="shared" ref="X10:X41" ca="1" si="3">(OFFSET(M10,$M$2,0)-OFFSET(M$10, $M$2-1, 0))/(OFFSET(L10,$M$2,0)-OFFSET(L$10,$M$2-1,0))</f>
        <v>0.14054054054054055</v>
      </c>
      <c r="Y10" s="8">
        <f t="shared" ref="Y10:Y41" ca="1" si="4">(OFFSET(N10,$M$2,0)-OFFSET(N$10, $M$2-1, 0))/(OFFSET(M10,$M$2,0)-OFFSET(M$10,$M$2-1,0))</f>
        <v>4.5897435897435894</v>
      </c>
      <c r="Z10" s="8">
        <f ca="1">(OFFSET(N10,$M$2,0)-OFFSET(N$10, $M$2-1, 0))/(OFFSET(L10,$M$2,0)-OFFSET(L$10,$M$2-1,0))</f>
        <v>0.64504504504504501</v>
      </c>
      <c r="AA10">
        <f ca="1">(OFFSET(O10,$M$2,0)-OFFSET(O$10, $M$2-1, 0))/(OFFSET(L10,$M$2,0)-OFFSET(L$10,$M$2-1,0))</f>
        <v>2.3819819819819821</v>
      </c>
      <c r="AB10">
        <f ca="1">(OFFSET(O10,$M$2,0)-OFFSET(O$10, $M$2-1, 0))/(OFFSET(M10,$M$2,0)-OFFSET(M$10,$M$2-1,0))</f>
        <v>16.948717948717949</v>
      </c>
      <c r="AC10">
        <f ca="1">(OFFSET(O10,$M$2,0)-OFFSET(O$10, $M$2-1, 0))/(OFFSET(N10,$M$2,0)-OFFSET(N$10,$M$2-1,0))</f>
        <v>3.6927374301675977</v>
      </c>
      <c r="AE10" s="8">
        <f t="shared" ref="AE10:AE41" ca="1" si="5">Q10*($X$6^(ROW()-10))</f>
        <v>0.14018691588785046</v>
      </c>
      <c r="AF10" s="8">
        <f t="shared" ref="AF10:AF41" ca="1" si="6">R10*($X$6^(ROW()-10))</f>
        <v>5.6583333333333332</v>
      </c>
      <c r="AG10" s="8">
        <f t="shared" ref="AG10:AG41" ca="1" si="7">S10*($X$6^(ROW()-10))</f>
        <v>0.79322429906542058</v>
      </c>
      <c r="AH10" s="8">
        <f t="shared" ref="AH10:AH73" ca="1" si="8">T10*($X$6^(ROW()-10))</f>
        <v>1.2114485981308412</v>
      </c>
      <c r="AI10" s="8">
        <f t="shared" ref="AI10:AI73" ca="1" si="9">U10*($X$6^(ROW()-10))</f>
        <v>8.6416666666666675</v>
      </c>
      <c r="AJ10" s="8">
        <f t="shared" ref="AJ10:AJ73" ca="1" si="10">V10*($X$6^(ROW()-10))</f>
        <v>1.5272459499263622</v>
      </c>
      <c r="AL10" s="5">
        <f t="shared" ref="AL10:AL41" si="11">A10</f>
        <v>44599</v>
      </c>
      <c r="AM10" s="8">
        <f t="shared" ref="AM10:AM41" ca="1" si="12">AE10/OFFSET(AE$10, $M$1,0)</f>
        <v>1.1082359158373392</v>
      </c>
      <c r="AN10" s="8">
        <f t="shared" ref="AN10:AN41" ca="1" si="13">AF10/OFFSET(AF$10, $M$1,0)</f>
        <v>0.97215257464333404</v>
      </c>
      <c r="AO10" s="8">
        <f t="shared" ref="AO10:AO41" ca="1" si="14">AG10/OFFSET(AG$10, $M$1,0)</f>
        <v>1.0776557028687561</v>
      </c>
      <c r="AP10" s="8">
        <f t="shared" ref="AP10:AP73" ca="1" si="15">AH10/OFFSET(AH$10, $M$1,0)</f>
        <v>0.93758310451507509</v>
      </c>
      <c r="AQ10" s="8">
        <f t="shared" ref="AQ10:AQ73" ca="1" si="16">AI10/OFFSET(AI$10, $M$1,0)</f>
        <v>0.84579316619403266</v>
      </c>
      <c r="AR10" s="8">
        <f t="shared" ref="AR10:AR73" ca="1" si="17">AJ10/OFFSET(AJ$10, $M$1,0)</f>
        <v>0.86979390695078218</v>
      </c>
      <c r="BE10" s="10" t="s">
        <v>14</v>
      </c>
      <c r="BF10" s="10" t="s">
        <v>16</v>
      </c>
      <c r="BG10" s="10" t="s">
        <v>15</v>
      </c>
      <c r="BH10" s="4" t="s">
        <v>49</v>
      </c>
      <c r="BI10" s="4" t="s">
        <v>50</v>
      </c>
      <c r="BJ10" s="4" t="s">
        <v>51</v>
      </c>
    </row>
    <row r="11" spans="1:76" x14ac:dyDescent="0.55000000000000004">
      <c r="A11" s="2">
        <v>44606</v>
      </c>
      <c r="B11">
        <v>827</v>
      </c>
      <c r="C11">
        <v>99</v>
      </c>
      <c r="D11">
        <v>658</v>
      </c>
      <c r="E11">
        <v>1051</v>
      </c>
      <c r="F11">
        <v>2635</v>
      </c>
      <c r="L11">
        <f>B11+L10</f>
        <v>1683</v>
      </c>
      <c r="M11">
        <f>C11+M10</f>
        <v>219</v>
      </c>
      <c r="N11">
        <f>D11+N10</f>
        <v>1337</v>
      </c>
      <c r="O11">
        <f>E11+O10</f>
        <v>2088</v>
      </c>
      <c r="Q11" s="8">
        <f t="shared" si="1"/>
        <v>0.13012477718360071</v>
      </c>
      <c r="R11" s="8">
        <f t="shared" si="2"/>
        <v>6.1050228310502286</v>
      </c>
      <c r="S11" s="8">
        <f t="shared" ref="S11:S74" si="18">N11/L11</f>
        <v>0.79441473559120623</v>
      </c>
      <c r="T11" s="8">
        <f t="shared" ref="T11:T74" si="19">O11/L11</f>
        <v>1.2406417112299466</v>
      </c>
      <c r="U11" s="8">
        <f t="shared" ref="U11:U74" si="20">O11/M11</f>
        <v>9.5342465753424666</v>
      </c>
      <c r="V11" s="8">
        <f t="shared" ref="V11:V74" si="21">O11/N11</f>
        <v>1.5617053103964098</v>
      </c>
      <c r="X11" s="8">
        <f t="shared" ca="1" si="3"/>
        <v>0.12175470008952552</v>
      </c>
      <c r="Y11" s="8">
        <f t="shared" ca="1" si="4"/>
        <v>5.1397058823529411</v>
      </c>
      <c r="Z11" s="8">
        <f t="shared" ref="Z11:Z61" ca="1" si="22">(OFFSET(N11,$M$2,0)-OFFSET(N$10, $M$2-1, 0))/(OFFSET(L11,$M$2,0)-OFFSET(L$10,$M$2-1,0))</f>
        <v>0.62578334825425241</v>
      </c>
      <c r="AA11">
        <f t="shared" ref="AA11:AA61" ca="1" si="23">(OFFSET(O11,$M$2,0)-OFFSET(O$10, $M$2-1, 0))/(OFFSET(L11,$M$2,0)-OFFSET(L$10,$M$2-1,0))</f>
        <v>2.4189794091316026</v>
      </c>
      <c r="AB11">
        <f t="shared" ref="AB11:AB61" ca="1" si="24">(OFFSET(O11,$M$2,0)-OFFSET(O$10, $M$2-1, 0))/(OFFSET(M11,$M$2,0)-OFFSET(M$10,$M$2-1,0))</f>
        <v>19.867647058823529</v>
      </c>
      <c r="AC11">
        <f t="shared" ref="AC11:AC61" ca="1" si="25">(OFFSET(O11,$M$2,0)-OFFSET(O$10, $M$2-1, 0))/(OFFSET(N11,$M$2,0)-OFFSET(N$10,$M$2-1,0))</f>
        <v>3.8655221745350499</v>
      </c>
      <c r="AE11" s="8">
        <f t="shared" ca="1" si="5"/>
        <v>0.13013327029277838</v>
      </c>
      <c r="AF11" s="8">
        <f t="shared" ca="1" si="6"/>
        <v>6.1054212995552941</v>
      </c>
      <c r="AG11" s="8">
        <f t="shared" ca="1" si="7"/>
        <v>0.79446658621664257</v>
      </c>
      <c r="AH11" s="8">
        <f t="shared" ca="1" si="8"/>
        <v>1.2407226866270378</v>
      </c>
      <c r="AI11" s="8">
        <f t="shared" ca="1" si="9"/>
        <v>9.5348688657228529</v>
      </c>
      <c r="AJ11" s="8">
        <f t="shared" ca="1" si="10"/>
        <v>1.5618072412814543</v>
      </c>
      <c r="AL11" s="5">
        <f t="shared" si="11"/>
        <v>44606</v>
      </c>
      <c r="AM11" s="8">
        <f t="shared" ca="1" si="12"/>
        <v>1.0287576630846202</v>
      </c>
      <c r="AN11" s="8">
        <f t="shared" ca="1" si="13"/>
        <v>1.0489663096868802</v>
      </c>
      <c r="AO11" s="8">
        <f t="shared" ca="1" si="14"/>
        <v>1.0793434447025505</v>
      </c>
      <c r="AP11" s="8">
        <f t="shared" ca="1" si="15"/>
        <v>0.96023936150894285</v>
      </c>
      <c r="AQ11" s="8">
        <f t="shared" ca="1" si="16"/>
        <v>0.93321430208501088</v>
      </c>
      <c r="AR11" s="8">
        <f t="shared" ca="1" si="17"/>
        <v>0.88947718104193907</v>
      </c>
      <c r="BD11" s="4" t="s">
        <v>31</v>
      </c>
      <c r="BE11" s="8">
        <f ca="1">VLOOKUP(DATE(2022,12,26), $AL:$AO, 2, FALSE)</f>
        <v>0.9857922072438976</v>
      </c>
      <c r="BF11" s="6">
        <f ca="1">VLOOKUP(DATE(2022,12,26), $AL:$AO, 3, FALSE)</f>
        <v>0.98716346905877017</v>
      </c>
      <c r="BG11" s="6">
        <f ca="1">VLOOKUP(DATE(2022,12,26), $AL:$AR, 4, FALSE)</f>
        <v>0.97047413511030833</v>
      </c>
      <c r="BH11" s="6">
        <f ca="1">VLOOKUP(DATE(2022,12,26), $AL:$AR, 5, FALSE)</f>
        <v>1.5409485047287181</v>
      </c>
      <c r="BI11" s="6">
        <f ca="1">VLOOKUP(DATE(2022,12,26), $AL:$AR, 6, FALSE)</f>
        <v>1.5674483394614365</v>
      </c>
      <c r="BJ11" s="6">
        <f ca="1">VLOOKUP(DATE(2022,12,26), $AL:$AR, 7, FALSE)</f>
        <v>1.5921891191080946</v>
      </c>
    </row>
    <row r="12" spans="1:76" x14ac:dyDescent="0.55000000000000004">
      <c r="A12" s="2">
        <v>44613</v>
      </c>
      <c r="B12">
        <v>797</v>
      </c>
      <c r="C12">
        <v>105</v>
      </c>
      <c r="D12">
        <v>558</v>
      </c>
      <c r="E12">
        <v>1053</v>
      </c>
      <c r="F12">
        <v>2513</v>
      </c>
      <c r="L12">
        <f t="shared" ref="L12:L43" si="26">B12+L11</f>
        <v>2480</v>
      </c>
      <c r="M12">
        <f t="shared" ref="M12:M43" si="27">C12+M11</f>
        <v>324</v>
      </c>
      <c r="N12">
        <f t="shared" ref="N12:N43" si="28">D12+N11</f>
        <v>1895</v>
      </c>
      <c r="O12">
        <f t="shared" ref="O12:O75" si="29">E12+O11</f>
        <v>3141</v>
      </c>
      <c r="Q12" s="8">
        <f t="shared" si="1"/>
        <v>0.13064516129032258</v>
      </c>
      <c r="R12" s="8">
        <f t="shared" si="2"/>
        <v>5.8487654320987659</v>
      </c>
      <c r="S12" s="8">
        <f t="shared" si="18"/>
        <v>0.76411290322580649</v>
      </c>
      <c r="T12" s="8">
        <f t="shared" si="19"/>
        <v>1.2665322580645162</v>
      </c>
      <c r="U12" s="8">
        <f t="shared" si="20"/>
        <v>9.6944444444444446</v>
      </c>
      <c r="V12" s="8">
        <f t="shared" si="21"/>
        <v>1.6575197889182058</v>
      </c>
      <c r="X12" s="8">
        <f t="shared" ca="1" si="3"/>
        <v>0.12143290831815422</v>
      </c>
      <c r="Y12" s="8">
        <f t="shared" ca="1" si="4"/>
        <v>5.26</v>
      </c>
      <c r="Z12" s="8">
        <f t="shared" ca="1" si="22"/>
        <v>0.63873709775349119</v>
      </c>
      <c r="AA12">
        <f t="shared" ca="1" si="23"/>
        <v>2.4608378870673953</v>
      </c>
      <c r="AB12">
        <f t="shared" ca="1" si="24"/>
        <v>20.265000000000001</v>
      </c>
      <c r="AC12">
        <f t="shared" ca="1" si="25"/>
        <v>3.8526615969581748</v>
      </c>
      <c r="AE12" s="8">
        <f t="shared" ca="1" si="5"/>
        <v>0.13066221599509251</v>
      </c>
      <c r="AF12" s="8">
        <f t="shared" ca="1" si="6"/>
        <v>5.8495289427158284</v>
      </c>
      <c r="AG12" s="8">
        <f t="shared" ca="1" si="7"/>
        <v>0.76421265219351953</v>
      </c>
      <c r="AH12" s="8">
        <f t="shared" ca="1" si="8"/>
        <v>1.2666975939524245</v>
      </c>
      <c r="AI12" s="8">
        <f t="shared" ca="1" si="9"/>
        <v>9.6957099784012755</v>
      </c>
      <c r="AJ12" s="8">
        <f t="shared" ca="1" si="10"/>
        <v>1.6577361651725662</v>
      </c>
      <c r="AL12" s="5">
        <f t="shared" si="11"/>
        <v>44613</v>
      </c>
      <c r="AM12" s="8">
        <f t="shared" ca="1" si="12"/>
        <v>1.0329391990084242</v>
      </c>
      <c r="AN12" s="8">
        <f t="shared" ca="1" si="13"/>
        <v>1.0050017005205112</v>
      </c>
      <c r="AO12" s="8">
        <f t="shared" ca="1" si="14"/>
        <v>1.0382411681174195</v>
      </c>
      <c r="AP12" s="8">
        <f t="shared" ca="1" si="15"/>
        <v>0.98034226499754562</v>
      </c>
      <c r="AQ12" s="8">
        <f t="shared" ca="1" si="16"/>
        <v>0.94895644063233442</v>
      </c>
      <c r="AR12" s="8">
        <f t="shared" ca="1" si="17"/>
        <v>0.94411042037372939</v>
      </c>
      <c r="BD12" s="4" t="s">
        <v>32</v>
      </c>
      <c r="BE12" s="8">
        <f ca="1">((BE19/BE20)/(BE17/BE18)) * (EXP(1.96*SQRT(1/BE19 + 1/BE20 + 1/BE17 + 1/BE18)) - 1)</f>
        <v>0.11048157606580403</v>
      </c>
      <c r="BF12" s="6">
        <f t="shared" ref="BF12:BG12" ca="1" si="30">((BF19/BF20)/(BF17/BF18)) * (EXP(1.96*SQRT(1/BF19 + 1/BF20 + 1/BF17 + 1/BF18)) - 1)</f>
        <v>0.11329359735911493</v>
      </c>
      <c r="BG12" s="6">
        <f t="shared" ca="1" si="30"/>
        <v>5.5494569226365795E-2</v>
      </c>
      <c r="BH12" s="6">
        <f t="shared" ref="BH12:BJ12" ca="1" si="31">((BH19/BH20)/(BH17/BH18)) * (EXP(1.96*SQRT(1/BH19 + 1/BH20 + 1/BH17 + 1/BH18)) - 1)</f>
        <v>7.5814731643344416E-2</v>
      </c>
      <c r="BI12" s="6">
        <f t="shared" ca="1" si="31"/>
        <v>0.17343330129893314</v>
      </c>
      <c r="BJ12" s="6">
        <f t="shared" ca="1" si="31"/>
        <v>8.6068210633378189E-2</v>
      </c>
    </row>
    <row r="13" spans="1:76" x14ac:dyDescent="0.55000000000000004">
      <c r="A13" s="2">
        <v>44620</v>
      </c>
      <c r="B13">
        <v>775</v>
      </c>
      <c r="C13">
        <v>106</v>
      </c>
      <c r="D13">
        <v>521</v>
      </c>
      <c r="E13">
        <v>1020</v>
      </c>
      <c r="F13">
        <v>2422</v>
      </c>
      <c r="L13">
        <f t="shared" si="26"/>
        <v>3255</v>
      </c>
      <c r="M13">
        <f t="shared" si="27"/>
        <v>430</v>
      </c>
      <c r="N13">
        <f t="shared" si="28"/>
        <v>2416</v>
      </c>
      <c r="O13">
        <f t="shared" si="29"/>
        <v>4161</v>
      </c>
      <c r="Q13" s="8">
        <f t="shared" si="1"/>
        <v>0.13210445468509985</v>
      </c>
      <c r="R13" s="8">
        <f t="shared" si="2"/>
        <v>5.6186046511627907</v>
      </c>
      <c r="S13" s="8">
        <f t="shared" si="18"/>
        <v>0.74224270353302613</v>
      </c>
      <c r="T13" s="8">
        <f t="shared" si="19"/>
        <v>1.2783410138248847</v>
      </c>
      <c r="U13" s="8">
        <f t="shared" si="20"/>
        <v>9.6767441860465109</v>
      </c>
      <c r="V13" s="8">
        <f t="shared" si="21"/>
        <v>1.7222682119205297</v>
      </c>
      <c r="X13" s="8">
        <f t="shared" ca="1" si="3"/>
        <v>0.1187983614019117</v>
      </c>
      <c r="Y13" s="8">
        <f t="shared" ca="1" si="4"/>
        <v>5.4674329501915713</v>
      </c>
      <c r="Z13" s="8">
        <f t="shared" ca="1" si="22"/>
        <v>0.64952207555757857</v>
      </c>
      <c r="AA13">
        <f t="shared" ca="1" si="23"/>
        <v>2.45380063723259</v>
      </c>
      <c r="AB13">
        <f t="shared" ca="1" si="24"/>
        <v>20.655172413793103</v>
      </c>
      <c r="AC13">
        <f t="shared" ca="1" si="25"/>
        <v>3.7778556412053259</v>
      </c>
      <c r="AE13" s="8">
        <f t="shared" ca="1" si="5"/>
        <v>0.13213032333546806</v>
      </c>
      <c r="AF13" s="8">
        <f t="shared" ca="1" si="6"/>
        <v>5.6197048844563966</v>
      </c>
      <c r="AG13" s="8">
        <f t="shared" ca="1" si="7"/>
        <v>0.74238804925230428</v>
      </c>
      <c r="AH13" s="8">
        <f t="shared" ca="1" si="8"/>
        <v>1.2785913381369363</v>
      </c>
      <c r="AI13" s="8">
        <f t="shared" ca="1" si="9"/>
        <v>9.6786390828737847</v>
      </c>
      <c r="AJ13" s="8">
        <f t="shared" ca="1" si="10"/>
        <v>1.7226054659088275</v>
      </c>
      <c r="AL13" s="5">
        <f t="shared" si="11"/>
        <v>44620</v>
      </c>
      <c r="AM13" s="8">
        <f t="shared" ca="1" si="12"/>
        <v>1.0445451985598391</v>
      </c>
      <c r="AN13" s="8">
        <f t="shared" ca="1" si="13"/>
        <v>0.96551585958645181</v>
      </c>
      <c r="AO13" s="8">
        <f t="shared" ca="1" si="14"/>
        <v>1.0085907806416985</v>
      </c>
      <c r="AP13" s="8">
        <f t="shared" ca="1" si="15"/>
        <v>0.98954725612472028</v>
      </c>
      <c r="AQ13" s="8">
        <f t="shared" ca="1" si="16"/>
        <v>0.94728564640537627</v>
      </c>
      <c r="AR13" s="8">
        <f t="shared" ca="1" si="17"/>
        <v>0.98105464833601563</v>
      </c>
    </row>
    <row r="14" spans="1:76" x14ac:dyDescent="0.55000000000000004">
      <c r="A14" s="2">
        <v>44627</v>
      </c>
      <c r="B14">
        <v>762</v>
      </c>
      <c r="C14">
        <v>78</v>
      </c>
      <c r="D14">
        <v>540</v>
      </c>
      <c r="E14">
        <v>1028</v>
      </c>
      <c r="F14">
        <v>2408</v>
      </c>
      <c r="L14">
        <f t="shared" si="26"/>
        <v>4017</v>
      </c>
      <c r="M14">
        <f t="shared" si="27"/>
        <v>508</v>
      </c>
      <c r="N14">
        <f t="shared" si="28"/>
        <v>2956</v>
      </c>
      <c r="O14">
        <f t="shared" si="29"/>
        <v>5189</v>
      </c>
      <c r="Q14" s="8">
        <f t="shared" si="1"/>
        <v>0.12646253422952453</v>
      </c>
      <c r="R14" s="8">
        <f t="shared" si="2"/>
        <v>5.8188976377952759</v>
      </c>
      <c r="S14" s="8">
        <f t="shared" si="18"/>
        <v>0.73587254169778438</v>
      </c>
      <c r="T14" s="8">
        <f t="shared" si="19"/>
        <v>1.2917600199153598</v>
      </c>
      <c r="U14" s="8">
        <f t="shared" si="20"/>
        <v>10.214566929133857</v>
      </c>
      <c r="V14" s="8">
        <f t="shared" si="21"/>
        <v>1.7554127198917455</v>
      </c>
      <c r="X14" s="8">
        <f t="shared" ca="1" si="3"/>
        <v>0.12302607418288652</v>
      </c>
      <c r="Y14" s="8">
        <f t="shared" ca="1" si="4"/>
        <v>5.3582089552238807</v>
      </c>
      <c r="Z14" s="8">
        <f t="shared" ca="1" si="22"/>
        <v>0.65919941241278002</v>
      </c>
      <c r="AA14">
        <f t="shared" ca="1" si="23"/>
        <v>2.4829232464193902</v>
      </c>
      <c r="AB14">
        <f t="shared" ca="1" si="24"/>
        <v>20.182089552238807</v>
      </c>
      <c r="AC14">
        <f t="shared" ca="1" si="25"/>
        <v>3.7665738161559887</v>
      </c>
      <c r="AE14" s="8">
        <f t="shared" ca="1" si="5"/>
        <v>0.12649555377559729</v>
      </c>
      <c r="AF14" s="8">
        <f t="shared" ca="1" si="6"/>
        <v>5.8204169601765212</v>
      </c>
      <c r="AG14" s="8">
        <f t="shared" ca="1" si="7"/>
        <v>0.73606467905642825</v>
      </c>
      <c r="AH14" s="8">
        <f t="shared" ca="1" si="8"/>
        <v>1.2920973002786897</v>
      </c>
      <c r="AI14" s="8">
        <f t="shared" ca="1" si="9"/>
        <v>10.217233966967511</v>
      </c>
      <c r="AJ14" s="8">
        <f t="shared" ca="1" si="10"/>
        <v>1.7558710606290582</v>
      </c>
      <c r="AL14" s="5">
        <f t="shared" si="11"/>
        <v>44627</v>
      </c>
      <c r="AM14" s="8">
        <f t="shared" ca="1" si="12"/>
        <v>1</v>
      </c>
      <c r="AN14" s="8">
        <f t="shared" ca="1" si="13"/>
        <v>1</v>
      </c>
      <c r="AO14" s="8">
        <f t="shared" ca="1" si="14"/>
        <v>1</v>
      </c>
      <c r="AP14" s="8">
        <f t="shared" ca="1" si="15"/>
        <v>1</v>
      </c>
      <c r="AQ14" s="8">
        <f t="shared" ca="1" si="16"/>
        <v>1</v>
      </c>
      <c r="AR14" s="8">
        <f t="shared" ca="1" si="17"/>
        <v>1</v>
      </c>
    </row>
    <row r="15" spans="1:76" x14ac:dyDescent="0.55000000000000004">
      <c r="A15" s="2">
        <v>44634</v>
      </c>
      <c r="B15">
        <v>673</v>
      </c>
      <c r="C15">
        <v>72</v>
      </c>
      <c r="D15">
        <v>523</v>
      </c>
      <c r="E15">
        <v>1056</v>
      </c>
      <c r="F15">
        <v>2324</v>
      </c>
      <c r="L15">
        <f t="shared" si="26"/>
        <v>4690</v>
      </c>
      <c r="M15">
        <f t="shared" si="27"/>
        <v>580</v>
      </c>
      <c r="N15">
        <f t="shared" si="28"/>
        <v>3479</v>
      </c>
      <c r="O15">
        <f t="shared" si="29"/>
        <v>6245</v>
      </c>
      <c r="Q15" s="8">
        <f t="shared" si="1"/>
        <v>0.12366737739872068</v>
      </c>
      <c r="R15" s="8">
        <f t="shared" si="2"/>
        <v>5.9982758620689651</v>
      </c>
      <c r="S15" s="8">
        <f t="shared" si="18"/>
        <v>0.74179104477611946</v>
      </c>
      <c r="T15" s="8">
        <f t="shared" si="19"/>
        <v>1.3315565031982943</v>
      </c>
      <c r="U15" s="8">
        <f t="shared" si="20"/>
        <v>10.767241379310345</v>
      </c>
      <c r="V15" s="8">
        <f t="shared" si="21"/>
        <v>1.7950560505892499</v>
      </c>
      <c r="X15" s="8">
        <f t="shared" ca="1" si="3"/>
        <v>0.12538508934072704</v>
      </c>
      <c r="Y15" s="8">
        <f t="shared" ca="1" si="4"/>
        <v>5.2579852579852577</v>
      </c>
      <c r="Z15" s="8">
        <f t="shared" ca="1" si="22"/>
        <v>0.65927295132470731</v>
      </c>
      <c r="AA15">
        <f t="shared" ca="1" si="23"/>
        <v>2.4775107825015406</v>
      </c>
      <c r="AB15">
        <f t="shared" ca="1" si="24"/>
        <v>19.759213759213758</v>
      </c>
      <c r="AC15">
        <f t="shared" ca="1" si="25"/>
        <v>3.7579439252336448</v>
      </c>
      <c r="AE15" s="8">
        <f t="shared" ca="1" si="5"/>
        <v>0.12370774087431358</v>
      </c>
      <c r="AF15" s="8">
        <f t="shared" ca="1" si="6"/>
        <v>6.000233623820292</v>
      </c>
      <c r="AG15" s="8">
        <f t="shared" ca="1" si="7"/>
        <v>0.74203315603747755</v>
      </c>
      <c r="AH15" s="8">
        <f t="shared" ca="1" si="8"/>
        <v>1.3319911064829111</v>
      </c>
      <c r="AI15" s="8">
        <f t="shared" ca="1" si="9"/>
        <v>10.770755671387677</v>
      </c>
      <c r="AJ15" s="8">
        <f t="shared" ca="1" si="10"/>
        <v>1.795641934292858</v>
      </c>
      <c r="AL15" s="5">
        <f t="shared" si="11"/>
        <v>44634</v>
      </c>
      <c r="AM15" s="8">
        <f t="shared" ca="1" si="12"/>
        <v>0.9779611787286272</v>
      </c>
      <c r="AN15" s="8">
        <f t="shared" ca="1" si="13"/>
        <v>1.0308941206229867</v>
      </c>
      <c r="AO15" s="8">
        <f t="shared" ca="1" si="14"/>
        <v>1.0081086311446168</v>
      </c>
      <c r="AP15" s="8">
        <f t="shared" ca="1" si="15"/>
        <v>1.0308752337735065</v>
      </c>
      <c r="AQ15" s="8">
        <f t="shared" ca="1" si="16"/>
        <v>1.0541752989321485</v>
      </c>
      <c r="AR15" s="8">
        <f t="shared" ca="1" si="17"/>
        <v>1.0226502244700995</v>
      </c>
    </row>
    <row r="16" spans="1:76" x14ac:dyDescent="0.55000000000000004">
      <c r="A16" s="2">
        <v>44641</v>
      </c>
      <c r="B16">
        <v>727</v>
      </c>
      <c r="C16">
        <v>98</v>
      </c>
      <c r="D16">
        <v>521</v>
      </c>
      <c r="E16">
        <v>1120</v>
      </c>
      <c r="F16">
        <v>2466</v>
      </c>
      <c r="L16">
        <f t="shared" si="26"/>
        <v>5417</v>
      </c>
      <c r="M16">
        <f t="shared" si="27"/>
        <v>678</v>
      </c>
      <c r="N16">
        <f t="shared" si="28"/>
        <v>4000</v>
      </c>
      <c r="O16">
        <f t="shared" si="29"/>
        <v>7365</v>
      </c>
      <c r="Q16" s="8">
        <f t="shared" si="1"/>
        <v>0.12516152852132176</v>
      </c>
      <c r="R16" s="8">
        <f t="shared" si="2"/>
        <v>5.8997050147492622</v>
      </c>
      <c r="S16" s="8">
        <f t="shared" si="18"/>
        <v>0.73841609747092485</v>
      </c>
      <c r="T16" s="8">
        <f t="shared" si="19"/>
        <v>1.3596086394683404</v>
      </c>
      <c r="U16" s="8">
        <f t="shared" si="20"/>
        <v>10.86283185840708</v>
      </c>
      <c r="V16" s="8">
        <f t="shared" si="21"/>
        <v>1.8412500000000001</v>
      </c>
      <c r="X16" s="8">
        <f t="shared" ca="1" si="3"/>
        <v>0.12004230565838181</v>
      </c>
      <c r="Y16" s="8">
        <f t="shared" ca="1" si="4"/>
        <v>5.5286343612334798</v>
      </c>
      <c r="Z16" s="8">
        <f t="shared" ca="1" si="22"/>
        <v>0.66367001586462193</v>
      </c>
      <c r="AA16">
        <f t="shared" ca="1" si="23"/>
        <v>2.4754098360655736</v>
      </c>
      <c r="AB16">
        <f t="shared" ca="1" si="24"/>
        <v>20.621145374449338</v>
      </c>
      <c r="AC16">
        <f t="shared" ca="1" si="25"/>
        <v>3.7298804780876496</v>
      </c>
      <c r="AE16" s="8">
        <f t="shared" ca="1" si="5"/>
        <v>0.12521055149843657</v>
      </c>
      <c r="AF16" s="8">
        <f t="shared" ca="1" si="6"/>
        <v>5.9020157975220444</v>
      </c>
      <c r="AG16" s="8">
        <f t="shared" ca="1" si="7"/>
        <v>0.738705318574847</v>
      </c>
      <c r="AH16" s="8">
        <f t="shared" ca="1" si="8"/>
        <v>1.3601411678259372</v>
      </c>
      <c r="AI16" s="8">
        <f t="shared" ca="1" si="9"/>
        <v>10.867086587187465</v>
      </c>
      <c r="AJ16" s="8">
        <f t="shared" ca="1" si="10"/>
        <v>1.8419711765282754</v>
      </c>
      <c r="AL16" s="5">
        <f t="shared" si="11"/>
        <v>44641</v>
      </c>
      <c r="AM16" s="8">
        <f t="shared" ca="1" si="12"/>
        <v>0.98984152218155974</v>
      </c>
      <c r="AN16" s="8">
        <f t="shared" ca="1" si="13"/>
        <v>1.0140194144000034</v>
      </c>
      <c r="AO16" s="8">
        <f t="shared" ca="1" si="14"/>
        <v>1.0035875101652802</v>
      </c>
      <c r="AP16" s="8">
        <f t="shared" ca="1" si="15"/>
        <v>1.0526615662245957</v>
      </c>
      <c r="AQ16" s="8">
        <f t="shared" ca="1" si="16"/>
        <v>1.063603576302641</v>
      </c>
      <c r="AR16" s="8">
        <f t="shared" ca="1" si="17"/>
        <v>1.0490355572398187</v>
      </c>
      <c r="BD16" s="4" t="s">
        <v>33</v>
      </c>
    </row>
    <row r="17" spans="1:64" x14ac:dyDescent="0.55000000000000004">
      <c r="A17" s="2">
        <v>44648</v>
      </c>
      <c r="B17">
        <v>720</v>
      </c>
      <c r="C17">
        <v>103</v>
      </c>
      <c r="D17">
        <v>547</v>
      </c>
      <c r="E17">
        <v>1169</v>
      </c>
      <c r="F17">
        <v>2539</v>
      </c>
      <c r="L17">
        <f t="shared" si="26"/>
        <v>6137</v>
      </c>
      <c r="M17">
        <f t="shared" si="27"/>
        <v>781</v>
      </c>
      <c r="N17">
        <f t="shared" si="28"/>
        <v>4547</v>
      </c>
      <c r="O17">
        <f t="shared" si="29"/>
        <v>8534</v>
      </c>
      <c r="Q17" s="8">
        <f t="shared" si="1"/>
        <v>0.12726087664982891</v>
      </c>
      <c r="R17" s="8">
        <f t="shared" si="2"/>
        <v>5.8220230473751604</v>
      </c>
      <c r="S17" s="8">
        <f t="shared" si="18"/>
        <v>0.7409157568844712</v>
      </c>
      <c r="T17" s="8">
        <f t="shared" si="19"/>
        <v>1.3905817174515236</v>
      </c>
      <c r="U17" s="8">
        <f t="shared" si="20"/>
        <v>10.927016645326505</v>
      </c>
      <c r="V17" s="8">
        <f t="shared" si="21"/>
        <v>1.8768418737629207</v>
      </c>
      <c r="X17" s="8">
        <f t="shared" ca="1" si="3"/>
        <v>0.12015682656826568</v>
      </c>
      <c r="Y17" s="8">
        <f t="shared" ca="1" si="4"/>
        <v>5.4165067178502877</v>
      </c>
      <c r="Z17" s="8">
        <f t="shared" ca="1" si="22"/>
        <v>0.65083025830258301</v>
      </c>
      <c r="AA17">
        <f t="shared" ca="1" si="23"/>
        <v>2.4506457564575648</v>
      </c>
      <c r="AB17">
        <f t="shared" ca="1" si="24"/>
        <v>20.395393474088291</v>
      </c>
      <c r="AC17">
        <f t="shared" ca="1" si="25"/>
        <v>3.7654145995747696</v>
      </c>
      <c r="AE17" s="8">
        <f t="shared" ca="1" si="5"/>
        <v>0.12731903133345726</v>
      </c>
      <c r="AF17" s="8">
        <f t="shared" ca="1" si="6"/>
        <v>5.8246835500945364</v>
      </c>
      <c r="AG17" s="8">
        <f t="shared" ca="1" si="7"/>
        <v>0.74125433479286829</v>
      </c>
      <c r="AH17" s="8">
        <f t="shared" ca="1" si="8"/>
        <v>1.3912171746475344</v>
      </c>
      <c r="AI17" s="8">
        <f t="shared" ca="1" si="9"/>
        <v>10.932009988235491</v>
      </c>
      <c r="AJ17" s="8">
        <f t="shared" ca="1" si="10"/>
        <v>1.8776995383355879</v>
      </c>
      <c r="AL17" s="5">
        <f t="shared" si="11"/>
        <v>44648</v>
      </c>
      <c r="AM17" s="8">
        <f t="shared" ca="1" si="12"/>
        <v>1.0065099328259459</v>
      </c>
      <c r="AN17" s="8">
        <f t="shared" ca="1" si="13"/>
        <v>1.000733038534388</v>
      </c>
      <c r="AO17" s="8">
        <f t="shared" ca="1" si="14"/>
        <v>1.0070505430896273</v>
      </c>
      <c r="AP17" s="8">
        <f t="shared" ca="1" si="15"/>
        <v>1.0767123918202335</v>
      </c>
      <c r="AQ17" s="8">
        <f t="shared" ca="1" si="16"/>
        <v>1.0699578793613675</v>
      </c>
      <c r="AR17" s="8">
        <f t="shared" ca="1" si="17"/>
        <v>1.0693834988446609</v>
      </c>
      <c r="BD17" t="s">
        <v>34</v>
      </c>
      <c r="BE17" s="7">
        <f ca="1">OFFSET(M10,$M$1-1,0)</f>
        <v>430</v>
      </c>
      <c r="BF17" s="7">
        <f ca="1">OFFSET(N10,$M$1-1,0)</f>
        <v>2416</v>
      </c>
      <c r="BG17" s="7">
        <f ca="1">OFFSET(N10,$M$1-1,0)</f>
        <v>2416</v>
      </c>
      <c r="BH17">
        <f ca="1">OFFSET(O10,$M$1-1,0)</f>
        <v>4161</v>
      </c>
      <c r="BI17">
        <f ca="1">OFFSET(O10,$M$1-1,0)</f>
        <v>4161</v>
      </c>
      <c r="BJ17">
        <f ca="1">OFFSET(O10,$M$1-1,0)</f>
        <v>4161</v>
      </c>
    </row>
    <row r="18" spans="1:64" x14ac:dyDescent="0.55000000000000004">
      <c r="A18" s="2">
        <v>44655</v>
      </c>
      <c r="B18">
        <v>661</v>
      </c>
      <c r="C18">
        <v>80</v>
      </c>
      <c r="D18">
        <v>489</v>
      </c>
      <c r="E18">
        <v>1214</v>
      </c>
      <c r="F18">
        <v>2444</v>
      </c>
      <c r="L18">
        <f t="shared" si="26"/>
        <v>6798</v>
      </c>
      <c r="M18">
        <f t="shared" si="27"/>
        <v>861</v>
      </c>
      <c r="N18">
        <f t="shared" si="28"/>
        <v>5036</v>
      </c>
      <c r="O18">
        <f t="shared" si="29"/>
        <v>9748</v>
      </c>
      <c r="Q18" s="8">
        <f t="shared" si="1"/>
        <v>0.12665489849955869</v>
      </c>
      <c r="R18" s="8">
        <f t="shared" si="2"/>
        <v>5.849012775842044</v>
      </c>
      <c r="S18" s="8">
        <f t="shared" si="18"/>
        <v>0.74080611944689612</v>
      </c>
      <c r="T18" s="8">
        <f t="shared" si="19"/>
        <v>1.433951162106502</v>
      </c>
      <c r="U18" s="8">
        <f t="shared" si="20"/>
        <v>11.321718931475029</v>
      </c>
      <c r="V18" s="8">
        <f t="shared" si="21"/>
        <v>1.9356632247815726</v>
      </c>
      <c r="X18" s="8">
        <f t="shared" ca="1" si="3"/>
        <v>0.11778052805280528</v>
      </c>
      <c r="Y18" s="8">
        <f t="shared" ca="1" si="4"/>
        <v>5.5534150612959721</v>
      </c>
      <c r="Z18" s="8">
        <f t="shared" ca="1" si="22"/>
        <v>0.65408415841584155</v>
      </c>
      <c r="AA18">
        <f t="shared" ca="1" si="23"/>
        <v>2.4410066006600659</v>
      </c>
      <c r="AB18">
        <f t="shared" ca="1" si="24"/>
        <v>20.725043782837126</v>
      </c>
      <c r="AC18">
        <f t="shared" ca="1" si="25"/>
        <v>3.7319457584358249</v>
      </c>
      <c r="AE18" s="8">
        <f t="shared" ca="1" si="5"/>
        <v>0.12672104667943301</v>
      </c>
      <c r="AF18" s="8">
        <f t="shared" ca="1" si="6"/>
        <v>5.852067545564867</v>
      </c>
      <c r="AG18" s="8">
        <f t="shared" ca="1" si="7"/>
        <v>0.74119302099607975</v>
      </c>
      <c r="AH18" s="8">
        <f t="shared" ca="1" si="8"/>
        <v>1.4347000732068678</v>
      </c>
      <c r="AI18" s="8">
        <f t="shared" ca="1" si="9"/>
        <v>11.327631936887673</v>
      </c>
      <c r="AJ18" s="8">
        <f t="shared" ca="1" si="10"/>
        <v>1.9366741655401682</v>
      </c>
      <c r="AL18" s="5">
        <f t="shared" si="11"/>
        <v>44655</v>
      </c>
      <c r="AM18" s="8">
        <f t="shared" ca="1" si="12"/>
        <v>1.0017826152548868</v>
      </c>
      <c r="AN18" s="8">
        <f t="shared" ca="1" si="13"/>
        <v>1.0054378553297643</v>
      </c>
      <c r="AO18" s="8">
        <f t="shared" ca="1" si="14"/>
        <v>1.0069672436207993</v>
      </c>
      <c r="AP18" s="8">
        <f t="shared" ca="1" si="15"/>
        <v>1.1103653516630831</v>
      </c>
      <c r="AQ18" s="8">
        <f t="shared" ca="1" si="16"/>
        <v>1.1086789216641313</v>
      </c>
      <c r="AR18" s="8">
        <f t="shared" ca="1" si="17"/>
        <v>1.1029706047130452</v>
      </c>
      <c r="BD18" t="s">
        <v>35</v>
      </c>
      <c r="BE18" s="7">
        <f ca="1">OFFSET(L10, $M$1-1,0)</f>
        <v>3255</v>
      </c>
      <c r="BF18" s="7">
        <f ca="1">OFFSET(M10,$M$1-1,0)</f>
        <v>430</v>
      </c>
      <c r="BG18" s="7">
        <f ca="1">OFFSET(L10, $M$1-1,0)</f>
        <v>3255</v>
      </c>
      <c r="BH18">
        <f ca="1">OFFSET(L10, $M$1-1,0)</f>
        <v>3255</v>
      </c>
      <c r="BI18">
        <f ca="1">OFFSET(M10,$M$1-1,0)</f>
        <v>430</v>
      </c>
      <c r="BJ18">
        <f ca="1">OFFSET(N10,$M$1-1,0)</f>
        <v>2416</v>
      </c>
    </row>
    <row r="19" spans="1:64" x14ac:dyDescent="0.55000000000000004">
      <c r="A19" s="2">
        <v>44662</v>
      </c>
      <c r="B19">
        <v>627</v>
      </c>
      <c r="C19">
        <v>83</v>
      </c>
      <c r="D19">
        <v>465</v>
      </c>
      <c r="E19">
        <v>1163</v>
      </c>
      <c r="F19">
        <v>2338</v>
      </c>
      <c r="L19">
        <f t="shared" si="26"/>
        <v>7425</v>
      </c>
      <c r="M19">
        <f t="shared" si="27"/>
        <v>944</v>
      </c>
      <c r="N19">
        <f t="shared" si="28"/>
        <v>5501</v>
      </c>
      <c r="O19">
        <f t="shared" si="29"/>
        <v>10911</v>
      </c>
      <c r="Q19" s="8">
        <f t="shared" si="1"/>
        <v>0.12713804713804713</v>
      </c>
      <c r="R19" s="8">
        <f t="shared" si="2"/>
        <v>5.8273305084745761</v>
      </c>
      <c r="S19" s="8">
        <f t="shared" si="18"/>
        <v>0.74087542087542091</v>
      </c>
      <c r="T19" s="8">
        <f t="shared" si="19"/>
        <v>1.4694949494949494</v>
      </c>
      <c r="U19" s="8">
        <f t="shared" si="20"/>
        <v>11.558262711864407</v>
      </c>
      <c r="V19" s="8">
        <f t="shared" si="21"/>
        <v>1.9834575531721506</v>
      </c>
      <c r="X19" s="8">
        <f t="shared" ca="1" si="3"/>
        <v>0.11795446061963419</v>
      </c>
      <c r="Y19" s="8">
        <f t="shared" ca="1" si="4"/>
        <v>5.5822784810126587</v>
      </c>
      <c r="Z19" s="8">
        <f t="shared" ca="1" si="22"/>
        <v>0.65845464725643899</v>
      </c>
      <c r="AA19">
        <f t="shared" ca="1" si="23"/>
        <v>2.4550205300485257</v>
      </c>
      <c r="AB19">
        <f t="shared" ca="1" si="24"/>
        <v>20.813291139240505</v>
      </c>
      <c r="AC19">
        <f t="shared" ca="1" si="25"/>
        <v>3.7284580498866213</v>
      </c>
      <c r="AE19" s="8">
        <f t="shared" ca="1" si="5"/>
        <v>0.12721275015474126</v>
      </c>
      <c r="AF19" s="8">
        <f t="shared" ca="1" si="6"/>
        <v>5.8307544966359171</v>
      </c>
      <c r="AG19" s="8">
        <f t="shared" ca="1" si="7"/>
        <v>0.74131074004367759</v>
      </c>
      <c r="AH19" s="8">
        <f t="shared" ca="1" si="8"/>
        <v>1.4703583865872687</v>
      </c>
      <c r="AI19" s="8">
        <f t="shared" ca="1" si="9"/>
        <v>11.56505404704499</v>
      </c>
      <c r="AJ19" s="8">
        <f t="shared" ca="1" si="10"/>
        <v>1.9846229813507492</v>
      </c>
      <c r="AL19" s="5">
        <f t="shared" si="11"/>
        <v>44662</v>
      </c>
      <c r="AM19" s="8">
        <f t="shared" ca="1" si="12"/>
        <v>1.0056697358740077</v>
      </c>
      <c r="AN19" s="8">
        <f t="shared" ca="1" si="13"/>
        <v>1.0017760817704515</v>
      </c>
      <c r="AO19" s="8">
        <f t="shared" ca="1" si="14"/>
        <v>1.0071271739244088</v>
      </c>
      <c r="AP19" s="8">
        <f t="shared" ca="1" si="15"/>
        <v>1.1379625870823584</v>
      </c>
      <c r="AQ19" s="8">
        <f t="shared" ca="1" si="16"/>
        <v>1.1319163370864369</v>
      </c>
      <c r="AR19" s="8">
        <f t="shared" ca="1" si="17"/>
        <v>1.1302783136249983</v>
      </c>
      <c r="BD19" t="s">
        <v>38</v>
      </c>
      <c r="BE19" s="7">
        <f ca="1">BE11*BE17*BE20/BE18</f>
        <v>3711.2244910831751</v>
      </c>
      <c r="BF19" s="7">
        <f t="shared" ref="BF19:BJ19" ca="1" si="32">BF11*BF17*BF20/BF18</f>
        <v>19651.183099615206</v>
      </c>
      <c r="BG19" s="7">
        <f t="shared" ca="1" si="32"/>
        <v>20527.888699273284</v>
      </c>
      <c r="BH19" s="7">
        <f t="shared" ca="1" si="32"/>
        <v>56137.003987577642</v>
      </c>
      <c r="BI19" s="7">
        <f t="shared" ca="1" si="32"/>
        <v>53739.503374390901</v>
      </c>
      <c r="BJ19" s="7">
        <f t="shared" ca="1" si="32"/>
        <v>55655.218449445296</v>
      </c>
      <c r="BL19" t="s">
        <v>39</v>
      </c>
    </row>
    <row r="20" spans="1:64" x14ac:dyDescent="0.55000000000000004">
      <c r="A20" s="2">
        <v>44669</v>
      </c>
      <c r="B20">
        <v>591</v>
      </c>
      <c r="C20">
        <v>86</v>
      </c>
      <c r="D20">
        <v>477</v>
      </c>
      <c r="E20">
        <v>1186</v>
      </c>
      <c r="F20">
        <v>2340</v>
      </c>
      <c r="L20">
        <f t="shared" si="26"/>
        <v>8016</v>
      </c>
      <c r="M20">
        <f t="shared" si="27"/>
        <v>1030</v>
      </c>
      <c r="N20">
        <f t="shared" si="28"/>
        <v>5978</v>
      </c>
      <c r="O20">
        <f t="shared" si="29"/>
        <v>12097</v>
      </c>
      <c r="Q20" s="8">
        <f t="shared" si="1"/>
        <v>0.1284930139720559</v>
      </c>
      <c r="R20" s="8">
        <f t="shared" si="2"/>
        <v>5.8038834951456311</v>
      </c>
      <c r="S20" s="8">
        <f t="shared" si="18"/>
        <v>0.74575848303393211</v>
      </c>
      <c r="T20" s="8">
        <f t="shared" si="19"/>
        <v>1.5091067864271457</v>
      </c>
      <c r="U20" s="8">
        <f t="shared" si="20"/>
        <v>11.744660194174758</v>
      </c>
      <c r="V20" s="8">
        <f t="shared" si="21"/>
        <v>2.0235864837738373</v>
      </c>
      <c r="X20" s="8">
        <f t="shared" ca="1" si="3"/>
        <v>0.11816155033441948</v>
      </c>
      <c r="Y20" s="8">
        <f t="shared" ca="1" si="4"/>
        <v>5.6255442670537006</v>
      </c>
      <c r="Z20" s="8">
        <f t="shared" ca="1" si="22"/>
        <v>0.66472303206997085</v>
      </c>
      <c r="AA20">
        <f t="shared" ca="1" si="23"/>
        <v>2.4747041673812382</v>
      </c>
      <c r="AB20">
        <f t="shared" ca="1" si="24"/>
        <v>20.943396226415093</v>
      </c>
      <c r="AC20">
        <f t="shared" ca="1" si="25"/>
        <v>3.7229102167182662</v>
      </c>
      <c r="AE20" s="8">
        <f t="shared" ca="1" si="5"/>
        <v>0.12857690466553215</v>
      </c>
      <c r="AF20" s="8">
        <f t="shared" ca="1" si="6"/>
        <v>5.8076727424845487</v>
      </c>
      <c r="AG20" s="8">
        <f t="shared" ca="1" si="7"/>
        <v>0.74624537484519526</v>
      </c>
      <c r="AH20" s="8">
        <f t="shared" ca="1" si="8"/>
        <v>1.5100920541154779</v>
      </c>
      <c r="AI20" s="8">
        <f t="shared" ca="1" si="9"/>
        <v>11.752328063873467</v>
      </c>
      <c r="AJ20" s="8">
        <f t="shared" ca="1" si="10"/>
        <v>2.0249076456657193</v>
      </c>
      <c r="AL20" s="5">
        <f t="shared" si="11"/>
        <v>44669</v>
      </c>
      <c r="AM20" s="8">
        <f t="shared" ca="1" si="12"/>
        <v>1.0164539450424255</v>
      </c>
      <c r="AN20" s="8">
        <f t="shared" ca="1" si="13"/>
        <v>0.99781042874090142</v>
      </c>
      <c r="AO20" s="8">
        <f t="shared" ca="1" si="14"/>
        <v>1.0138312516256287</v>
      </c>
      <c r="AP20" s="8">
        <f t="shared" ca="1" si="15"/>
        <v>1.1687138838458755</v>
      </c>
      <c r="AQ20" s="8">
        <f t="shared" ca="1" si="16"/>
        <v>1.1502455656657116</v>
      </c>
      <c r="AR20" s="8">
        <f t="shared" ca="1" si="17"/>
        <v>1.1532211510680495</v>
      </c>
      <c r="BD20" t="s">
        <v>36</v>
      </c>
      <c r="BE20" s="7">
        <f ca="1">OFFSET(L1, $BE$22-1,0)</f>
        <v>28498</v>
      </c>
      <c r="BF20" s="7">
        <f ca="1">OFFSET(M1, $BE$22-1,0)</f>
        <v>3543</v>
      </c>
      <c r="BG20" s="7">
        <f ca="1">OFFSET(L1, $BE$22-1,0)</f>
        <v>28498</v>
      </c>
      <c r="BH20">
        <f ca="1">OFFSET(L1, $BE$22-1,0)</f>
        <v>28498</v>
      </c>
      <c r="BI20">
        <f ca="1">OFFSET(M1, $BE$22-1,0)</f>
        <v>3543</v>
      </c>
      <c r="BJ20">
        <f ca="1">OFFSET(N1, $BE$22-1,0)</f>
        <v>20296</v>
      </c>
      <c r="BL20" t="s">
        <v>42</v>
      </c>
    </row>
    <row r="21" spans="1:64" x14ac:dyDescent="0.55000000000000004">
      <c r="A21" s="2">
        <v>44676</v>
      </c>
      <c r="B21">
        <v>577</v>
      </c>
      <c r="C21">
        <v>92</v>
      </c>
      <c r="D21">
        <v>443</v>
      </c>
      <c r="E21">
        <v>1171</v>
      </c>
      <c r="F21">
        <v>2283</v>
      </c>
      <c r="L21">
        <f t="shared" si="26"/>
        <v>8593</v>
      </c>
      <c r="M21">
        <f t="shared" si="27"/>
        <v>1122</v>
      </c>
      <c r="N21">
        <f t="shared" si="28"/>
        <v>6421</v>
      </c>
      <c r="O21">
        <f t="shared" si="29"/>
        <v>13268</v>
      </c>
      <c r="Q21" s="8">
        <f t="shared" si="1"/>
        <v>0.13057139532177353</v>
      </c>
      <c r="R21" s="8">
        <f t="shared" si="2"/>
        <v>5.7228163992869874</v>
      </c>
      <c r="S21" s="8">
        <f t="shared" si="18"/>
        <v>0.74723612242522985</v>
      </c>
      <c r="T21" s="8">
        <f t="shared" si="19"/>
        <v>1.5440474805073898</v>
      </c>
      <c r="U21" s="8">
        <f t="shared" si="20"/>
        <v>11.825311942959003</v>
      </c>
      <c r="V21" s="8">
        <f t="shared" si="21"/>
        <v>2.0663448061049681</v>
      </c>
      <c r="X21" s="8">
        <f t="shared" ca="1" si="3"/>
        <v>0.11900222434064188</v>
      </c>
      <c r="Y21" s="8">
        <f t="shared" ca="1" si="4"/>
        <v>5.6221628838451272</v>
      </c>
      <c r="Z21" s="8">
        <f t="shared" ca="1" si="22"/>
        <v>0.66904988878296789</v>
      </c>
      <c r="AA21">
        <f t="shared" ca="1" si="23"/>
        <v>2.4858595487766126</v>
      </c>
      <c r="AB21">
        <f t="shared" ca="1" si="24"/>
        <v>20.889185580774367</v>
      </c>
      <c r="AC21">
        <f t="shared" ca="1" si="25"/>
        <v>3.7155070054618857</v>
      </c>
      <c r="AE21" s="8">
        <f t="shared" ca="1" si="5"/>
        <v>0.1306651707751926</v>
      </c>
      <c r="AF21" s="8">
        <f t="shared" ca="1" si="6"/>
        <v>5.7269264855838733</v>
      </c>
      <c r="AG21" s="8">
        <f t="shared" ca="1" si="7"/>
        <v>0.7477727821279071</v>
      </c>
      <c r="AH21" s="8">
        <f t="shared" ca="1" si="8"/>
        <v>1.5451564044966628</v>
      </c>
      <c r="AI21" s="8">
        <f t="shared" ca="1" si="9"/>
        <v>11.833804798431215</v>
      </c>
      <c r="AJ21" s="8">
        <f t="shared" ca="1" si="10"/>
        <v>2.0678288403425982</v>
      </c>
      <c r="AL21" s="5">
        <f t="shared" si="11"/>
        <v>44676</v>
      </c>
      <c r="AM21" s="8">
        <f t="shared" ca="1" si="12"/>
        <v>1.0329625577748938</v>
      </c>
      <c r="AN21" s="8">
        <f t="shared" ca="1" si="13"/>
        <v>0.98393749533198172</v>
      </c>
      <c r="AO21" s="8">
        <f t="shared" ca="1" si="14"/>
        <v>1.0159063509017816</v>
      </c>
      <c r="AP21" s="8">
        <f t="shared" ca="1" si="15"/>
        <v>1.1958514302006444</v>
      </c>
      <c r="AQ21" s="8">
        <f t="shared" ca="1" si="16"/>
        <v>1.1582200071653546</v>
      </c>
      <c r="AR21" s="8">
        <f t="shared" ca="1" si="17"/>
        <v>1.1776655397474221</v>
      </c>
      <c r="BD21" t="s">
        <v>41</v>
      </c>
      <c r="BE21" s="6">
        <f ca="1">BE19*BE18/(BE17*BE20)</f>
        <v>0.9857922072438976</v>
      </c>
      <c r="BF21" s="6">
        <f t="shared" ref="BF21:BJ21" ca="1" si="33">BF19*BF18/(BF17*BF20)</f>
        <v>0.98716346905877017</v>
      </c>
      <c r="BG21" s="6">
        <f t="shared" ca="1" si="33"/>
        <v>0.97047413511030833</v>
      </c>
      <c r="BH21" s="6">
        <f t="shared" ca="1" si="33"/>
        <v>1.5409485047287181</v>
      </c>
      <c r="BI21" s="6">
        <f t="shared" ca="1" si="33"/>
        <v>1.5674483394614365</v>
      </c>
      <c r="BJ21" s="6">
        <f t="shared" ca="1" si="33"/>
        <v>1.5921891191080946</v>
      </c>
    </row>
    <row r="22" spans="1:64" x14ac:dyDescent="0.55000000000000004">
      <c r="A22" s="2">
        <v>44683</v>
      </c>
      <c r="B22">
        <v>626</v>
      </c>
      <c r="C22">
        <v>61</v>
      </c>
      <c r="D22">
        <v>438</v>
      </c>
      <c r="E22">
        <v>1167</v>
      </c>
      <c r="F22">
        <v>2292</v>
      </c>
      <c r="L22">
        <f t="shared" si="26"/>
        <v>9219</v>
      </c>
      <c r="M22">
        <f t="shared" si="27"/>
        <v>1183</v>
      </c>
      <c r="N22">
        <f t="shared" si="28"/>
        <v>6859</v>
      </c>
      <c r="O22">
        <f t="shared" si="29"/>
        <v>14435</v>
      </c>
      <c r="Q22" s="8">
        <f t="shared" si="1"/>
        <v>0.12832194381169323</v>
      </c>
      <c r="R22" s="8">
        <f t="shared" si="2"/>
        <v>5.7979712595097208</v>
      </c>
      <c r="S22" s="8">
        <f t="shared" si="18"/>
        <v>0.74400694218461871</v>
      </c>
      <c r="T22" s="8">
        <f t="shared" si="19"/>
        <v>1.5657880464258596</v>
      </c>
      <c r="U22" s="8">
        <f t="shared" si="20"/>
        <v>12.202028740490279</v>
      </c>
      <c r="V22" s="8">
        <f t="shared" si="21"/>
        <v>2.1045341886572388</v>
      </c>
      <c r="X22" s="8">
        <f t="shared" ca="1" si="3"/>
        <v>0.11855670103092783</v>
      </c>
      <c r="Y22" s="8">
        <f t="shared" ca="1" si="4"/>
        <v>5.6621118012422365</v>
      </c>
      <c r="Z22" s="8">
        <f t="shared" ca="1" si="22"/>
        <v>0.67128129602356401</v>
      </c>
      <c r="AA22">
        <f t="shared" ca="1" si="23"/>
        <v>2.4826215022091311</v>
      </c>
      <c r="AB22">
        <f t="shared" ca="1" si="24"/>
        <v>20.940372670807452</v>
      </c>
      <c r="AC22">
        <f t="shared" ca="1" si="25"/>
        <v>3.6983326020184291</v>
      </c>
      <c r="AE22" s="8">
        <f t="shared" ca="1" si="5"/>
        <v>0.12842248518023</v>
      </c>
      <c r="AF22" s="8">
        <f t="shared" ca="1" si="6"/>
        <v>5.8025140208477461</v>
      </c>
      <c r="AG22" s="8">
        <f t="shared" ca="1" si="7"/>
        <v>0.74458987814978672</v>
      </c>
      <c r="AH22" s="8">
        <f t="shared" ca="1" si="8"/>
        <v>1.5670148550943537</v>
      </c>
      <c r="AI22" s="8">
        <f t="shared" ca="1" si="9"/>
        <v>12.211589137037064</v>
      </c>
      <c r="AJ22" s="8">
        <f t="shared" ca="1" si="10"/>
        <v>2.1061831096537174</v>
      </c>
      <c r="AL22" s="5">
        <f t="shared" si="11"/>
        <v>44683</v>
      </c>
      <c r="AM22" s="8">
        <f t="shared" ca="1" si="12"/>
        <v>1.0152331947417779</v>
      </c>
      <c r="AN22" s="8">
        <f t="shared" ca="1" si="13"/>
        <v>0.99692411395072422</v>
      </c>
      <c r="AO22" s="8">
        <f t="shared" ca="1" si="14"/>
        <v>1.011582133114018</v>
      </c>
      <c r="AP22" s="8">
        <f t="shared" ca="1" si="15"/>
        <v>1.212768461598339</v>
      </c>
      <c r="AQ22" s="8">
        <f t="shared" ca="1" si="16"/>
        <v>1.1951952139412034</v>
      </c>
      <c r="AR22" s="8">
        <f t="shared" ca="1" si="17"/>
        <v>1.1995089826807421</v>
      </c>
      <c r="BD22" t="s">
        <v>37</v>
      </c>
      <c r="BE22">
        <f>ROW(INDEX(A:A, MATCH(DATE(2022,12,26), A:A, 0)))</f>
        <v>56</v>
      </c>
    </row>
    <row r="23" spans="1:64" x14ac:dyDescent="0.55000000000000004">
      <c r="A23" s="2">
        <v>44690</v>
      </c>
      <c r="B23">
        <v>569</v>
      </c>
      <c r="C23">
        <v>77</v>
      </c>
      <c r="D23">
        <v>396</v>
      </c>
      <c r="E23">
        <v>1159</v>
      </c>
      <c r="F23">
        <v>2201</v>
      </c>
      <c r="L23">
        <f t="shared" si="26"/>
        <v>9788</v>
      </c>
      <c r="M23">
        <f t="shared" si="27"/>
        <v>1260</v>
      </c>
      <c r="N23">
        <f t="shared" si="28"/>
        <v>7255</v>
      </c>
      <c r="O23">
        <f t="shared" si="29"/>
        <v>15594</v>
      </c>
      <c r="Q23" s="8">
        <f t="shared" si="1"/>
        <v>0.12872905598692277</v>
      </c>
      <c r="R23" s="8">
        <f t="shared" si="2"/>
        <v>5.7579365079365079</v>
      </c>
      <c r="S23" s="8">
        <f t="shared" si="18"/>
        <v>0.74121373109930522</v>
      </c>
      <c r="T23" s="8">
        <f t="shared" si="19"/>
        <v>1.5931753167143441</v>
      </c>
      <c r="U23" s="8">
        <f t="shared" si="20"/>
        <v>12.376190476190477</v>
      </c>
      <c r="V23" s="8">
        <f t="shared" si="21"/>
        <v>2.1494141971054446</v>
      </c>
      <c r="X23" s="8">
        <f t="shared" ca="1" si="3"/>
        <v>0.11923556294142086</v>
      </c>
      <c r="Y23" s="8">
        <f t="shared" ca="1" si="4"/>
        <v>5.6678281068524967</v>
      </c>
      <c r="Z23" s="8">
        <f t="shared" ca="1" si="22"/>
        <v>0.67580667497576508</v>
      </c>
      <c r="AA23">
        <f t="shared" ca="1" si="23"/>
        <v>2.5003462124359506</v>
      </c>
      <c r="AB23">
        <f t="shared" ca="1" si="24"/>
        <v>20.96980255516841</v>
      </c>
      <c r="AC23">
        <f t="shared" ca="1" si="25"/>
        <v>3.699795081967213</v>
      </c>
      <c r="AE23" s="8">
        <f t="shared" ca="1" si="5"/>
        <v>0.12883832492637332</v>
      </c>
      <c r="AF23" s="8">
        <f t="shared" ca="1" si="6"/>
        <v>5.7628240106904292</v>
      </c>
      <c r="AG23" s="8">
        <f t="shared" ca="1" si="7"/>
        <v>0.74184289471495091</v>
      </c>
      <c r="AH23" s="8">
        <f t="shared" ca="1" si="8"/>
        <v>1.5945276499221153</v>
      </c>
      <c r="AI23" s="8">
        <f t="shared" ca="1" si="9"/>
        <v>12.386695743998146</v>
      </c>
      <c r="AJ23" s="8">
        <f t="shared" ca="1" si="10"/>
        <v>2.151238681934895</v>
      </c>
      <c r="AL23" s="5">
        <f t="shared" si="11"/>
        <v>44690</v>
      </c>
      <c r="AM23" s="8">
        <f t="shared" ca="1" si="12"/>
        <v>1.0185205810073934</v>
      </c>
      <c r="AN23" s="8">
        <f t="shared" ca="1" si="13"/>
        <v>0.99010501311501475</v>
      </c>
      <c r="AO23" s="8">
        <f t="shared" ca="1" si="14"/>
        <v>1.0078501466283232</v>
      </c>
      <c r="AP23" s="8">
        <f t="shared" ca="1" si="15"/>
        <v>1.2340615908555763</v>
      </c>
      <c r="AQ23" s="8">
        <f t="shared" ca="1" si="16"/>
        <v>1.2123335713016401</v>
      </c>
      <c r="AR23" s="8">
        <f t="shared" ca="1" si="17"/>
        <v>1.2251689376121915</v>
      </c>
    </row>
    <row r="24" spans="1:64" x14ac:dyDescent="0.55000000000000004">
      <c r="A24" s="2">
        <v>44697</v>
      </c>
      <c r="B24">
        <v>501</v>
      </c>
      <c r="C24">
        <v>72</v>
      </c>
      <c r="D24">
        <v>422</v>
      </c>
      <c r="E24">
        <v>1067</v>
      </c>
      <c r="F24">
        <v>2062</v>
      </c>
      <c r="L24">
        <f t="shared" si="26"/>
        <v>10289</v>
      </c>
      <c r="M24">
        <f t="shared" si="27"/>
        <v>1332</v>
      </c>
      <c r="N24">
        <f t="shared" si="28"/>
        <v>7677</v>
      </c>
      <c r="O24">
        <f t="shared" si="29"/>
        <v>16661</v>
      </c>
      <c r="Q24" s="8">
        <f t="shared" si="1"/>
        <v>0.12945864515501992</v>
      </c>
      <c r="R24" s="8">
        <f t="shared" si="2"/>
        <v>5.7635135135135132</v>
      </c>
      <c r="S24" s="8">
        <f t="shared" si="18"/>
        <v>0.74613665079210811</v>
      </c>
      <c r="T24" s="8">
        <f t="shared" si="19"/>
        <v>1.6193021673632033</v>
      </c>
      <c r="U24" s="8">
        <f t="shared" si="20"/>
        <v>12.508258258258259</v>
      </c>
      <c r="V24" s="8">
        <f t="shared" si="21"/>
        <v>2.1702487951022533</v>
      </c>
      <c r="X24" s="8">
        <f t="shared" ca="1" si="3"/>
        <v>0.12028608582574772</v>
      </c>
      <c r="Y24" s="8">
        <f t="shared" ca="1" si="4"/>
        <v>5.6205405405405404</v>
      </c>
      <c r="Z24" s="8">
        <f t="shared" ca="1" si="22"/>
        <v>0.67607282184655393</v>
      </c>
      <c r="AA24">
        <f t="shared" ca="1" si="23"/>
        <v>2.501040312093628</v>
      </c>
      <c r="AB24">
        <f t="shared" ca="1" si="24"/>
        <v>20.792432432432431</v>
      </c>
      <c r="AC24">
        <f t="shared" ca="1" si="25"/>
        <v>3.6993652625504905</v>
      </c>
      <c r="AE24" s="8">
        <f t="shared" ca="1" si="5"/>
        <v>0.12957699019454391</v>
      </c>
      <c r="AF24" s="8">
        <f t="shared" ca="1" si="6"/>
        <v>5.7687822480482902</v>
      </c>
      <c r="AG24" s="8">
        <f t="shared" ca="1" si="7"/>
        <v>0.74681873402666188</v>
      </c>
      <c r="AH24" s="8">
        <f t="shared" ca="1" si="8"/>
        <v>1.6207824576811529</v>
      </c>
      <c r="AI24" s="8">
        <f t="shared" ca="1" si="9"/>
        <v>12.519692723034073</v>
      </c>
      <c r="AJ24" s="8">
        <f t="shared" ca="1" si="10"/>
        <v>2.1722327350633557</v>
      </c>
      <c r="AL24" s="5">
        <f t="shared" si="11"/>
        <v>44697</v>
      </c>
      <c r="AM24" s="8">
        <f t="shared" ca="1" si="12"/>
        <v>1.0243600373845003</v>
      </c>
      <c r="AN24" s="8">
        <f t="shared" ca="1" si="13"/>
        <v>0.99112869189930597</v>
      </c>
      <c r="AO24" s="8">
        <f t="shared" ca="1" si="14"/>
        <v>1.0146102037989642</v>
      </c>
      <c r="AP24" s="8">
        <f t="shared" ca="1" si="15"/>
        <v>1.2543811192327154</v>
      </c>
      <c r="AQ24" s="8">
        <f t="shared" ca="1" si="16"/>
        <v>1.225350497356765</v>
      </c>
      <c r="AR24" s="8">
        <f t="shared" ca="1" si="17"/>
        <v>1.2371254266729197</v>
      </c>
      <c r="BD24" t="s">
        <v>40</v>
      </c>
      <c r="BE24">
        <f ca="1">OFFSET(M$1, $BE$22-1,0)</f>
        <v>3543</v>
      </c>
      <c r="BF24">
        <f ca="1">OFFSET(N$1, $BE$22-1,0)</f>
        <v>20296</v>
      </c>
      <c r="BG24">
        <f ca="1">OFFSET(N$1, $BE$22-1,0)</f>
        <v>20296</v>
      </c>
      <c r="BH24">
        <f ca="1">OFFSET(O$1, $BE$22-1,0)</f>
        <v>56571</v>
      </c>
      <c r="BI24">
        <f ca="1">OFFSET(O$1, $BE$22-1,0)</f>
        <v>56571</v>
      </c>
      <c r="BJ24">
        <f ca="1">OFFSET(O$1, $BE$22-1,0)</f>
        <v>56571</v>
      </c>
    </row>
    <row r="25" spans="1:64" x14ac:dyDescent="0.55000000000000004">
      <c r="A25" s="2">
        <v>44704</v>
      </c>
      <c r="B25">
        <v>488</v>
      </c>
      <c r="C25">
        <v>59</v>
      </c>
      <c r="D25">
        <v>374</v>
      </c>
      <c r="E25">
        <v>1002</v>
      </c>
      <c r="F25">
        <v>1923</v>
      </c>
      <c r="L25">
        <f t="shared" si="26"/>
        <v>10777</v>
      </c>
      <c r="M25">
        <f t="shared" si="27"/>
        <v>1391</v>
      </c>
      <c r="N25">
        <f t="shared" si="28"/>
        <v>8051</v>
      </c>
      <c r="O25">
        <f t="shared" si="29"/>
        <v>17663</v>
      </c>
      <c r="Q25" s="8">
        <f t="shared" si="1"/>
        <v>0.12907117008443908</v>
      </c>
      <c r="R25" s="8">
        <f t="shared" si="2"/>
        <v>5.7879223580158161</v>
      </c>
      <c r="S25" s="8">
        <f t="shared" si="18"/>
        <v>0.74705391110698716</v>
      </c>
      <c r="T25" s="8">
        <f t="shared" si="19"/>
        <v>1.6389533265287186</v>
      </c>
      <c r="U25" s="8">
        <f t="shared" si="20"/>
        <v>12.698058950395399</v>
      </c>
      <c r="V25" s="8">
        <f t="shared" si="21"/>
        <v>2.1938889578934293</v>
      </c>
      <c r="X25" s="8">
        <f t="shared" ca="1" si="3"/>
        <v>0.12194222495390289</v>
      </c>
      <c r="Y25" s="8">
        <f t="shared" ca="1" si="4"/>
        <v>5.550403225806452</v>
      </c>
      <c r="Z25" s="8">
        <f t="shared" ca="1" si="22"/>
        <v>0.67682851874615857</v>
      </c>
      <c r="AA25">
        <f t="shared" ca="1" si="23"/>
        <v>2.5065765212046713</v>
      </c>
      <c r="AB25">
        <f t="shared" ca="1" si="24"/>
        <v>20.555443548387096</v>
      </c>
      <c r="AC25">
        <f t="shared" ca="1" si="25"/>
        <v>3.7034144569560481</v>
      </c>
      <c r="AE25" s="8">
        <f t="shared" ca="1" si="5"/>
        <v>0.12919759295484756</v>
      </c>
      <c r="AF25" s="8">
        <f t="shared" ca="1" si="6"/>
        <v>5.7935915230022585</v>
      </c>
      <c r="AG25" s="8">
        <f t="shared" ca="1" si="7"/>
        <v>0.74778563686518895</v>
      </c>
      <c r="AH25" s="8">
        <f t="shared" ca="1" si="8"/>
        <v>1.6405586515898438</v>
      </c>
      <c r="AI25" s="8">
        <f t="shared" ca="1" si="9"/>
        <v>12.710496468859631</v>
      </c>
      <c r="AJ25" s="8">
        <f t="shared" ca="1" si="10"/>
        <v>2.1960378323417893</v>
      </c>
      <c r="AL25" s="5">
        <f t="shared" si="11"/>
        <v>44704</v>
      </c>
      <c r="AM25" s="8">
        <f t="shared" ca="1" si="12"/>
        <v>1.0213607442997061</v>
      </c>
      <c r="AN25" s="8">
        <f t="shared" ca="1" si="13"/>
        <v>0.99539114854523258</v>
      </c>
      <c r="AO25" s="8">
        <f t="shared" ca="1" si="14"/>
        <v>1.0159238150427023</v>
      </c>
      <c r="AP25" s="8">
        <f t="shared" ca="1" si="15"/>
        <v>1.2696866182105597</v>
      </c>
      <c r="AQ25" s="8">
        <f t="shared" ca="1" si="16"/>
        <v>1.2440251940939084</v>
      </c>
      <c r="AR25" s="8">
        <f t="shared" ca="1" si="17"/>
        <v>1.2506828556961562</v>
      </c>
    </row>
    <row r="26" spans="1:64" x14ac:dyDescent="0.55000000000000004">
      <c r="A26" s="2">
        <v>44711</v>
      </c>
      <c r="B26">
        <v>504</v>
      </c>
      <c r="C26">
        <v>58</v>
      </c>
      <c r="D26">
        <v>393</v>
      </c>
      <c r="E26">
        <v>1111</v>
      </c>
      <c r="F26">
        <v>2066</v>
      </c>
      <c r="L26">
        <f t="shared" si="26"/>
        <v>11281</v>
      </c>
      <c r="M26">
        <f t="shared" si="27"/>
        <v>1449</v>
      </c>
      <c r="N26">
        <f t="shared" si="28"/>
        <v>8444</v>
      </c>
      <c r="O26">
        <f t="shared" si="29"/>
        <v>18774</v>
      </c>
      <c r="Q26" s="8">
        <f t="shared" si="1"/>
        <v>0.12844605974647638</v>
      </c>
      <c r="R26" s="8">
        <f t="shared" si="2"/>
        <v>5.8274672187715666</v>
      </c>
      <c r="S26" s="8">
        <f t="shared" si="18"/>
        <v>0.74851520255296511</v>
      </c>
      <c r="T26" s="8">
        <f t="shared" si="19"/>
        <v>1.6642141654108678</v>
      </c>
      <c r="U26" s="8">
        <f t="shared" si="20"/>
        <v>12.956521739130435</v>
      </c>
      <c r="V26" s="8">
        <f t="shared" si="21"/>
        <v>2.223353860729512</v>
      </c>
      <c r="X26" s="8">
        <f t="shared" ca="1" si="3"/>
        <v>0.12130039617804708</v>
      </c>
      <c r="Y26" s="8">
        <f t="shared" ca="1" si="4"/>
        <v>5.6109510086455332</v>
      </c>
      <c r="Z26" s="8">
        <f t="shared" ca="1" si="22"/>
        <v>0.68061058028431598</v>
      </c>
      <c r="AA26">
        <f t="shared" ca="1" si="23"/>
        <v>2.5086226986716382</v>
      </c>
      <c r="AB26">
        <f t="shared" ca="1" si="24"/>
        <v>20.681075888568685</v>
      </c>
      <c r="AC26">
        <f t="shared" ca="1" si="25"/>
        <v>3.6858414655024823</v>
      </c>
      <c r="AE26" s="8">
        <f t="shared" ca="1" si="5"/>
        <v>0.12858026208520409</v>
      </c>
      <c r="AF26" s="8">
        <f t="shared" ca="1" si="6"/>
        <v>5.8335558425188561</v>
      </c>
      <c r="AG26" s="8">
        <f t="shared" ca="1" si="7"/>
        <v>0.74929726228258331</v>
      </c>
      <c r="AH26" s="8">
        <f t="shared" ca="1" si="8"/>
        <v>1.6659529609300354</v>
      </c>
      <c r="AI26" s="8">
        <f t="shared" ca="1" si="9"/>
        <v>12.970058904245501</v>
      </c>
      <c r="AJ26" s="8">
        <f t="shared" ca="1" si="10"/>
        <v>2.2256768536536868</v>
      </c>
      <c r="AL26" s="5">
        <f t="shared" si="11"/>
        <v>44711</v>
      </c>
      <c r="AM26" s="8">
        <f t="shared" ca="1" si="12"/>
        <v>1.0164804868422892</v>
      </c>
      <c r="AN26" s="8">
        <f t="shared" ca="1" si="13"/>
        <v>1.0022573781968254</v>
      </c>
      <c r="AO26" s="8">
        <f t="shared" ca="1" si="14"/>
        <v>1.0179774734512708</v>
      </c>
      <c r="AP26" s="8">
        <f t="shared" ca="1" si="15"/>
        <v>1.2893401762937742</v>
      </c>
      <c r="AQ26" s="8">
        <f t="shared" ca="1" si="16"/>
        <v>1.2694295683330654</v>
      </c>
      <c r="AR26" s="8">
        <f t="shared" ca="1" si="17"/>
        <v>1.2675628088866138</v>
      </c>
    </row>
    <row r="27" spans="1:64" x14ac:dyDescent="0.55000000000000004">
      <c r="A27" s="2">
        <v>44718</v>
      </c>
      <c r="B27">
        <v>523</v>
      </c>
      <c r="C27">
        <v>67</v>
      </c>
      <c r="D27">
        <v>414</v>
      </c>
      <c r="E27">
        <v>1080</v>
      </c>
      <c r="F27">
        <v>2084</v>
      </c>
      <c r="L27">
        <f t="shared" si="26"/>
        <v>11804</v>
      </c>
      <c r="M27">
        <f t="shared" si="27"/>
        <v>1516</v>
      </c>
      <c r="N27">
        <f t="shared" si="28"/>
        <v>8858</v>
      </c>
      <c r="O27">
        <f t="shared" si="29"/>
        <v>19854</v>
      </c>
      <c r="Q27" s="8">
        <f t="shared" si="1"/>
        <v>0.12843104032531347</v>
      </c>
      <c r="R27" s="8">
        <f t="shared" si="2"/>
        <v>5.8430079155672825</v>
      </c>
      <c r="S27" s="8">
        <f t="shared" si="18"/>
        <v>0.75042358522534736</v>
      </c>
      <c r="T27" s="8">
        <f t="shared" si="19"/>
        <v>1.6819722128092172</v>
      </c>
      <c r="U27" s="8">
        <f t="shared" si="20"/>
        <v>13.096306068601583</v>
      </c>
      <c r="V27" s="8">
        <f t="shared" si="21"/>
        <v>2.2413637389930008</v>
      </c>
      <c r="X27" s="8">
        <f t="shared" ca="1" si="3"/>
        <v>0.11989852195014339</v>
      </c>
      <c r="Y27" s="8">
        <f t="shared" ca="1" si="4"/>
        <v>5.6504139834406626</v>
      </c>
      <c r="Z27" s="8">
        <f t="shared" ca="1" si="22"/>
        <v>0.67747628502095747</v>
      </c>
      <c r="AA27">
        <f t="shared" ca="1" si="23"/>
        <v>2.5026472534745201</v>
      </c>
      <c r="AB27">
        <f t="shared" ca="1" si="24"/>
        <v>20.873045078196871</v>
      </c>
      <c r="AC27">
        <f t="shared" ca="1" si="25"/>
        <v>3.6940735916639533</v>
      </c>
      <c r="AE27" s="8">
        <f t="shared" ca="1" si="5"/>
        <v>0.12857361829048194</v>
      </c>
      <c r="AF27" s="8">
        <f t="shared" ca="1" si="6"/>
        <v>5.8494945419852789</v>
      </c>
      <c r="AG27" s="8">
        <f t="shared" ca="1" si="7"/>
        <v>0.75125666940441227</v>
      </c>
      <c r="AH27" s="8">
        <f t="shared" ca="1" si="8"/>
        <v>1.683839457479702</v>
      </c>
      <c r="AI27" s="8">
        <f t="shared" ca="1" si="9"/>
        <v>13.110844957843273</v>
      </c>
      <c r="AJ27" s="8">
        <f t="shared" ca="1" si="10"/>
        <v>2.2438519932366678</v>
      </c>
      <c r="AL27" s="5">
        <f t="shared" si="11"/>
        <v>44718</v>
      </c>
      <c r="AM27" s="8">
        <f t="shared" ca="1" si="12"/>
        <v>1.0164279648798655</v>
      </c>
      <c r="AN27" s="8">
        <f t="shared" ca="1" si="13"/>
        <v>1.0049957901654998</v>
      </c>
      <c r="AO27" s="8">
        <f t="shared" ca="1" si="14"/>
        <v>1.0206394774538821</v>
      </c>
      <c r="AP27" s="8">
        <f t="shared" ca="1" si="15"/>
        <v>1.3031831713575426</v>
      </c>
      <c r="AQ27" s="8">
        <f t="shared" ca="1" si="16"/>
        <v>1.2832088410846669</v>
      </c>
      <c r="AR27" s="8">
        <f t="shared" ca="1" si="17"/>
        <v>1.2779138762232265</v>
      </c>
    </row>
    <row r="28" spans="1:64" x14ac:dyDescent="0.55000000000000004">
      <c r="A28" s="2">
        <v>44725</v>
      </c>
      <c r="B28">
        <v>484</v>
      </c>
      <c r="C28">
        <v>69</v>
      </c>
      <c r="D28">
        <v>388</v>
      </c>
      <c r="E28">
        <v>1061</v>
      </c>
      <c r="F28">
        <v>2002</v>
      </c>
      <c r="L28">
        <f t="shared" si="26"/>
        <v>12288</v>
      </c>
      <c r="M28">
        <f t="shared" si="27"/>
        <v>1585</v>
      </c>
      <c r="N28">
        <f t="shared" si="28"/>
        <v>9246</v>
      </c>
      <c r="O28">
        <f t="shared" si="29"/>
        <v>20915</v>
      </c>
      <c r="Q28" s="8">
        <f t="shared" si="1"/>
        <v>0.12898763020833334</v>
      </c>
      <c r="R28" s="8">
        <f t="shared" si="2"/>
        <v>5.8334384858044164</v>
      </c>
      <c r="S28" s="8">
        <f t="shared" si="18"/>
        <v>0.75244140625</v>
      </c>
      <c r="T28" s="8">
        <f t="shared" si="19"/>
        <v>1.7020670572916667</v>
      </c>
      <c r="U28" s="8">
        <f t="shared" si="20"/>
        <v>13.195583596214512</v>
      </c>
      <c r="V28" s="8">
        <f t="shared" si="21"/>
        <v>2.2620592688730263</v>
      </c>
      <c r="X28" s="8">
        <f t="shared" ca="1" si="3"/>
        <v>0.11867254778407897</v>
      </c>
      <c r="Y28" s="8">
        <f t="shared" ca="1" si="4"/>
        <v>5.7336283185840706</v>
      </c>
      <c r="Z28" s="8">
        <f t="shared" ca="1" si="22"/>
        <v>0.6804242806133165</v>
      </c>
      <c r="AA28">
        <f t="shared" ca="1" si="23"/>
        <v>2.5008401596303296</v>
      </c>
      <c r="AB28">
        <f t="shared" ca="1" si="24"/>
        <v>21.073451327433627</v>
      </c>
      <c r="AC28">
        <f t="shared" ca="1" si="25"/>
        <v>3.6754128723568451</v>
      </c>
      <c r="AE28" s="8">
        <f t="shared" ca="1" si="5"/>
        <v>0.12913925430784559</v>
      </c>
      <c r="AF28" s="8">
        <f t="shared" ca="1" si="6"/>
        <v>5.840295653860311</v>
      </c>
      <c r="AG28" s="8">
        <f t="shared" ca="1" si="7"/>
        <v>0.75332589610747014</v>
      </c>
      <c r="AH28" s="8">
        <f t="shared" ca="1" si="8"/>
        <v>1.7040678257719812</v>
      </c>
      <c r="AI28" s="8">
        <f t="shared" ca="1" si="9"/>
        <v>13.211094916773568</v>
      </c>
      <c r="AJ28" s="8">
        <f t="shared" ca="1" si="10"/>
        <v>2.2647183044652937</v>
      </c>
      <c r="AL28" s="5">
        <f t="shared" si="11"/>
        <v>44725</v>
      </c>
      <c r="AM28" s="8">
        <f t="shared" ca="1" si="12"/>
        <v>1.0208995530146319</v>
      </c>
      <c r="AN28" s="8">
        <f t="shared" ca="1" si="13"/>
        <v>1.0034153384233124</v>
      </c>
      <c r="AO28" s="8">
        <f t="shared" ca="1" si="14"/>
        <v>1.0234506797326144</v>
      </c>
      <c r="AP28" s="8">
        <f t="shared" ca="1" si="15"/>
        <v>1.3188386241534864</v>
      </c>
      <c r="AQ28" s="8">
        <f t="shared" ca="1" si="16"/>
        <v>1.2930206902851848</v>
      </c>
      <c r="AR28" s="8">
        <f t="shared" ca="1" si="17"/>
        <v>1.2897976139853549</v>
      </c>
    </row>
    <row r="29" spans="1:64" x14ac:dyDescent="0.55000000000000004">
      <c r="A29" s="2">
        <v>44732</v>
      </c>
      <c r="B29">
        <v>514</v>
      </c>
      <c r="C29">
        <v>80</v>
      </c>
      <c r="D29">
        <v>369</v>
      </c>
      <c r="E29">
        <v>1034</v>
      </c>
      <c r="F29">
        <v>1997</v>
      </c>
      <c r="L29">
        <f t="shared" si="26"/>
        <v>12802</v>
      </c>
      <c r="M29">
        <f t="shared" si="27"/>
        <v>1665</v>
      </c>
      <c r="N29">
        <f t="shared" si="28"/>
        <v>9615</v>
      </c>
      <c r="O29">
        <f t="shared" si="29"/>
        <v>21949</v>
      </c>
      <c r="Q29" s="8">
        <f t="shared" si="1"/>
        <v>0.13005780346820808</v>
      </c>
      <c r="R29" s="8">
        <f t="shared" si="2"/>
        <v>5.7747747747747749</v>
      </c>
      <c r="S29" s="8">
        <f t="shared" si="18"/>
        <v>0.75105452273082329</v>
      </c>
      <c r="T29" s="8">
        <f t="shared" si="19"/>
        <v>1.7144977347289485</v>
      </c>
      <c r="U29" s="8">
        <f t="shared" si="20"/>
        <v>13.182582582582583</v>
      </c>
      <c r="V29" s="8">
        <f t="shared" si="21"/>
        <v>2.2827873114924597</v>
      </c>
      <c r="X29" s="8">
        <f t="shared" ca="1" si="3"/>
        <v>0.11808118081180811</v>
      </c>
      <c r="Y29" s="8">
        <f t="shared" ca="1" si="4"/>
        <v>5.7643581081081079</v>
      </c>
      <c r="Z29" s="8">
        <f t="shared" ca="1" si="22"/>
        <v>0.68066221202752564</v>
      </c>
      <c r="AA29">
        <f t="shared" ca="1" si="23"/>
        <v>2.4969582128253713</v>
      </c>
      <c r="AB29">
        <f t="shared" ca="1" si="24"/>
        <v>21.146114864864863</v>
      </c>
      <c r="AC29">
        <f t="shared" ca="1" si="25"/>
        <v>3.6684249084249085</v>
      </c>
      <c r="AE29" s="8">
        <f t="shared" ca="1" si="5"/>
        <v>0.13021918426558138</v>
      </c>
      <c r="AF29" s="8">
        <f t="shared" ca="1" si="6"/>
        <v>5.7819403406458925</v>
      </c>
      <c r="AG29" s="8">
        <f t="shared" ca="1" si="7"/>
        <v>0.75198646048862761</v>
      </c>
      <c r="AH29" s="8">
        <f t="shared" ca="1" si="8"/>
        <v>1.7166251504175649</v>
      </c>
      <c r="AI29" s="8">
        <f t="shared" ca="1" si="9"/>
        <v>13.198940045432835</v>
      </c>
      <c r="AJ29" s="8">
        <f t="shared" ca="1" si="10"/>
        <v>2.2856198830624721</v>
      </c>
      <c r="AL29" s="5">
        <f t="shared" si="11"/>
        <v>44732</v>
      </c>
      <c r="AM29" s="8">
        <f t="shared" ca="1" si="12"/>
        <v>1.0294368487969925</v>
      </c>
      <c r="AN29" s="8">
        <f t="shared" ca="1" si="13"/>
        <v>0.99338937059082077</v>
      </c>
      <c r="AO29" s="8">
        <f t="shared" ca="1" si="14"/>
        <v>1.0216309542968558</v>
      </c>
      <c r="AP29" s="8">
        <f t="shared" ca="1" si="15"/>
        <v>1.3285571837719261</v>
      </c>
      <c r="AQ29" s="8">
        <f t="shared" ca="1" si="16"/>
        <v>1.2918310462601943</v>
      </c>
      <c r="AR29" s="8">
        <f t="shared" ca="1" si="17"/>
        <v>1.3017014371451774</v>
      </c>
    </row>
    <row r="30" spans="1:64" x14ac:dyDescent="0.55000000000000004">
      <c r="A30" s="2">
        <v>44739</v>
      </c>
      <c r="B30">
        <v>569</v>
      </c>
      <c r="C30">
        <v>69</v>
      </c>
      <c r="D30">
        <v>406</v>
      </c>
      <c r="E30">
        <v>1165</v>
      </c>
      <c r="F30">
        <v>2209</v>
      </c>
      <c r="L30">
        <f t="shared" si="26"/>
        <v>13371</v>
      </c>
      <c r="M30">
        <f t="shared" si="27"/>
        <v>1734</v>
      </c>
      <c r="N30">
        <f t="shared" si="28"/>
        <v>10021</v>
      </c>
      <c r="O30">
        <f t="shared" si="29"/>
        <v>23114</v>
      </c>
      <c r="Q30" s="8">
        <f t="shared" si="1"/>
        <v>0.12968364370652904</v>
      </c>
      <c r="R30" s="8">
        <f t="shared" si="2"/>
        <v>5.7791234140715106</v>
      </c>
      <c r="S30" s="8">
        <f t="shared" si="18"/>
        <v>0.74945778176650957</v>
      </c>
      <c r="T30" s="8">
        <f t="shared" si="19"/>
        <v>1.728666517089223</v>
      </c>
      <c r="U30" s="8">
        <f t="shared" si="20"/>
        <v>13.329873125720876</v>
      </c>
      <c r="V30" s="8">
        <f t="shared" si="21"/>
        <v>2.3065562319129826</v>
      </c>
      <c r="X30" s="8">
        <f t="shared" ca="1" si="3"/>
        <v>0.11816443594646271</v>
      </c>
      <c r="Y30" s="8">
        <f t="shared" ca="1" si="4"/>
        <v>5.800161812297735</v>
      </c>
      <c r="Z30" s="8">
        <f t="shared" ca="1" si="22"/>
        <v>0.6853728489483748</v>
      </c>
      <c r="AA30">
        <f t="shared" ca="1" si="23"/>
        <v>2.4995219885277247</v>
      </c>
      <c r="AB30">
        <f t="shared" ca="1" si="24"/>
        <v>21.152912621359224</v>
      </c>
      <c r="AC30">
        <f t="shared" ca="1" si="25"/>
        <v>3.646952155112289</v>
      </c>
      <c r="AE30" s="8">
        <f t="shared" ca="1" si="5"/>
        <v>0.12985303505157841</v>
      </c>
      <c r="AF30" s="8">
        <f t="shared" ca="1" si="6"/>
        <v>5.7866720413334898</v>
      </c>
      <c r="AG30" s="8">
        <f t="shared" ca="1" si="7"/>
        <v>0.75043671525482547</v>
      </c>
      <c r="AH30" s="8">
        <f t="shared" ca="1" si="8"/>
        <v>1.7309244822273264</v>
      </c>
      <c r="AI30" s="8">
        <f t="shared" ca="1" si="9"/>
        <v>13.347284458974382</v>
      </c>
      <c r="AJ30" s="8">
        <f t="shared" ca="1" si="10"/>
        <v>2.3095690302226903</v>
      </c>
      <c r="AL30" s="5">
        <f t="shared" si="11"/>
        <v>44739</v>
      </c>
      <c r="AM30" s="8">
        <f t="shared" ca="1" si="12"/>
        <v>1.0265422868691281</v>
      </c>
      <c r="AN30" s="8">
        <f t="shared" ca="1" si="13"/>
        <v>0.99420231934002057</v>
      </c>
      <c r="AO30" s="8">
        <f t="shared" ca="1" si="14"/>
        <v>1.0195255072106175</v>
      </c>
      <c r="AP30" s="8">
        <f t="shared" ca="1" si="15"/>
        <v>1.3396239446162352</v>
      </c>
      <c r="AQ30" s="8">
        <f t="shared" ca="1" si="16"/>
        <v>1.3063500847809082</v>
      </c>
      <c r="AR30" s="8">
        <f t="shared" ca="1" si="17"/>
        <v>1.3153409051546554</v>
      </c>
    </row>
    <row r="31" spans="1:64" x14ac:dyDescent="0.55000000000000004">
      <c r="A31" s="2">
        <v>44746</v>
      </c>
      <c r="B31">
        <v>492</v>
      </c>
      <c r="C31">
        <v>49</v>
      </c>
      <c r="D31">
        <v>345</v>
      </c>
      <c r="E31">
        <v>1018</v>
      </c>
      <c r="F31">
        <v>1904</v>
      </c>
      <c r="L31">
        <f t="shared" si="26"/>
        <v>13863</v>
      </c>
      <c r="M31">
        <f t="shared" si="27"/>
        <v>1783</v>
      </c>
      <c r="N31">
        <f t="shared" si="28"/>
        <v>10366</v>
      </c>
      <c r="O31">
        <f t="shared" si="29"/>
        <v>24132</v>
      </c>
      <c r="Q31" s="8">
        <f t="shared" si="1"/>
        <v>0.12861573973887325</v>
      </c>
      <c r="R31" s="8">
        <f t="shared" si="2"/>
        <v>5.8137969713965223</v>
      </c>
      <c r="S31" s="8">
        <f t="shared" si="18"/>
        <v>0.74774579816778475</v>
      </c>
      <c r="T31" s="8">
        <f t="shared" si="19"/>
        <v>1.7407487556805885</v>
      </c>
      <c r="U31" s="8">
        <f t="shared" si="20"/>
        <v>13.534492428491307</v>
      </c>
      <c r="V31" s="8">
        <f t="shared" si="21"/>
        <v>2.3279953694771369</v>
      </c>
      <c r="X31" s="8">
        <f t="shared" ca="1" si="3"/>
        <v>0.11801925722145805</v>
      </c>
      <c r="Y31" s="8">
        <f t="shared" ca="1" si="4"/>
        <v>5.8158508158508155</v>
      </c>
      <c r="Z31" s="8">
        <f t="shared" ca="1" si="22"/>
        <v>0.68638239339752405</v>
      </c>
      <c r="AA31">
        <f t="shared" ca="1" si="23"/>
        <v>2.5028885832187071</v>
      </c>
      <c r="AB31">
        <f t="shared" ca="1" si="24"/>
        <v>21.207459207459209</v>
      </c>
      <c r="AC31">
        <f t="shared" ca="1" si="25"/>
        <v>3.6464929859719439</v>
      </c>
      <c r="AE31" s="8">
        <f t="shared" ca="1" si="5"/>
        <v>0.12879214178036286</v>
      </c>
      <c r="AF31" s="8">
        <f t="shared" ca="1" si="6"/>
        <v>5.8217708450191648</v>
      </c>
      <c r="AG31" s="8">
        <f t="shared" ca="1" si="7"/>
        <v>0.74877136382234522</v>
      </c>
      <c r="AH31" s="8">
        <f t="shared" ca="1" si="8"/>
        <v>1.7431362677755</v>
      </c>
      <c r="AI31" s="8">
        <f t="shared" ca="1" si="9"/>
        <v>13.553055569361614</v>
      </c>
      <c r="AJ31" s="8">
        <f t="shared" ca="1" si="10"/>
        <v>2.3311883156638782</v>
      </c>
      <c r="AL31" s="5">
        <f t="shared" si="11"/>
        <v>44746</v>
      </c>
      <c r="AM31" s="8">
        <f t="shared" ca="1" si="12"/>
        <v>1.0181554840167719</v>
      </c>
      <c r="AN31" s="8">
        <f t="shared" ca="1" si="13"/>
        <v>1.0002326095968566</v>
      </c>
      <c r="AO31" s="8">
        <f t="shared" ca="1" si="14"/>
        <v>1.0172630002871565</v>
      </c>
      <c r="AP31" s="8">
        <f t="shared" ca="1" si="15"/>
        <v>1.3490750792525661</v>
      </c>
      <c r="AQ31" s="8">
        <f t="shared" ca="1" si="16"/>
        <v>1.3264896950758758</v>
      </c>
      <c r="AR31" s="8">
        <f t="shared" ca="1" si="17"/>
        <v>1.3276534752094535</v>
      </c>
    </row>
    <row r="32" spans="1:64" x14ac:dyDescent="0.55000000000000004">
      <c r="A32" s="2">
        <v>44753</v>
      </c>
      <c r="B32">
        <v>496</v>
      </c>
      <c r="C32">
        <v>59</v>
      </c>
      <c r="D32">
        <v>351</v>
      </c>
      <c r="E32">
        <v>1084</v>
      </c>
      <c r="F32">
        <v>1990</v>
      </c>
      <c r="L32">
        <f t="shared" si="26"/>
        <v>14359</v>
      </c>
      <c r="M32">
        <f t="shared" si="27"/>
        <v>1842</v>
      </c>
      <c r="N32">
        <f t="shared" si="28"/>
        <v>10717</v>
      </c>
      <c r="O32">
        <f t="shared" si="29"/>
        <v>25216</v>
      </c>
      <c r="Q32" s="8">
        <f t="shared" si="1"/>
        <v>0.12828191378229681</v>
      </c>
      <c r="R32" s="8">
        <f t="shared" si="2"/>
        <v>5.818132464712269</v>
      </c>
      <c r="S32" s="8">
        <f t="shared" si="18"/>
        <v>0.74636116721220136</v>
      </c>
      <c r="T32" s="8">
        <f t="shared" si="19"/>
        <v>1.7561111498015183</v>
      </c>
      <c r="U32" s="8">
        <f t="shared" si="20"/>
        <v>13.689467969598264</v>
      </c>
      <c r="V32" s="8">
        <f t="shared" si="21"/>
        <v>2.35289726602594</v>
      </c>
      <c r="X32" s="8">
        <f t="shared" ca="1" si="3"/>
        <v>0.11827295110798453</v>
      </c>
      <c r="Y32" s="8">
        <f t="shared" ca="1" si="4"/>
        <v>5.7910780669144986</v>
      </c>
      <c r="Z32" s="8">
        <f t="shared" ca="1" si="22"/>
        <v>0.68492789307070001</v>
      </c>
      <c r="AA32">
        <f t="shared" ca="1" si="23"/>
        <v>2.5087055926837847</v>
      </c>
      <c r="AB32">
        <f t="shared" ca="1" si="24"/>
        <v>21.211152416356878</v>
      </c>
      <c r="AC32">
        <f t="shared" ca="1" si="25"/>
        <v>3.6627294903068428</v>
      </c>
      <c r="AE32" s="8">
        <f t="shared" ca="1" si="5"/>
        <v>0.12846624227816042</v>
      </c>
      <c r="AF32" s="8">
        <f t="shared" ca="1" si="6"/>
        <v>5.8264925489543522</v>
      </c>
      <c r="AG32" s="8">
        <f t="shared" ca="1" si="7"/>
        <v>0.74743361481815696</v>
      </c>
      <c r="AH32" s="8">
        <f t="shared" ca="1" si="8"/>
        <v>1.7586345088415274</v>
      </c>
      <c r="AI32" s="8">
        <f t="shared" ca="1" si="9"/>
        <v>13.709138388955207</v>
      </c>
      <c r="AJ32" s="8">
        <f t="shared" ca="1" si="10"/>
        <v>2.3562781480316777</v>
      </c>
      <c r="AL32" s="5">
        <f t="shared" si="11"/>
        <v>44753</v>
      </c>
      <c r="AM32" s="8">
        <f t="shared" ca="1" si="12"/>
        <v>1.0155791128126062</v>
      </c>
      <c r="AN32" s="8">
        <f t="shared" ca="1" si="13"/>
        <v>1.0010438408140516</v>
      </c>
      <c r="AO32" s="8">
        <f t="shared" ca="1" si="14"/>
        <v>1.0154455662460298</v>
      </c>
      <c r="AP32" s="8">
        <f t="shared" ca="1" si="15"/>
        <v>1.3610697185592844</v>
      </c>
      <c r="AQ32" s="8">
        <f t="shared" ca="1" si="16"/>
        <v>1.3417661211710608</v>
      </c>
      <c r="AR32" s="8">
        <f t="shared" ca="1" si="17"/>
        <v>1.3419425838634857</v>
      </c>
    </row>
    <row r="33" spans="1:44" x14ac:dyDescent="0.55000000000000004">
      <c r="A33" s="2">
        <v>44760</v>
      </c>
      <c r="B33">
        <v>577</v>
      </c>
      <c r="C33">
        <v>69</v>
      </c>
      <c r="D33">
        <v>383</v>
      </c>
      <c r="E33">
        <v>1319</v>
      </c>
      <c r="F33">
        <v>2348</v>
      </c>
      <c r="L33">
        <f t="shared" si="26"/>
        <v>14936</v>
      </c>
      <c r="M33">
        <f t="shared" si="27"/>
        <v>1911</v>
      </c>
      <c r="N33">
        <f t="shared" si="28"/>
        <v>11100</v>
      </c>
      <c r="O33">
        <f t="shared" si="29"/>
        <v>26535</v>
      </c>
      <c r="Q33" s="8">
        <f t="shared" si="1"/>
        <v>0.12794590251740762</v>
      </c>
      <c r="R33" s="8">
        <f t="shared" si="2"/>
        <v>5.8084772370486659</v>
      </c>
      <c r="S33" s="8">
        <f t="shared" si="18"/>
        <v>0.7431708623460096</v>
      </c>
      <c r="T33" s="8">
        <f t="shared" si="19"/>
        <v>1.7765800749866096</v>
      </c>
      <c r="U33" s="8">
        <f t="shared" si="20"/>
        <v>13.885400313971742</v>
      </c>
      <c r="V33" s="8">
        <f t="shared" si="21"/>
        <v>2.3905405405405404</v>
      </c>
      <c r="X33" s="8">
        <f t="shared" ca="1" si="3"/>
        <v>0.11777138992221846</v>
      </c>
      <c r="Y33" s="8">
        <f t="shared" ca="1" si="4"/>
        <v>5.8269921033740131</v>
      </c>
      <c r="Z33" s="8">
        <f t="shared" ca="1" si="22"/>
        <v>0.68625295908014883</v>
      </c>
      <c r="AA33">
        <f t="shared" ca="1" si="23"/>
        <v>2.5086236050050728</v>
      </c>
      <c r="AB33">
        <f t="shared" ca="1" si="24"/>
        <v>21.300789662598707</v>
      </c>
      <c r="AC33">
        <f t="shared" ca="1" si="25"/>
        <v>3.6555377602562524</v>
      </c>
      <c r="AE33" s="8">
        <f t="shared" ca="1" si="5"/>
        <v>0.12813811109383033</v>
      </c>
      <c r="AF33" s="8">
        <f t="shared" ca="1" si="6"/>
        <v>5.8172031057083906</v>
      </c>
      <c r="AG33" s="8">
        <f t="shared" ca="1" si="7"/>
        <v>0.74428730148692634</v>
      </c>
      <c r="AH33" s="8">
        <f t="shared" ca="1" si="8"/>
        <v>1.7792489680140176</v>
      </c>
      <c r="AI33" s="8">
        <f t="shared" ca="1" si="9"/>
        <v>13.906259856754245</v>
      </c>
      <c r="AJ33" s="8">
        <f t="shared" ca="1" si="10"/>
        <v>2.3941317645276903</v>
      </c>
      <c r="AL33" s="5">
        <f t="shared" si="11"/>
        <v>44760</v>
      </c>
      <c r="AM33" s="8">
        <f t="shared" ca="1" si="12"/>
        <v>1.0129850992323961</v>
      </c>
      <c r="AN33" s="8">
        <f t="shared" ca="1" si="13"/>
        <v>0.99944783088735401</v>
      </c>
      <c r="AO33" s="8">
        <f t="shared" ca="1" si="14"/>
        <v>1.0111710596425287</v>
      </c>
      <c r="AP33" s="8">
        <f t="shared" ca="1" si="15"/>
        <v>1.3770239808025719</v>
      </c>
      <c r="AQ33" s="8">
        <f t="shared" ca="1" si="16"/>
        <v>1.3610591576657065</v>
      </c>
      <c r="AR33" s="8">
        <f t="shared" ca="1" si="17"/>
        <v>1.3635008960566666</v>
      </c>
    </row>
    <row r="34" spans="1:44" x14ac:dyDescent="0.55000000000000004">
      <c r="A34" s="2">
        <v>44767</v>
      </c>
      <c r="B34">
        <v>571</v>
      </c>
      <c r="C34">
        <v>84</v>
      </c>
      <c r="D34">
        <v>369</v>
      </c>
      <c r="E34">
        <v>1171</v>
      </c>
      <c r="F34">
        <v>2195</v>
      </c>
      <c r="L34">
        <f t="shared" si="26"/>
        <v>15507</v>
      </c>
      <c r="M34">
        <f t="shared" si="27"/>
        <v>1995</v>
      </c>
      <c r="N34">
        <f t="shared" si="28"/>
        <v>11469</v>
      </c>
      <c r="O34">
        <f t="shared" si="29"/>
        <v>27706</v>
      </c>
      <c r="Q34" s="8">
        <f t="shared" si="1"/>
        <v>0.12865157670729349</v>
      </c>
      <c r="R34" s="8">
        <f t="shared" si="2"/>
        <v>5.7488721804511282</v>
      </c>
      <c r="S34" s="8">
        <f t="shared" si="18"/>
        <v>0.7396014703037338</v>
      </c>
      <c r="T34" s="8">
        <f t="shared" si="19"/>
        <v>1.7866769845876056</v>
      </c>
      <c r="U34" s="8">
        <f t="shared" si="20"/>
        <v>13.887719298245614</v>
      </c>
      <c r="V34" s="8">
        <f t="shared" si="21"/>
        <v>2.4157293573982037</v>
      </c>
      <c r="X34" s="8">
        <f t="shared" ca="1" si="3"/>
        <v>0.11798349538360978</v>
      </c>
      <c r="Y34" s="8">
        <f t="shared" ca="1" si="4"/>
        <v>5.8268698060941828</v>
      </c>
      <c r="Z34" s="8">
        <f t="shared" ca="1" si="22"/>
        <v>0.68747446686820823</v>
      </c>
      <c r="AA34">
        <f t="shared" ca="1" si="23"/>
        <v>2.5157284091837568</v>
      </c>
      <c r="AB34">
        <f t="shared" ca="1" si="24"/>
        <v>21.322714681440445</v>
      </c>
      <c r="AC34">
        <f t="shared" ca="1" si="25"/>
        <v>3.6593772284288093</v>
      </c>
      <c r="AE34" s="8">
        <f t="shared" ca="1" si="5"/>
        <v>0.12885325496229827</v>
      </c>
      <c r="AF34" s="8">
        <f t="shared" ca="1" si="6"/>
        <v>5.7578842931610783</v>
      </c>
      <c r="AG34" s="8">
        <f t="shared" ca="1" si="7"/>
        <v>0.74076089281333268</v>
      </c>
      <c r="AH34" s="8">
        <f t="shared" ca="1" si="8"/>
        <v>1.7894778355816718</v>
      </c>
      <c r="AI34" s="8">
        <f t="shared" ca="1" si="9"/>
        <v>13.909490123491221</v>
      </c>
      <c r="AJ34" s="8">
        <f t="shared" ca="1" si="10"/>
        <v>2.4195163306622187</v>
      </c>
      <c r="AL34" s="5">
        <f t="shared" si="11"/>
        <v>44767</v>
      </c>
      <c r="AM34" s="8">
        <f t="shared" ca="1" si="12"/>
        <v>1.0186386091552557</v>
      </c>
      <c r="AN34" s="8">
        <f t="shared" ca="1" si="13"/>
        <v>0.98925632520087592</v>
      </c>
      <c r="AO34" s="8">
        <f t="shared" ca="1" si="14"/>
        <v>1.0063801645297321</v>
      </c>
      <c r="AP34" s="8">
        <f t="shared" ca="1" si="15"/>
        <v>1.3849404647743657</v>
      </c>
      <c r="AQ34" s="8">
        <f t="shared" ca="1" si="16"/>
        <v>1.3613753162999729</v>
      </c>
      <c r="AR34" s="8">
        <f t="shared" ca="1" si="17"/>
        <v>1.3779578608667331</v>
      </c>
    </row>
    <row r="35" spans="1:44" x14ac:dyDescent="0.55000000000000004">
      <c r="A35" s="2">
        <v>44774</v>
      </c>
      <c r="B35">
        <v>539</v>
      </c>
      <c r="C35">
        <v>56</v>
      </c>
      <c r="D35">
        <v>405</v>
      </c>
      <c r="E35">
        <v>1232</v>
      </c>
      <c r="F35">
        <v>2232</v>
      </c>
      <c r="L35">
        <f t="shared" si="26"/>
        <v>16046</v>
      </c>
      <c r="M35">
        <f t="shared" si="27"/>
        <v>2051</v>
      </c>
      <c r="N35">
        <f t="shared" si="28"/>
        <v>11874</v>
      </c>
      <c r="O35">
        <f t="shared" si="29"/>
        <v>28938</v>
      </c>
      <c r="Q35" s="8">
        <f t="shared" si="1"/>
        <v>0.12782001744983174</v>
      </c>
      <c r="R35" s="8">
        <f t="shared" si="2"/>
        <v>5.7893710385177961</v>
      </c>
      <c r="S35" s="8">
        <f t="shared" si="18"/>
        <v>0.73999750716689516</v>
      </c>
      <c r="T35" s="8">
        <f t="shared" si="19"/>
        <v>1.8034401096846566</v>
      </c>
      <c r="U35" s="8">
        <f t="shared" si="20"/>
        <v>14.109215017064846</v>
      </c>
      <c r="V35" s="8">
        <f t="shared" si="21"/>
        <v>2.4370894391106619</v>
      </c>
      <c r="X35" s="8">
        <f t="shared" ca="1" si="3"/>
        <v>0.11756810106592973</v>
      </c>
      <c r="Y35" s="8">
        <f t="shared" ca="1" si="4"/>
        <v>5.8535930154466085</v>
      </c>
      <c r="Z35" s="8">
        <f t="shared" ca="1" si="22"/>
        <v>0.68819581523884721</v>
      </c>
      <c r="AA35">
        <f t="shared" ca="1" si="23"/>
        <v>2.5194630872483224</v>
      </c>
      <c r="AB35">
        <f t="shared" ca="1" si="24"/>
        <v>21.429818670248491</v>
      </c>
      <c r="AC35">
        <f t="shared" ca="1" si="25"/>
        <v>3.66096833409821</v>
      </c>
      <c r="AE35" s="8">
        <f t="shared" ca="1" si="5"/>
        <v>0.12802874788455834</v>
      </c>
      <c r="AF35" s="8">
        <f t="shared" ca="1" si="6"/>
        <v>5.7988250971055892</v>
      </c>
      <c r="AG35" s="8">
        <f t="shared" ca="1" si="7"/>
        <v>0.7412059251005586</v>
      </c>
      <c r="AH35" s="8">
        <f t="shared" ca="1" si="8"/>
        <v>1.8063851322688198</v>
      </c>
      <c r="AI35" s="8">
        <f t="shared" ca="1" si="9"/>
        <v>14.132255403405891</v>
      </c>
      <c r="AJ35" s="8">
        <f t="shared" ca="1" si="10"/>
        <v>2.4410692127661684</v>
      </c>
      <c r="AL35" s="5">
        <f t="shared" si="11"/>
        <v>44774</v>
      </c>
      <c r="AM35" s="8">
        <f t="shared" ca="1" si="12"/>
        <v>1.0121205375461728</v>
      </c>
      <c r="AN35" s="8">
        <f t="shared" ca="1" si="13"/>
        <v>0.99629032366260628</v>
      </c>
      <c r="AO35" s="8">
        <f t="shared" ca="1" si="14"/>
        <v>1.0069847748308218</v>
      </c>
      <c r="AP35" s="8">
        <f t="shared" ca="1" si="15"/>
        <v>1.3980256222803069</v>
      </c>
      <c r="AQ35" s="8">
        <f t="shared" ca="1" si="16"/>
        <v>1.383178211353064</v>
      </c>
      <c r="AR35" s="8">
        <f t="shared" ca="1" si="17"/>
        <v>1.390232613032321</v>
      </c>
    </row>
    <row r="36" spans="1:44" x14ac:dyDescent="0.55000000000000004">
      <c r="A36" s="2">
        <v>44781</v>
      </c>
      <c r="B36">
        <v>582</v>
      </c>
      <c r="C36">
        <v>60</v>
      </c>
      <c r="D36">
        <v>377</v>
      </c>
      <c r="E36">
        <v>1193</v>
      </c>
      <c r="F36">
        <v>2212</v>
      </c>
      <c r="L36">
        <f t="shared" si="26"/>
        <v>16628</v>
      </c>
      <c r="M36">
        <f t="shared" si="27"/>
        <v>2111</v>
      </c>
      <c r="N36">
        <f t="shared" si="28"/>
        <v>12251</v>
      </c>
      <c r="O36">
        <f t="shared" si="29"/>
        <v>30131</v>
      </c>
      <c r="Q36" s="8">
        <f t="shared" si="1"/>
        <v>0.12695453452008659</v>
      </c>
      <c r="R36" s="8">
        <f t="shared" si="2"/>
        <v>5.8034107058266224</v>
      </c>
      <c r="S36" s="8">
        <f t="shared" si="18"/>
        <v>0.73676930478710612</v>
      </c>
      <c r="T36" s="8">
        <f t="shared" si="19"/>
        <v>1.8120639884532115</v>
      </c>
      <c r="U36" s="8">
        <f t="shared" si="20"/>
        <v>14.273330175272383</v>
      </c>
      <c r="V36" s="8">
        <f t="shared" si="21"/>
        <v>2.4594726961064404</v>
      </c>
      <c r="X36" s="8">
        <f t="shared" ca="1" si="3"/>
        <v>0.11708692008836749</v>
      </c>
      <c r="Y36" s="8">
        <f t="shared" ca="1" si="4"/>
        <v>5.8972023422251141</v>
      </c>
      <c r="Z36" s="8">
        <f t="shared" ca="1" si="22"/>
        <v>0.69048525938904548</v>
      </c>
      <c r="AA36">
        <f t="shared" ca="1" si="23"/>
        <v>2.5177115868058202</v>
      </c>
      <c r="AB36">
        <f t="shared" ca="1" si="24"/>
        <v>21.502927781392323</v>
      </c>
      <c r="AC36">
        <f t="shared" ca="1" si="25"/>
        <v>3.6462930273609886</v>
      </c>
      <c r="AE36" s="8">
        <f t="shared" ca="1" si="5"/>
        <v>0.12717015134094523</v>
      </c>
      <c r="AF36" s="8">
        <f t="shared" ca="1" si="6"/>
        <v>5.8132670923767957</v>
      </c>
      <c r="AG36" s="8">
        <f t="shared" ca="1" si="7"/>
        <v>0.73802061775363337</v>
      </c>
      <c r="AH36" s="8">
        <f t="shared" ca="1" si="8"/>
        <v>1.8151415585286692</v>
      </c>
      <c r="AI36" s="8">
        <f t="shared" ca="1" si="9"/>
        <v>14.297571688874804</v>
      </c>
      <c r="AJ36" s="8">
        <f t="shared" ca="1" si="10"/>
        <v>2.4636498110533598</v>
      </c>
      <c r="AL36" s="5">
        <f t="shared" si="11"/>
        <v>44781</v>
      </c>
      <c r="AM36" s="8">
        <f t="shared" ca="1" si="12"/>
        <v>1.0053329745213391</v>
      </c>
      <c r="AN36" s="8">
        <f t="shared" ca="1" si="13"/>
        <v>0.99877158838470759</v>
      </c>
      <c r="AO36" s="8">
        <f t="shared" ca="1" si="14"/>
        <v>1.0026572918832519</v>
      </c>
      <c r="AP36" s="8">
        <f t="shared" ca="1" si="15"/>
        <v>1.4048025316182962</v>
      </c>
      <c r="AQ36" s="8">
        <f t="shared" ca="1" si="16"/>
        <v>1.3993583522799902</v>
      </c>
      <c r="AR36" s="8">
        <f t="shared" ca="1" si="17"/>
        <v>1.4030926679608997</v>
      </c>
    </row>
    <row r="37" spans="1:44" x14ac:dyDescent="0.55000000000000004">
      <c r="A37" s="2">
        <v>44788</v>
      </c>
      <c r="B37">
        <v>548</v>
      </c>
      <c r="C37">
        <v>71</v>
      </c>
      <c r="D37">
        <v>385</v>
      </c>
      <c r="E37">
        <v>1212</v>
      </c>
      <c r="F37">
        <v>2216</v>
      </c>
      <c r="L37">
        <f t="shared" si="26"/>
        <v>17176</v>
      </c>
      <c r="M37">
        <f t="shared" si="27"/>
        <v>2182</v>
      </c>
      <c r="N37">
        <f t="shared" si="28"/>
        <v>12636</v>
      </c>
      <c r="O37">
        <f t="shared" si="29"/>
        <v>31343</v>
      </c>
      <c r="Q37" s="8">
        <f t="shared" si="1"/>
        <v>0.12703772706101538</v>
      </c>
      <c r="R37" s="8">
        <f t="shared" si="2"/>
        <v>5.791017415215399</v>
      </c>
      <c r="S37" s="8">
        <f t="shared" si="18"/>
        <v>0.73567768979972059</v>
      </c>
      <c r="T37" s="8">
        <f t="shared" si="19"/>
        <v>1.8248136935258501</v>
      </c>
      <c r="U37" s="8">
        <f t="shared" si="20"/>
        <v>14.364344637946838</v>
      </c>
      <c r="V37" s="8">
        <f t="shared" si="21"/>
        <v>2.4804526748971192</v>
      </c>
      <c r="X37" s="8">
        <f t="shared" ca="1" si="3"/>
        <v>0.11728530639139029</v>
      </c>
      <c r="Y37" s="8">
        <f t="shared" ca="1" si="4"/>
        <v>5.8607990012484397</v>
      </c>
      <c r="Z37" s="8">
        <f t="shared" ca="1" si="22"/>
        <v>0.68738560655977743</v>
      </c>
      <c r="AA37">
        <f t="shared" ca="1" si="23"/>
        <v>2.5087488103082216</v>
      </c>
      <c r="AB37">
        <f t="shared" ca="1" si="24"/>
        <v>21.390137328339577</v>
      </c>
      <c r="AC37">
        <f t="shared" ca="1" si="25"/>
        <v>3.6496964532964107</v>
      </c>
      <c r="AE37" s="8">
        <f t="shared" ca="1" si="5"/>
        <v>0.12726179087720427</v>
      </c>
      <c r="AF37" s="8">
        <f t="shared" ca="1" si="6"/>
        <v>5.801231368910007</v>
      </c>
      <c r="AG37" s="8">
        <f t="shared" ca="1" si="7"/>
        <v>0.73697524726139008</v>
      </c>
      <c r="AH37" s="8">
        <f t="shared" ca="1" si="8"/>
        <v>1.8280322234024808</v>
      </c>
      <c r="AI37" s="8">
        <f t="shared" ca="1" si="9"/>
        <v>14.389679866709903</v>
      </c>
      <c r="AJ37" s="8">
        <f t="shared" ca="1" si="10"/>
        <v>2.4848275933175854</v>
      </c>
      <c r="AL37" s="5">
        <f t="shared" si="11"/>
        <v>44788</v>
      </c>
      <c r="AM37" s="8">
        <f t="shared" ca="1" si="12"/>
        <v>1.0060574231958088</v>
      </c>
      <c r="AN37" s="8">
        <f t="shared" ca="1" si="13"/>
        <v>0.99670374280781215</v>
      </c>
      <c r="AO37" s="8">
        <f t="shared" ca="1" si="14"/>
        <v>1.0012370763478682</v>
      </c>
      <c r="AP37" s="8">
        <f t="shared" ca="1" si="15"/>
        <v>1.4147790750806433</v>
      </c>
      <c r="AQ37" s="8">
        <f t="shared" ca="1" si="16"/>
        <v>1.4083733340385451</v>
      </c>
      <c r="AR37" s="8">
        <f t="shared" ca="1" si="17"/>
        <v>1.4151537940532897</v>
      </c>
    </row>
    <row r="38" spans="1:44" x14ac:dyDescent="0.55000000000000004">
      <c r="A38" s="2">
        <v>44795</v>
      </c>
      <c r="B38">
        <v>546</v>
      </c>
      <c r="C38">
        <v>73</v>
      </c>
      <c r="D38">
        <v>386</v>
      </c>
      <c r="E38">
        <v>1123</v>
      </c>
      <c r="F38">
        <v>2128</v>
      </c>
      <c r="L38">
        <f t="shared" si="26"/>
        <v>17722</v>
      </c>
      <c r="M38">
        <f t="shared" si="27"/>
        <v>2255</v>
      </c>
      <c r="N38">
        <f t="shared" si="28"/>
        <v>13022</v>
      </c>
      <c r="O38">
        <f t="shared" si="29"/>
        <v>32466</v>
      </c>
      <c r="Q38" s="8">
        <f t="shared" si="1"/>
        <v>0.12724297483354025</v>
      </c>
      <c r="R38" s="8">
        <f t="shared" si="2"/>
        <v>5.774722838137472</v>
      </c>
      <c r="S38" s="8">
        <f t="shared" si="18"/>
        <v>0.73479291276379644</v>
      </c>
      <c r="T38" s="8">
        <f t="shared" si="19"/>
        <v>1.8319602753639543</v>
      </c>
      <c r="U38" s="8">
        <f t="shared" si="20"/>
        <v>14.397339246119733</v>
      </c>
      <c r="V38" s="8">
        <f t="shared" si="21"/>
        <v>2.4931654123790508</v>
      </c>
      <c r="X38" s="8">
        <f t="shared" ca="1" si="3"/>
        <v>0.11770111692351194</v>
      </c>
      <c r="Y38" s="8">
        <f t="shared" ca="1" si="4"/>
        <v>5.8378378378378377</v>
      </c>
      <c r="Z38" s="8">
        <f t="shared" ca="1" si="22"/>
        <v>0.6871200339318535</v>
      </c>
      <c r="AA38">
        <f t="shared" ca="1" si="23"/>
        <v>2.5158348649794995</v>
      </c>
      <c r="AB38">
        <f t="shared" ca="1" si="24"/>
        <v>21.374774774774774</v>
      </c>
      <c r="AC38">
        <f t="shared" ca="1" si="25"/>
        <v>3.6614197530864199</v>
      </c>
      <c r="AE38" s="8">
        <f t="shared" ca="1" si="5"/>
        <v>0.12747572032211343</v>
      </c>
      <c r="AF38" s="8">
        <f t="shared" ca="1" si="6"/>
        <v>5.7852856270859014</v>
      </c>
      <c r="AG38" s="8">
        <f t="shared" ca="1" si="7"/>
        <v>0.73613695345213348</v>
      </c>
      <c r="AH38" s="8">
        <f t="shared" ca="1" si="8"/>
        <v>1.8353111911209463</v>
      </c>
      <c r="AI38" s="8">
        <f t="shared" ca="1" si="9"/>
        <v>14.423674026184218</v>
      </c>
      <c r="AJ38" s="8">
        <f t="shared" ca="1" si="10"/>
        <v>2.4977257663220254</v>
      </c>
      <c r="AL38" s="5">
        <f t="shared" si="11"/>
        <v>44795</v>
      </c>
      <c r="AM38" s="8">
        <f t="shared" ca="1" si="12"/>
        <v>1.0077486244951737</v>
      </c>
      <c r="AN38" s="8">
        <f t="shared" ca="1" si="13"/>
        <v>0.99396412089872777</v>
      </c>
      <c r="AO38" s="8">
        <f t="shared" ca="1" si="14"/>
        <v>1.0000981902783297</v>
      </c>
      <c r="AP38" s="8">
        <f t="shared" ca="1" si="15"/>
        <v>1.4204125267695336</v>
      </c>
      <c r="AQ38" s="8">
        <f t="shared" ca="1" si="16"/>
        <v>1.4117004732216369</v>
      </c>
      <c r="AR38" s="8">
        <f t="shared" ca="1" si="17"/>
        <v>1.4224995344630775</v>
      </c>
    </row>
    <row r="39" spans="1:44" x14ac:dyDescent="0.55000000000000004">
      <c r="A39" s="2">
        <v>44802</v>
      </c>
      <c r="B39">
        <v>468</v>
      </c>
      <c r="C39">
        <v>63</v>
      </c>
      <c r="D39">
        <v>363</v>
      </c>
      <c r="E39">
        <v>1146</v>
      </c>
      <c r="F39">
        <v>2040</v>
      </c>
      <c r="L39">
        <f t="shared" si="26"/>
        <v>18190</v>
      </c>
      <c r="M39">
        <f t="shared" si="27"/>
        <v>2318</v>
      </c>
      <c r="N39">
        <f t="shared" si="28"/>
        <v>13385</v>
      </c>
      <c r="O39">
        <f t="shared" si="29"/>
        <v>33612</v>
      </c>
      <c r="Q39" s="8">
        <f t="shared" si="1"/>
        <v>0.12743265530511269</v>
      </c>
      <c r="R39" s="8">
        <f t="shared" si="2"/>
        <v>5.7743744607420187</v>
      </c>
      <c r="S39" s="8">
        <f t="shared" si="18"/>
        <v>0.73584387025838371</v>
      </c>
      <c r="T39" s="8">
        <f t="shared" si="19"/>
        <v>1.8478284771852667</v>
      </c>
      <c r="U39" s="8">
        <f t="shared" si="20"/>
        <v>14.500431406384815</v>
      </c>
      <c r="V39" s="8">
        <f t="shared" si="21"/>
        <v>2.5111692192753083</v>
      </c>
      <c r="X39" s="8">
        <f t="shared" ca="1" si="3"/>
        <v>0.11790993468545892</v>
      </c>
      <c r="Y39" s="8">
        <f t="shared" ca="1" si="4"/>
        <v>5.833819241982507</v>
      </c>
      <c r="Z39" s="8">
        <f t="shared" ca="1" si="22"/>
        <v>0.68786524578893093</v>
      </c>
      <c r="AA39">
        <f t="shared" ca="1" si="23"/>
        <v>2.5276727397731178</v>
      </c>
      <c r="AB39">
        <f t="shared" ca="1" si="24"/>
        <v>21.43731778425656</v>
      </c>
      <c r="AC39">
        <f t="shared" ca="1" si="25"/>
        <v>3.6746626686656674</v>
      </c>
      <c r="AE39" s="8">
        <f t="shared" ca="1" si="5"/>
        <v>0.12767408035710948</v>
      </c>
      <c r="AF39" s="8">
        <f t="shared" ca="1" si="6"/>
        <v>5.7853141892683979</v>
      </c>
      <c r="AG39" s="8">
        <f t="shared" ca="1" si="7"/>
        <v>0.73723794891281735</v>
      </c>
      <c r="AH39" s="8">
        <f t="shared" ca="1" si="8"/>
        <v>1.851329244591529</v>
      </c>
      <c r="AI39" s="8">
        <f t="shared" ca="1" si="9"/>
        <v>14.527902915927486</v>
      </c>
      <c r="AJ39" s="8">
        <f t="shared" ca="1" si="10"/>
        <v>2.5159267059484436</v>
      </c>
      <c r="AL39" s="5">
        <f t="shared" si="11"/>
        <v>44802</v>
      </c>
      <c r="AM39" s="8">
        <f t="shared" ca="1" si="12"/>
        <v>1.0093167431291925</v>
      </c>
      <c r="AN39" s="8">
        <f t="shared" ca="1" si="13"/>
        <v>0.9939690281386544</v>
      </c>
      <c r="AO39" s="8">
        <f t="shared" ca="1" si="14"/>
        <v>1.0015939765753916</v>
      </c>
      <c r="AP39" s="8">
        <f t="shared" ca="1" si="15"/>
        <v>1.4328094673614904</v>
      </c>
      <c r="AQ39" s="8">
        <f t="shared" ca="1" si="16"/>
        <v>1.4219017556900859</v>
      </c>
      <c r="AR39" s="8">
        <f t="shared" ca="1" si="17"/>
        <v>1.4328652953862615</v>
      </c>
    </row>
    <row r="40" spans="1:44" x14ac:dyDescent="0.55000000000000004">
      <c r="A40" s="2">
        <v>44809</v>
      </c>
      <c r="B40">
        <v>611</v>
      </c>
      <c r="C40">
        <v>65</v>
      </c>
      <c r="D40">
        <v>374</v>
      </c>
      <c r="E40">
        <v>1143</v>
      </c>
      <c r="F40">
        <v>2193</v>
      </c>
      <c r="L40">
        <f t="shared" si="26"/>
        <v>18801</v>
      </c>
      <c r="M40">
        <f t="shared" si="27"/>
        <v>2383</v>
      </c>
      <c r="N40">
        <f t="shared" si="28"/>
        <v>13759</v>
      </c>
      <c r="O40">
        <f t="shared" si="29"/>
        <v>34755</v>
      </c>
      <c r="Q40" s="8">
        <f t="shared" si="1"/>
        <v>0.12674857720334023</v>
      </c>
      <c r="R40" s="8">
        <f t="shared" si="2"/>
        <v>5.7738145195132189</v>
      </c>
      <c r="S40" s="8">
        <f t="shared" si="18"/>
        <v>0.73182277538428808</v>
      </c>
      <c r="T40" s="8">
        <f t="shared" si="19"/>
        <v>1.84857188447423</v>
      </c>
      <c r="U40" s="8">
        <f t="shared" si="20"/>
        <v>14.584557280738565</v>
      </c>
      <c r="V40" s="8">
        <f t="shared" si="21"/>
        <v>2.5259829929500692</v>
      </c>
      <c r="X40" s="8">
        <f t="shared" ca="1" si="3"/>
        <v>0.118408757175277</v>
      </c>
      <c r="Y40" s="8">
        <f t="shared" ca="1" si="4"/>
        <v>5.8094701240135285</v>
      </c>
      <c r="Z40" s="8">
        <f t="shared" ca="1" si="22"/>
        <v>0.68789213723134424</v>
      </c>
      <c r="AA40">
        <f t="shared" ca="1" si="23"/>
        <v>2.5300360432519025</v>
      </c>
      <c r="AB40">
        <f t="shared" ca="1" si="24"/>
        <v>21.366967305524238</v>
      </c>
      <c r="AC40">
        <f t="shared" ca="1" si="25"/>
        <v>3.6779545895594801</v>
      </c>
      <c r="AE40" s="8">
        <f t="shared" ca="1" si="5"/>
        <v>0.12699699466959177</v>
      </c>
      <c r="AF40" s="8">
        <f t="shared" ca="1" si="6"/>
        <v>5.7851307520516153</v>
      </c>
      <c r="AG40" s="8">
        <f t="shared" ca="1" si="7"/>
        <v>0.73325709175783194</v>
      </c>
      <c r="AH40" s="8">
        <f t="shared" ca="1" si="8"/>
        <v>1.8521949432403118</v>
      </c>
      <c r="AI40" s="8">
        <f t="shared" ca="1" si="9"/>
        <v>14.613141891674822</v>
      </c>
      <c r="AJ40" s="8">
        <f t="shared" ca="1" si="10"/>
        <v>2.5309337254059963</v>
      </c>
      <c r="AL40" s="5">
        <f t="shared" si="11"/>
        <v>44809</v>
      </c>
      <c r="AM40" s="8">
        <f t="shared" ca="1" si="12"/>
        <v>1.0039640989665457</v>
      </c>
      <c r="AN40" s="8">
        <f t="shared" ca="1" si="13"/>
        <v>0.99393751197442803</v>
      </c>
      <c r="AO40" s="8">
        <f t="shared" ca="1" si="14"/>
        <v>0.99618567854363638</v>
      </c>
      <c r="AP40" s="8">
        <f t="shared" ca="1" si="15"/>
        <v>1.4334794622980915</v>
      </c>
      <c r="AQ40" s="8">
        <f t="shared" ca="1" si="16"/>
        <v>1.4302444222104882</v>
      </c>
      <c r="AR40" s="8">
        <f t="shared" ca="1" si="17"/>
        <v>1.4414120616005051</v>
      </c>
    </row>
    <row r="41" spans="1:44" x14ac:dyDescent="0.55000000000000004">
      <c r="A41" s="2">
        <v>44816</v>
      </c>
      <c r="B41">
        <v>537</v>
      </c>
      <c r="C41">
        <v>63</v>
      </c>
      <c r="D41">
        <v>385</v>
      </c>
      <c r="E41">
        <v>1256</v>
      </c>
      <c r="F41">
        <v>2241</v>
      </c>
      <c r="L41">
        <f t="shared" si="26"/>
        <v>19338</v>
      </c>
      <c r="M41">
        <f t="shared" si="27"/>
        <v>2446</v>
      </c>
      <c r="N41">
        <f t="shared" si="28"/>
        <v>14144</v>
      </c>
      <c r="O41">
        <f t="shared" si="29"/>
        <v>36011</v>
      </c>
      <c r="Q41" s="8">
        <f t="shared" si="1"/>
        <v>0.12648671010445756</v>
      </c>
      <c r="R41" s="8">
        <f t="shared" si="2"/>
        <v>5.7825020441537207</v>
      </c>
      <c r="S41" s="8">
        <f t="shared" si="18"/>
        <v>0.73140965973730476</v>
      </c>
      <c r="T41" s="8">
        <f t="shared" si="19"/>
        <v>1.8621884372737616</v>
      </c>
      <c r="U41" s="8">
        <f t="shared" si="20"/>
        <v>14.722403924775143</v>
      </c>
      <c r="V41" s="8">
        <f t="shared" si="21"/>
        <v>2.546026583710407</v>
      </c>
      <c r="X41" s="8">
        <f t="shared" ca="1" si="3"/>
        <v>0.11858475894245724</v>
      </c>
      <c r="Y41" s="8">
        <f t="shared" ca="1" si="4"/>
        <v>5.8087431693989071</v>
      </c>
      <c r="Z41" s="8">
        <f t="shared" ca="1" si="22"/>
        <v>0.68882840850181437</v>
      </c>
      <c r="AA41">
        <f t="shared" ca="1" si="23"/>
        <v>2.5309745982374285</v>
      </c>
      <c r="AB41">
        <f t="shared" ca="1" si="24"/>
        <v>21.343169398907104</v>
      </c>
      <c r="AC41">
        <f t="shared" ca="1" si="25"/>
        <v>3.6743179680150519</v>
      </c>
      <c r="AE41" s="8">
        <f t="shared" ca="1" si="5"/>
        <v>0.12674288616809518</v>
      </c>
      <c r="AF41" s="8">
        <f t="shared" ca="1" si="6"/>
        <v>5.7942134611905338</v>
      </c>
      <c r="AG41" s="8">
        <f t="shared" ca="1" si="7"/>
        <v>0.73289099834895255</v>
      </c>
      <c r="AH41" s="8">
        <f t="shared" ca="1" si="8"/>
        <v>1.8659599647584935</v>
      </c>
      <c r="AI41" s="8">
        <f t="shared" ca="1" si="9"/>
        <v>14.752221503883789</v>
      </c>
      <c r="AJ41" s="8">
        <f t="shared" ca="1" si="10"/>
        <v>2.5511831022694955</v>
      </c>
      <c r="AL41" s="5">
        <f t="shared" si="11"/>
        <v>44816</v>
      </c>
      <c r="AM41" s="8">
        <f t="shared" ca="1" si="12"/>
        <v>1.0019552655023485</v>
      </c>
      <c r="AN41" s="8">
        <f t="shared" ca="1" si="13"/>
        <v>0.99549800312155079</v>
      </c>
      <c r="AO41" s="8">
        <f t="shared" ca="1" si="14"/>
        <v>0.99568831272878888</v>
      </c>
      <c r="AP41" s="8">
        <f t="shared" ca="1" si="15"/>
        <v>1.4441327014273837</v>
      </c>
      <c r="AQ41" s="8">
        <f t="shared" ca="1" si="16"/>
        <v>1.4438566789776928</v>
      </c>
      <c r="AR41" s="8">
        <f t="shared" ca="1" si="17"/>
        <v>1.4529444441982595</v>
      </c>
    </row>
    <row r="42" spans="1:44" x14ac:dyDescent="0.55000000000000004">
      <c r="A42" s="2">
        <v>44823</v>
      </c>
      <c r="B42">
        <v>585</v>
      </c>
      <c r="C42">
        <v>81</v>
      </c>
      <c r="D42">
        <v>385</v>
      </c>
      <c r="E42">
        <v>1269</v>
      </c>
      <c r="F42">
        <v>2320</v>
      </c>
      <c r="L42">
        <f t="shared" si="26"/>
        <v>19923</v>
      </c>
      <c r="M42">
        <f t="shared" si="27"/>
        <v>2527</v>
      </c>
      <c r="N42">
        <f t="shared" si="28"/>
        <v>14529</v>
      </c>
      <c r="O42">
        <f t="shared" si="29"/>
        <v>37280</v>
      </c>
      <c r="Q42" s="8">
        <f t="shared" ref="Q42:Q73" si="34">M42/L42</f>
        <v>0.12683832756111027</v>
      </c>
      <c r="R42" s="8">
        <f t="shared" ref="R42:R73" si="35">N42/M42</f>
        <v>5.7495053423031264</v>
      </c>
      <c r="S42" s="8">
        <f t="shared" si="18"/>
        <v>0.72925764192139741</v>
      </c>
      <c r="T42" s="8">
        <f t="shared" si="19"/>
        <v>1.8712041359233047</v>
      </c>
      <c r="U42" s="8">
        <f t="shared" si="20"/>
        <v>14.752671151563119</v>
      </c>
      <c r="V42" s="8">
        <f t="shared" si="21"/>
        <v>2.5659026774038129</v>
      </c>
      <c r="X42" s="8">
        <f t="shared" ref="X42:X61" ca="1" si="36">(OFFSET(M42,$M$2,0)-OFFSET(M$10, $M$2-1, 0))/(OFFSET(L42,$M$2,0)-OFFSET(L$10,$M$2-1,0))</f>
        <v>0.1189263938651078</v>
      </c>
      <c r="Y42" s="8">
        <f t="shared" ref="Y42:Y61" ca="1" si="37">(OFFSET(N42,$M$2,0)-OFFSET(N$10, $M$2-1, 0))/(OFFSET(M42,$M$2,0)-OFFSET(M$10,$M$2-1,0))</f>
        <v>5.7864693446088795</v>
      </c>
      <c r="Z42" s="8">
        <f t="shared" ca="1" si="22"/>
        <v>0.6881639323653278</v>
      </c>
      <c r="AA42">
        <f t="shared" ca="1" si="23"/>
        <v>2.5301401722295558</v>
      </c>
      <c r="AB42">
        <f t="shared" ca="1" si="24"/>
        <v>21.274841437632134</v>
      </c>
      <c r="AC42">
        <f t="shared" ca="1" si="25"/>
        <v>3.6766532700036536</v>
      </c>
      <c r="AE42" s="8">
        <f t="shared" ref="AE42:AE73" ca="1" si="38">Q42*($X$6^(ROW()-10))</f>
        <v>0.12710351113546248</v>
      </c>
      <c r="AF42" s="8">
        <f t="shared" ref="AF42:AF73" ca="1" si="39">R42*($X$6^(ROW()-10))</f>
        <v>5.7615259547374436</v>
      </c>
      <c r="AG42" s="8">
        <f t="shared" ref="AG42:AG73" ca="1" si="40">S42*($X$6^(ROW()-10))</f>
        <v>0.7307823162988264</v>
      </c>
      <c r="AH42" s="8">
        <f t="shared" ca="1" si="8"/>
        <v>1.8751163019905188</v>
      </c>
      <c r="AI42" s="8">
        <f t="shared" ca="1" si="9"/>
        <v>14.783514873192367</v>
      </c>
      <c r="AJ42" s="8">
        <f t="shared" ca="1" si="10"/>
        <v>2.5712672644061607</v>
      </c>
      <c r="AL42" s="5">
        <f t="shared" ref="AL42:AL73" si="41">A42</f>
        <v>44823</v>
      </c>
      <c r="AM42" s="8">
        <f t="shared" ref="AM42:AM73" ca="1" si="42">AE42/OFFSET(AE$10, $M$1,0)</f>
        <v>1.0048061559613684</v>
      </c>
      <c r="AN42" s="8">
        <f t="shared" ref="AN42:AN73" ca="1" si="43">AF42/OFFSET(AF$10, $M$1,0)</f>
        <v>0.98988199542369359</v>
      </c>
      <c r="AO42" s="8">
        <f t="shared" ref="AO42:AO73" ca="1" si="44">AG42/OFFSET(AG$10, $M$1,0)</f>
        <v>0.99282350735213465</v>
      </c>
      <c r="AP42" s="8">
        <f t="shared" ca="1" si="15"/>
        <v>1.4512191160728212</v>
      </c>
      <c r="AQ42" s="8">
        <f t="shared" ca="1" si="16"/>
        <v>1.4469194814357504</v>
      </c>
      <c r="AR42" s="8">
        <f t="shared" ca="1" si="17"/>
        <v>1.4643827340516558</v>
      </c>
    </row>
    <row r="43" spans="1:44" x14ac:dyDescent="0.55000000000000004">
      <c r="A43" s="2">
        <v>44830</v>
      </c>
      <c r="B43">
        <v>609</v>
      </c>
      <c r="C43">
        <v>72</v>
      </c>
      <c r="D43">
        <v>412</v>
      </c>
      <c r="E43">
        <v>1281</v>
      </c>
      <c r="F43">
        <v>2374</v>
      </c>
      <c r="L43">
        <f t="shared" si="26"/>
        <v>20532</v>
      </c>
      <c r="M43">
        <f t="shared" si="27"/>
        <v>2599</v>
      </c>
      <c r="N43">
        <f t="shared" si="28"/>
        <v>14941</v>
      </c>
      <c r="O43">
        <f t="shared" si="29"/>
        <v>38561</v>
      </c>
      <c r="Q43" s="8">
        <f t="shared" si="34"/>
        <v>0.12658289499318137</v>
      </c>
      <c r="R43" s="8">
        <f t="shared" si="35"/>
        <v>5.7487495190457869</v>
      </c>
      <c r="S43" s="8">
        <f t="shared" si="18"/>
        <v>0.72769335671147473</v>
      </c>
      <c r="T43" s="8">
        <f t="shared" si="19"/>
        <v>1.8780927332943698</v>
      </c>
      <c r="U43" s="8">
        <f t="shared" si="20"/>
        <v>14.836860330896499</v>
      </c>
      <c r="V43" s="8">
        <f t="shared" si="21"/>
        <v>2.5808848136001608</v>
      </c>
      <c r="X43" s="8">
        <f t="shared" ca="1" si="36"/>
        <v>0.11876832844574781</v>
      </c>
      <c r="Y43" s="8">
        <f t="shared" ca="1" si="37"/>
        <v>5.7721193415637861</v>
      </c>
      <c r="Z43" s="8">
        <f t="shared" ca="1" si="22"/>
        <v>0.68554496578690127</v>
      </c>
      <c r="AA43">
        <f t="shared" ca="1" si="23"/>
        <v>2.5310972629521018</v>
      </c>
      <c r="AB43">
        <f t="shared" ca="1" si="24"/>
        <v>21.311213991769549</v>
      </c>
      <c r="AC43">
        <f t="shared" ca="1" si="25"/>
        <v>3.6920951786828269</v>
      </c>
      <c r="AE43" s="8">
        <f t="shared" ca="1" si="38"/>
        <v>0.12685582373686391</v>
      </c>
      <c r="AF43" s="8">
        <f t="shared" ca="1" si="39"/>
        <v>5.7611445506498855</v>
      </c>
      <c r="AG43" s="8">
        <f t="shared" ca="1" si="40"/>
        <v>0.7292623556954535</v>
      </c>
      <c r="AH43" s="8">
        <f t="shared" ca="1" si="8"/>
        <v>1.8821421389446746</v>
      </c>
      <c r="AI43" s="8">
        <f t="shared" ca="1" si="9"/>
        <v>14.868850479727611</v>
      </c>
      <c r="AJ43" s="8">
        <f t="shared" ca="1" si="10"/>
        <v>2.5864495279306645</v>
      </c>
      <c r="AL43" s="5">
        <f t="shared" si="41"/>
        <v>44830</v>
      </c>
      <c r="AM43" s="8">
        <f t="shared" ca="1" si="42"/>
        <v>1.0028480839880407</v>
      </c>
      <c r="AN43" s="8">
        <f t="shared" ca="1" si="43"/>
        <v>0.98981646676996182</v>
      </c>
      <c r="AO43" s="8">
        <f t="shared" ca="1" si="44"/>
        <v>0.99075852495775951</v>
      </c>
      <c r="AP43" s="8">
        <f t="shared" ca="1" si="15"/>
        <v>1.4566566608712204</v>
      </c>
      <c r="AQ43" s="8">
        <f t="shared" ca="1" si="16"/>
        <v>1.4552716055831603</v>
      </c>
      <c r="AR43" s="8">
        <f t="shared" ca="1" si="17"/>
        <v>1.4730293048989846</v>
      </c>
    </row>
    <row r="44" spans="1:44" x14ac:dyDescent="0.55000000000000004">
      <c r="A44" s="2">
        <v>44837</v>
      </c>
      <c r="B44">
        <v>655</v>
      </c>
      <c r="C44">
        <v>72</v>
      </c>
      <c r="D44">
        <v>407</v>
      </c>
      <c r="E44">
        <v>1306</v>
      </c>
      <c r="F44">
        <v>2440</v>
      </c>
      <c r="L44">
        <f t="shared" ref="L44:L75" si="45">B44+L43</f>
        <v>21187</v>
      </c>
      <c r="M44">
        <f t="shared" ref="M44:M75" si="46">C44+M43</f>
        <v>2671</v>
      </c>
      <c r="N44">
        <f t="shared" ref="N44:N75" si="47">D44+N43</f>
        <v>15348</v>
      </c>
      <c r="O44">
        <f t="shared" si="29"/>
        <v>39867</v>
      </c>
      <c r="Q44" s="8">
        <f t="shared" si="34"/>
        <v>0.12606787180818427</v>
      </c>
      <c r="R44" s="8">
        <f t="shared" si="35"/>
        <v>5.7461624859603146</v>
      </c>
      <c r="S44" s="8">
        <f t="shared" si="18"/>
        <v>0.72440647566904237</v>
      </c>
      <c r="T44" s="8">
        <f t="shared" si="19"/>
        <v>1.8816727238400905</v>
      </c>
      <c r="U44" s="8">
        <f t="shared" si="20"/>
        <v>14.925870460501685</v>
      </c>
      <c r="V44" s="8">
        <f t="shared" si="21"/>
        <v>2.5975371383893666</v>
      </c>
      <c r="X44" s="8">
        <f t="shared" ca="1" si="36"/>
        <v>0.11839611466477139</v>
      </c>
      <c r="Y44" s="8">
        <f t="shared" ca="1" si="37"/>
        <v>5.7778889444722363</v>
      </c>
      <c r="Z44" s="8">
        <f t="shared" ca="1" si="22"/>
        <v>0.6840796019900498</v>
      </c>
      <c r="AA44">
        <f t="shared" ca="1" si="23"/>
        <v>2.5236910684671878</v>
      </c>
      <c r="AB44">
        <f t="shared" ca="1" si="24"/>
        <v>21.315657828914457</v>
      </c>
      <c r="AC44">
        <f t="shared" ca="1" si="25"/>
        <v>3.6891774891774891</v>
      </c>
      <c r="AE44" s="8">
        <f t="shared" ca="1" si="38"/>
        <v>0.12634793615716278</v>
      </c>
      <c r="AF44" s="8">
        <f t="shared" ca="1" si="39"/>
        <v>5.7589277943031387</v>
      </c>
      <c r="AG44" s="8">
        <f t="shared" ca="1" si="40"/>
        <v>0.72601577092479752</v>
      </c>
      <c r="AH44" s="8">
        <f t="shared" ca="1" si="8"/>
        <v>1.8858529280335483</v>
      </c>
      <c r="AI44" s="8">
        <f t="shared" ca="1" si="9"/>
        <v>14.959028823005163</v>
      </c>
      <c r="AJ44" s="8">
        <f t="shared" ca="1" si="10"/>
        <v>2.6033076613400303</v>
      </c>
      <c r="AL44" s="5">
        <f t="shared" si="41"/>
        <v>44837</v>
      </c>
      <c r="AM44" s="8">
        <f t="shared" ca="1" si="42"/>
        <v>0.99883302128787554</v>
      </c>
      <c r="AN44" s="8">
        <f t="shared" ca="1" si="43"/>
        <v>0.98943560808545272</v>
      </c>
      <c r="AO44" s="8">
        <f t="shared" ca="1" si="44"/>
        <v>0.98634779195693434</v>
      </c>
      <c r="AP44" s="8">
        <f t="shared" ca="1" si="15"/>
        <v>1.459528572365868</v>
      </c>
      <c r="AQ44" s="8">
        <f t="shared" ca="1" si="16"/>
        <v>1.4640977070083698</v>
      </c>
      <c r="AR44" s="8">
        <f t="shared" ca="1" si="17"/>
        <v>1.4826303136446533</v>
      </c>
    </row>
    <row r="45" spans="1:44" x14ac:dyDescent="0.55000000000000004">
      <c r="A45" s="2">
        <v>44844</v>
      </c>
      <c r="B45">
        <v>629</v>
      </c>
      <c r="C45">
        <v>70</v>
      </c>
      <c r="D45">
        <v>379</v>
      </c>
      <c r="E45">
        <v>1291</v>
      </c>
      <c r="F45">
        <v>2369</v>
      </c>
      <c r="L45">
        <f t="shared" si="45"/>
        <v>21816</v>
      </c>
      <c r="M45">
        <f t="shared" si="46"/>
        <v>2741</v>
      </c>
      <c r="N45">
        <f t="shared" si="47"/>
        <v>15727</v>
      </c>
      <c r="O45">
        <f t="shared" si="29"/>
        <v>41158</v>
      </c>
      <c r="Q45" s="8">
        <f t="shared" si="34"/>
        <v>0.12564173083975064</v>
      </c>
      <c r="R45" s="8">
        <f t="shared" si="35"/>
        <v>5.7376869755563664</v>
      </c>
      <c r="S45" s="8">
        <f t="shared" si="18"/>
        <v>0.7208929226255959</v>
      </c>
      <c r="T45" s="8">
        <f t="shared" si="19"/>
        <v>1.8865969930326365</v>
      </c>
      <c r="U45" s="8">
        <f t="shared" si="20"/>
        <v>15.015687705217074</v>
      </c>
      <c r="V45" s="8">
        <f t="shared" si="21"/>
        <v>2.617028040948687</v>
      </c>
      <c r="X45" s="8">
        <f t="shared" ca="1" si="36"/>
        <v>0.11930673115679162</v>
      </c>
      <c r="Y45" s="8">
        <f t="shared" ca="1" si="37"/>
        <v>5.7524131274131278</v>
      </c>
      <c r="Z45" s="8">
        <f t="shared" ca="1" si="22"/>
        <v>0.68630160649507688</v>
      </c>
      <c r="AA45">
        <f t="shared" ca="1" si="23"/>
        <v>2.5319859503656361</v>
      </c>
      <c r="AB45">
        <f t="shared" ca="1" si="24"/>
        <v>21.222490347490346</v>
      </c>
      <c r="AC45">
        <f t="shared" ca="1" si="25"/>
        <v>3.6893195737897475</v>
      </c>
      <c r="AE45" s="8">
        <f t="shared" ca="1" si="38"/>
        <v>0.125929067224229</v>
      </c>
      <c r="AF45" s="8">
        <f t="shared" ca="1" si="39"/>
        <v>5.7508087800699297</v>
      </c>
      <c r="AG45" s="8">
        <f t="shared" ca="1" si="40"/>
        <v>0.72254156885642085</v>
      </c>
      <c r="AH45" s="8">
        <f t="shared" ca="1" si="8"/>
        <v>1.8909115464483097</v>
      </c>
      <c r="AI45" s="8">
        <f t="shared" ca="1" si="9"/>
        <v>15.050027835576916</v>
      </c>
      <c r="AJ45" s="8">
        <f t="shared" ca="1" si="10"/>
        <v>2.6230130538129539</v>
      </c>
      <c r="AL45" s="5">
        <f t="shared" si="41"/>
        <v>44844</v>
      </c>
      <c r="AM45" s="8">
        <f t="shared" ca="1" si="42"/>
        <v>0.99552168803993513</v>
      </c>
      <c r="AN45" s="8">
        <f t="shared" ca="1" si="43"/>
        <v>0.98804068839348569</v>
      </c>
      <c r="AO45" s="8">
        <f t="shared" ca="1" si="44"/>
        <v>0.98162782349868649</v>
      </c>
      <c r="AP45" s="8">
        <f t="shared" ca="1" si="15"/>
        <v>1.4634436168549094</v>
      </c>
      <c r="AQ45" s="8">
        <f t="shared" ca="1" si="16"/>
        <v>1.4730041304949959</v>
      </c>
      <c r="AR45" s="8">
        <f t="shared" ca="1" si="17"/>
        <v>1.4938528873943817</v>
      </c>
    </row>
    <row r="46" spans="1:44" x14ac:dyDescent="0.55000000000000004">
      <c r="A46" s="2">
        <v>44851</v>
      </c>
      <c r="B46">
        <v>564</v>
      </c>
      <c r="C46">
        <v>80</v>
      </c>
      <c r="D46">
        <v>399</v>
      </c>
      <c r="E46">
        <v>1300</v>
      </c>
      <c r="F46">
        <v>2343</v>
      </c>
      <c r="L46">
        <f t="shared" si="45"/>
        <v>22380</v>
      </c>
      <c r="M46">
        <f t="shared" si="46"/>
        <v>2821</v>
      </c>
      <c r="N46">
        <f t="shared" si="47"/>
        <v>16126</v>
      </c>
      <c r="O46">
        <f t="shared" si="29"/>
        <v>42458</v>
      </c>
      <c r="Q46" s="8">
        <f t="shared" si="34"/>
        <v>0.12605004468275247</v>
      </c>
      <c r="R46" s="8">
        <f t="shared" si="35"/>
        <v>5.716412619638426</v>
      </c>
      <c r="S46" s="8">
        <f t="shared" si="18"/>
        <v>0.72055406613047368</v>
      </c>
      <c r="T46" s="8">
        <f t="shared" si="19"/>
        <v>1.8971403038427168</v>
      </c>
      <c r="U46" s="8">
        <f t="shared" si="20"/>
        <v>15.050691244239632</v>
      </c>
      <c r="V46" s="8">
        <f t="shared" si="21"/>
        <v>2.632890983504899</v>
      </c>
      <c r="X46" s="8">
        <f t="shared" ca="1" si="36"/>
        <v>0.11924498711773272</v>
      </c>
      <c r="Y46" s="8">
        <f t="shared" ca="1" si="37"/>
        <v>5.7674964772193515</v>
      </c>
      <c r="Z46" s="8">
        <f t="shared" ca="1" si="22"/>
        <v>0.68774504312759044</v>
      </c>
      <c r="AA46">
        <f t="shared" ca="1" si="23"/>
        <v>2.5357342892349055</v>
      </c>
      <c r="AB46">
        <f t="shared" ca="1" si="24"/>
        <v>21.264913104744011</v>
      </c>
      <c r="AC46">
        <f t="shared" ca="1" si="25"/>
        <v>3.6870266308331296</v>
      </c>
      <c r="AE46" s="8">
        <f t="shared" ca="1" si="38"/>
        <v>0.12634656083137655</v>
      </c>
      <c r="AF46" s="8">
        <f t="shared" ca="1" si="39"/>
        <v>5.7298597283497896</v>
      </c>
      <c r="AG46" s="8">
        <f t="shared" ca="1" si="40"/>
        <v>0.72224907478439493</v>
      </c>
      <c r="AH46" s="8">
        <f t="shared" ca="1" si="8"/>
        <v>1.9016030768445888</v>
      </c>
      <c r="AI46" s="8">
        <f t="shared" ca="1" si="9"/>
        <v>15.086096015519992</v>
      </c>
      <c r="AJ46" s="8">
        <f t="shared" ca="1" si="10"/>
        <v>2.6390845131949585</v>
      </c>
      <c r="AL46" s="5">
        <f t="shared" si="41"/>
        <v>44851</v>
      </c>
      <c r="AM46" s="8">
        <f t="shared" ca="1" si="42"/>
        <v>0.99882214876512532</v>
      </c>
      <c r="AN46" s="8">
        <f t="shared" ca="1" si="43"/>
        <v>0.98444145282952633</v>
      </c>
      <c r="AO46" s="8">
        <f t="shared" ca="1" si="44"/>
        <v>0.98123044799576076</v>
      </c>
      <c r="AP46" s="8">
        <f t="shared" ca="1" si="15"/>
        <v>1.4717181720249985</v>
      </c>
      <c r="AQ46" s="8">
        <f t="shared" ca="1" si="16"/>
        <v>1.4765342620413309</v>
      </c>
      <c r="AR46" s="8">
        <f t="shared" ca="1" si="17"/>
        <v>1.5030058711996086</v>
      </c>
    </row>
    <row r="47" spans="1:44" x14ac:dyDescent="0.55000000000000004">
      <c r="A47" s="2">
        <v>44858</v>
      </c>
      <c r="B47">
        <v>603</v>
      </c>
      <c r="C47">
        <v>72</v>
      </c>
      <c r="D47">
        <v>356</v>
      </c>
      <c r="E47">
        <v>1282</v>
      </c>
      <c r="F47">
        <v>2313</v>
      </c>
      <c r="L47">
        <f t="shared" si="45"/>
        <v>22983</v>
      </c>
      <c r="M47">
        <f t="shared" si="46"/>
        <v>2893</v>
      </c>
      <c r="N47">
        <f t="shared" si="47"/>
        <v>16482</v>
      </c>
      <c r="O47">
        <f t="shared" si="29"/>
        <v>43740</v>
      </c>
      <c r="Q47" s="8">
        <f t="shared" si="34"/>
        <v>0.1258756472175086</v>
      </c>
      <c r="R47" s="8">
        <f t="shared" si="35"/>
        <v>5.697200138264777</v>
      </c>
      <c r="S47" s="8">
        <f t="shared" si="18"/>
        <v>0.71713875473175825</v>
      </c>
      <c r="T47" s="8">
        <f t="shared" si="19"/>
        <v>1.9031458034199191</v>
      </c>
      <c r="U47" s="8">
        <f t="shared" si="20"/>
        <v>15.119253370203941</v>
      </c>
      <c r="V47" s="8">
        <f t="shared" si="21"/>
        <v>2.6538041499817981</v>
      </c>
      <c r="X47" s="8">
        <f t="shared" ca="1" si="36"/>
        <v>0.11953082378614294</v>
      </c>
      <c r="Y47" s="8">
        <f t="shared" ca="1" si="37"/>
        <v>5.7663167503423098</v>
      </c>
      <c r="Z47" s="8">
        <f t="shared" ca="1" si="22"/>
        <v>0.68925259138025097</v>
      </c>
      <c r="AA47">
        <f t="shared" ca="1" si="23"/>
        <v>2.5425531914893615</v>
      </c>
      <c r="AB47">
        <f t="shared" ca="1" si="24"/>
        <v>21.271109082610678</v>
      </c>
      <c r="AC47">
        <f t="shared" ca="1" si="25"/>
        <v>3.6888554693683711</v>
      </c>
      <c r="AE47" s="8">
        <f t="shared" ca="1" si="38"/>
        <v>0.12617998821843615</v>
      </c>
      <c r="AF47" s="8">
        <f t="shared" ca="1" si="39"/>
        <v>5.710974777211165</v>
      </c>
      <c r="AG47" s="8">
        <f t="shared" ca="1" si="40"/>
        <v>0.71887264632432235</v>
      </c>
      <c r="AH47" s="8">
        <f t="shared" ca="1" si="8"/>
        <v>1.9077472121238841</v>
      </c>
      <c r="AI47" s="8">
        <f t="shared" ca="1" si="9"/>
        <v>15.155808564204365</v>
      </c>
      <c r="AJ47" s="8">
        <f t="shared" ca="1" si="10"/>
        <v>2.6602204936441711</v>
      </c>
      <c r="AL47" s="5">
        <f t="shared" si="41"/>
        <v>44858</v>
      </c>
      <c r="AM47" s="8">
        <f t="shared" ca="1" si="42"/>
        <v>0.99750532293237004</v>
      </c>
      <c r="AN47" s="8">
        <f t="shared" ca="1" si="43"/>
        <v>0.98119684831616649</v>
      </c>
      <c r="AO47" s="8">
        <f t="shared" ca="1" si="44"/>
        <v>0.97664331244076996</v>
      </c>
      <c r="AP47" s="8">
        <f t="shared" ca="1" si="15"/>
        <v>1.4764733365764375</v>
      </c>
      <c r="AQ47" s="8">
        <f t="shared" ca="1" si="16"/>
        <v>1.4833572974058682</v>
      </c>
      <c r="AR47" s="8">
        <f t="shared" ca="1" si="17"/>
        <v>1.5150431904100754</v>
      </c>
    </row>
    <row r="48" spans="1:44" x14ac:dyDescent="0.55000000000000004">
      <c r="A48" s="2">
        <v>44865</v>
      </c>
      <c r="B48">
        <v>541</v>
      </c>
      <c r="C48">
        <v>62</v>
      </c>
      <c r="D48">
        <v>357</v>
      </c>
      <c r="E48">
        <v>1222</v>
      </c>
      <c r="F48">
        <v>2182</v>
      </c>
      <c r="L48">
        <f t="shared" si="45"/>
        <v>23524</v>
      </c>
      <c r="M48">
        <f t="shared" si="46"/>
        <v>2955</v>
      </c>
      <c r="N48">
        <f t="shared" si="47"/>
        <v>16839</v>
      </c>
      <c r="O48">
        <f t="shared" si="29"/>
        <v>44962</v>
      </c>
      <c r="Q48" s="8">
        <f t="shared" si="34"/>
        <v>0.12561639177010711</v>
      </c>
      <c r="R48" s="8">
        <f t="shared" si="35"/>
        <v>5.6984771573604061</v>
      </c>
      <c r="S48" s="8">
        <f t="shared" si="18"/>
        <v>0.71582213909199111</v>
      </c>
      <c r="T48" s="8">
        <f t="shared" si="19"/>
        <v>1.9113246046590715</v>
      </c>
      <c r="U48" s="8">
        <f t="shared" si="20"/>
        <v>15.215566835871405</v>
      </c>
      <c r="V48" s="8">
        <f t="shared" si="21"/>
        <v>2.6701110517251618</v>
      </c>
      <c r="X48" s="8">
        <f t="shared" ca="1" si="36"/>
        <v>0.1196200180438359</v>
      </c>
      <c r="Y48" s="8">
        <f t="shared" ca="1" si="37"/>
        <v>5.7511091393078972</v>
      </c>
      <c r="Z48" s="8">
        <f t="shared" ca="1" si="22"/>
        <v>0.68794777901608029</v>
      </c>
      <c r="AA48">
        <f t="shared" ca="1" si="23"/>
        <v>2.5400944647879848</v>
      </c>
      <c r="AB48">
        <f t="shared" ca="1" si="24"/>
        <v>21.23469387755102</v>
      </c>
      <c r="AC48">
        <f t="shared" ca="1" si="25"/>
        <v>3.6922780220627942</v>
      </c>
      <c r="AE48" s="8">
        <f t="shared" ca="1" si="38"/>
        <v>0.12592832462020875</v>
      </c>
      <c r="AF48" s="8">
        <f t="shared" ca="1" si="39"/>
        <v>5.712627716820732</v>
      </c>
      <c r="AG48" s="8">
        <f t="shared" ca="1" si="40"/>
        <v>0.71759968131292562</v>
      </c>
      <c r="AH48" s="8">
        <f t="shared" ca="1" si="8"/>
        <v>1.9160708397880968</v>
      </c>
      <c r="AI48" s="8">
        <f t="shared" ca="1" si="9"/>
        <v>15.253350401074515</v>
      </c>
      <c r="AJ48" s="8">
        <f t="shared" ca="1" si="10"/>
        <v>2.676741518806057</v>
      </c>
      <c r="AL48" s="5">
        <f t="shared" si="41"/>
        <v>44865</v>
      </c>
      <c r="AM48" s="8">
        <f t="shared" ca="1" si="42"/>
        <v>0.99551581744608353</v>
      </c>
      <c r="AN48" s="8">
        <f t="shared" ca="1" si="43"/>
        <v>0.9814808382125737</v>
      </c>
      <c r="AO48" s="8">
        <f t="shared" ca="1" si="44"/>
        <v>0.9749138923943842</v>
      </c>
      <c r="AP48" s="8">
        <f t="shared" ca="1" si="15"/>
        <v>1.4829152877069114</v>
      </c>
      <c r="AQ48" s="8">
        <f t="shared" ca="1" si="16"/>
        <v>1.4929040922806363</v>
      </c>
      <c r="AR48" s="8">
        <f t="shared" ca="1" si="17"/>
        <v>1.5244522099743976</v>
      </c>
    </row>
    <row r="49" spans="1:44" x14ac:dyDescent="0.55000000000000004">
      <c r="A49" s="2">
        <v>44872</v>
      </c>
      <c r="B49">
        <v>542</v>
      </c>
      <c r="C49">
        <v>59</v>
      </c>
      <c r="D49">
        <v>358</v>
      </c>
      <c r="E49">
        <v>1287</v>
      </c>
      <c r="F49">
        <v>2246</v>
      </c>
      <c r="L49">
        <f t="shared" si="45"/>
        <v>24066</v>
      </c>
      <c r="M49">
        <f t="shared" si="46"/>
        <v>3014</v>
      </c>
      <c r="N49">
        <f t="shared" si="47"/>
        <v>17197</v>
      </c>
      <c r="O49">
        <f t="shared" si="29"/>
        <v>46249</v>
      </c>
      <c r="Q49" s="8">
        <f t="shared" si="34"/>
        <v>0.12523892628604671</v>
      </c>
      <c r="R49" s="8">
        <f t="shared" si="35"/>
        <v>5.7057067020570669</v>
      </c>
      <c r="S49" s="8">
        <f t="shared" si="18"/>
        <v>0.71457658106872768</v>
      </c>
      <c r="T49" s="8">
        <f t="shared" si="19"/>
        <v>1.9217568353694008</v>
      </c>
      <c r="U49" s="8">
        <f t="shared" si="20"/>
        <v>15.344724618447247</v>
      </c>
      <c r="V49" s="8">
        <f t="shared" si="21"/>
        <v>2.6893644240274468</v>
      </c>
      <c r="X49" s="8">
        <f t="shared" ca="1" si="36"/>
        <v>0.11977658254033927</v>
      </c>
      <c r="Y49" s="8">
        <f t="shared" ca="1" si="37"/>
        <v>5.7417962003454228</v>
      </c>
      <c r="Z49" s="8">
        <f t="shared" ca="1" si="22"/>
        <v>0.6877327265204799</v>
      </c>
      <c r="AA49">
        <f t="shared" ca="1" si="23"/>
        <v>2.5405461315680595</v>
      </c>
      <c r="AB49">
        <f t="shared" ca="1" si="24"/>
        <v>21.210708117443868</v>
      </c>
      <c r="AC49">
        <f t="shared" ca="1" si="25"/>
        <v>3.6940893367423673</v>
      </c>
      <c r="AE49" s="8">
        <f t="shared" ca="1" si="38"/>
        <v>0.1255581163202838</v>
      </c>
      <c r="AF49" s="8">
        <f t="shared" ca="1" si="39"/>
        <v>5.7202485443706674</v>
      </c>
      <c r="AG49" s="8">
        <f t="shared" ca="1" si="40"/>
        <v>0.71639778578630398</v>
      </c>
      <c r="AH49" s="8">
        <f t="shared" ca="1" si="8"/>
        <v>1.9266547185457215</v>
      </c>
      <c r="AI49" s="8">
        <f t="shared" ca="1" si="9"/>
        <v>15.38383293182526</v>
      </c>
      <c r="AJ49" s="8">
        <f t="shared" ca="1" si="10"/>
        <v>2.6962186693331009</v>
      </c>
      <c r="AL49" s="5">
        <f t="shared" si="41"/>
        <v>44872</v>
      </c>
      <c r="AM49" s="8">
        <f t="shared" ca="1" si="42"/>
        <v>0.99258916675461573</v>
      </c>
      <c r="AN49" s="8">
        <f t="shared" ca="1" si="43"/>
        <v>0.98279016495017291</v>
      </c>
      <c r="AO49" s="8">
        <f t="shared" ca="1" si="44"/>
        <v>0.97328102566294095</v>
      </c>
      <c r="AP49" s="8">
        <f t="shared" ca="1" si="15"/>
        <v>1.4911065274497248</v>
      </c>
      <c r="AQ49" s="8">
        <f t="shared" ca="1" si="16"/>
        <v>1.5056749196075425</v>
      </c>
      <c r="AR49" s="8">
        <f t="shared" ca="1" si="17"/>
        <v>1.5355447958503023</v>
      </c>
    </row>
    <row r="50" spans="1:44" x14ac:dyDescent="0.55000000000000004">
      <c r="A50" s="2">
        <v>44879</v>
      </c>
      <c r="B50">
        <v>532</v>
      </c>
      <c r="C50">
        <v>45</v>
      </c>
      <c r="D50">
        <v>372</v>
      </c>
      <c r="E50">
        <v>1287</v>
      </c>
      <c r="F50">
        <v>2236</v>
      </c>
      <c r="L50">
        <f t="shared" si="45"/>
        <v>24598</v>
      </c>
      <c r="M50">
        <f t="shared" si="46"/>
        <v>3059</v>
      </c>
      <c r="N50">
        <f t="shared" si="47"/>
        <v>17569</v>
      </c>
      <c r="O50">
        <f t="shared" si="29"/>
        <v>47536</v>
      </c>
      <c r="Q50" s="8">
        <f t="shared" si="34"/>
        <v>0.12435970404097894</v>
      </c>
      <c r="R50" s="8">
        <f t="shared" si="35"/>
        <v>5.7433801896044461</v>
      </c>
      <c r="S50" s="8">
        <f t="shared" si="18"/>
        <v>0.71424506057403037</v>
      </c>
      <c r="T50" s="8">
        <f t="shared" si="19"/>
        <v>1.9325148386047646</v>
      </c>
      <c r="U50" s="8">
        <f t="shared" si="20"/>
        <v>15.539718862373325</v>
      </c>
      <c r="V50" s="8">
        <f t="shared" si="21"/>
        <v>2.7056747680573738</v>
      </c>
      <c r="X50" s="8">
        <f t="shared" ca="1" si="36"/>
        <v>0.11904283128896039</v>
      </c>
      <c r="Y50" s="8">
        <f t="shared" ca="1" si="37"/>
        <v>5.7660472972972974</v>
      </c>
      <c r="Z50" s="8">
        <f t="shared" ca="1" si="22"/>
        <v>0.68640659561632822</v>
      </c>
      <c r="AA50">
        <f t="shared" ca="1" si="23"/>
        <v>2.5382063140961191</v>
      </c>
      <c r="AB50">
        <f t="shared" ca="1" si="24"/>
        <v>21.32179054054054</v>
      </c>
      <c r="AC50">
        <f t="shared" ca="1" si="25"/>
        <v>3.6978174893804012</v>
      </c>
      <c r="AE50" s="8">
        <f t="shared" ca="1" si="38"/>
        <v>0.12468479076231274</v>
      </c>
      <c r="AF50" s="8">
        <f t="shared" ca="1" si="39"/>
        <v>5.7583938682683709</v>
      </c>
      <c r="AG50" s="8">
        <f t="shared" ca="1" si="40"/>
        <v>0.71611215720924237</v>
      </c>
      <c r="AH50" s="8">
        <f t="shared" ca="1" si="8"/>
        <v>1.9375665948601826</v>
      </c>
      <c r="AI50" s="8">
        <f t="shared" ca="1" si="9"/>
        <v>15.580340993910028</v>
      </c>
      <c r="AJ50" s="8">
        <f t="shared" ca="1" si="10"/>
        <v>2.7127476293682493</v>
      </c>
      <c r="AL50" s="5">
        <f t="shared" si="41"/>
        <v>44879</v>
      </c>
      <c r="AM50" s="8">
        <f t="shared" ca="1" si="42"/>
        <v>0.98568516474107193</v>
      </c>
      <c r="AN50" s="8">
        <f t="shared" ca="1" si="43"/>
        <v>0.98934387478895169</v>
      </c>
      <c r="AO50" s="8">
        <f t="shared" ca="1" si="44"/>
        <v>0.97289297745849823</v>
      </c>
      <c r="AP50" s="8">
        <f t="shared" ca="1" si="15"/>
        <v>1.4995516161532672</v>
      </c>
      <c r="AQ50" s="8">
        <f t="shared" ca="1" si="16"/>
        <v>1.5249079197248034</v>
      </c>
      <c r="AR50" s="8">
        <f t="shared" ca="1" si="17"/>
        <v>1.5449583344669857</v>
      </c>
    </row>
    <row r="51" spans="1:44" x14ac:dyDescent="0.55000000000000004">
      <c r="A51" s="2">
        <v>44886</v>
      </c>
      <c r="B51">
        <v>557</v>
      </c>
      <c r="C51">
        <v>85</v>
      </c>
      <c r="D51">
        <v>405</v>
      </c>
      <c r="E51">
        <v>1249</v>
      </c>
      <c r="F51">
        <v>2296</v>
      </c>
      <c r="L51">
        <f t="shared" si="45"/>
        <v>25155</v>
      </c>
      <c r="M51">
        <f t="shared" si="46"/>
        <v>3144</v>
      </c>
      <c r="N51">
        <f t="shared" si="47"/>
        <v>17974</v>
      </c>
      <c r="O51">
        <f t="shared" si="29"/>
        <v>48785</v>
      </c>
      <c r="Q51" s="8">
        <f t="shared" si="34"/>
        <v>0.1249850924269529</v>
      </c>
      <c r="R51" s="8">
        <f t="shared" si="35"/>
        <v>5.7169211195928753</v>
      </c>
      <c r="S51" s="8">
        <f t="shared" si="18"/>
        <v>0.71452991452991454</v>
      </c>
      <c r="T51" s="8">
        <f t="shared" si="19"/>
        <v>1.9393758696084278</v>
      </c>
      <c r="U51" s="8">
        <f t="shared" si="20"/>
        <v>15.516857506361323</v>
      </c>
      <c r="V51" s="8">
        <f t="shared" si="21"/>
        <v>2.7141982864137089</v>
      </c>
      <c r="X51" s="8">
        <f t="shared" ca="1" si="36"/>
        <v>0.11963926873498995</v>
      </c>
      <c r="Y51" s="8">
        <f t="shared" ca="1" si="37"/>
        <v>5.7374027038099138</v>
      </c>
      <c r="Z51" s="8">
        <f t="shared" ca="1" si="22"/>
        <v>0.68641866392197226</v>
      </c>
      <c r="AA51">
        <f t="shared" ca="1" si="23"/>
        <v>2.542126157917953</v>
      </c>
      <c r="AB51">
        <f t="shared" ca="1" si="24"/>
        <v>21.248258910282672</v>
      </c>
      <c r="AC51">
        <f t="shared" ca="1" si="25"/>
        <v>3.7034630489111033</v>
      </c>
      <c r="AE51" s="8">
        <f t="shared" ca="1" si="38"/>
        <v>0.12531999293816712</v>
      </c>
      <c r="AF51" s="8">
        <f t="shared" ca="1" si="39"/>
        <v>5.7322397449452707</v>
      </c>
      <c r="AG51" s="8">
        <f t="shared" ca="1" si="40"/>
        <v>0.71644451433543754</v>
      </c>
      <c r="AH51" s="8">
        <f t="shared" ca="1" si="8"/>
        <v>1.9445724731197462</v>
      </c>
      <c r="AI51" s="8">
        <f t="shared" ca="1" si="9"/>
        <v>15.558435293043008</v>
      </c>
      <c r="AJ51" s="8">
        <f t="shared" ca="1" si="10"/>
        <v>2.7214710449163917</v>
      </c>
      <c r="AL51" s="5">
        <f t="shared" si="41"/>
        <v>44886</v>
      </c>
      <c r="AM51" s="8">
        <f t="shared" ca="1" si="42"/>
        <v>0.99070670231211755</v>
      </c>
      <c r="AN51" s="8">
        <f t="shared" ca="1" si="43"/>
        <v>0.9848503610936189</v>
      </c>
      <c r="AO51" s="8">
        <f t="shared" ca="1" si="44"/>
        <v>0.9733445099605349</v>
      </c>
      <c r="AP51" s="8">
        <f t="shared" ca="1" si="15"/>
        <v>1.5049737142089263</v>
      </c>
      <c r="AQ51" s="8">
        <f t="shared" ca="1" si="16"/>
        <v>1.522763924496952</v>
      </c>
      <c r="AR51" s="8">
        <f t="shared" ca="1" si="17"/>
        <v>1.5499264757751618</v>
      </c>
    </row>
    <row r="52" spans="1:44" x14ac:dyDescent="0.55000000000000004">
      <c r="A52" s="2">
        <v>44893</v>
      </c>
      <c r="B52">
        <v>593</v>
      </c>
      <c r="C52">
        <v>65</v>
      </c>
      <c r="D52">
        <v>419</v>
      </c>
      <c r="E52">
        <v>1385</v>
      </c>
      <c r="F52">
        <v>2462</v>
      </c>
      <c r="L52">
        <f t="shared" si="45"/>
        <v>25748</v>
      </c>
      <c r="M52">
        <f t="shared" si="46"/>
        <v>3209</v>
      </c>
      <c r="N52">
        <f t="shared" si="47"/>
        <v>18393</v>
      </c>
      <c r="O52">
        <f t="shared" si="29"/>
        <v>50170</v>
      </c>
      <c r="Q52" s="8">
        <f t="shared" si="34"/>
        <v>0.12463103930402361</v>
      </c>
      <c r="R52" s="8">
        <f t="shared" si="35"/>
        <v>5.7316921159239635</v>
      </c>
      <c r="S52" s="8">
        <f t="shared" si="18"/>
        <v>0.7143467453782818</v>
      </c>
      <c r="T52" s="8">
        <f t="shared" si="19"/>
        <v>1.948500854435296</v>
      </c>
      <c r="U52" s="8">
        <f t="shared" si="20"/>
        <v>15.634153942038019</v>
      </c>
      <c r="V52" s="8">
        <f t="shared" si="21"/>
        <v>2.72766813461643</v>
      </c>
      <c r="X52" s="8">
        <f t="shared" ca="1" si="36"/>
        <v>0.11952476381334097</v>
      </c>
      <c r="Y52" s="8">
        <f t="shared" ca="1" si="37"/>
        <v>5.7369261477045912</v>
      </c>
      <c r="Z52" s="8">
        <f t="shared" ca="1" si="22"/>
        <v>0.68570474281897131</v>
      </c>
      <c r="AA52">
        <f t="shared" ca="1" si="23"/>
        <v>2.5418933104303845</v>
      </c>
      <c r="AB52">
        <f t="shared" ca="1" si="24"/>
        <v>21.266666666666666</v>
      </c>
      <c r="AC52">
        <f t="shared" ca="1" si="25"/>
        <v>3.706979333379723</v>
      </c>
      <c r="AE52" s="8">
        <f t="shared" ca="1" si="38"/>
        <v>0.1249731474568168</v>
      </c>
      <c r="AF52" s="8">
        <f t="shared" ca="1" si="39"/>
        <v>5.7474254245211478</v>
      </c>
      <c r="AG52" s="8">
        <f t="shared" ca="1" si="40"/>
        <v>0.7163076039804398</v>
      </c>
      <c r="AH52" s="8">
        <f t="shared" ca="1" si="8"/>
        <v>1.953849425960891</v>
      </c>
      <c r="AI52" s="8">
        <f t="shared" ca="1" si="9"/>
        <v>15.677069186550645</v>
      </c>
      <c r="AJ52" s="8">
        <f t="shared" ca="1" si="10"/>
        <v>2.7351554950057637</v>
      </c>
      <c r="AL52" s="5">
        <f t="shared" si="41"/>
        <v>44893</v>
      </c>
      <c r="AM52" s="8">
        <f t="shared" ca="1" si="42"/>
        <v>0.98796474442507887</v>
      </c>
      <c r="AN52" s="8">
        <f t="shared" ca="1" si="43"/>
        <v>0.98745939747018407</v>
      </c>
      <c r="AO52" s="8">
        <f t="shared" ca="1" si="44"/>
        <v>0.97315850680226179</v>
      </c>
      <c r="AP52" s="8">
        <f t="shared" ca="1" si="15"/>
        <v>1.5121534775589032</v>
      </c>
      <c r="AQ52" s="8">
        <f t="shared" ca="1" si="16"/>
        <v>1.5343750801082634</v>
      </c>
      <c r="AR52" s="8">
        <f t="shared" ca="1" si="17"/>
        <v>1.5577200150595722</v>
      </c>
    </row>
    <row r="53" spans="1:44" x14ac:dyDescent="0.55000000000000004">
      <c r="A53" s="2">
        <v>44900</v>
      </c>
      <c r="B53">
        <v>615</v>
      </c>
      <c r="C53">
        <v>72</v>
      </c>
      <c r="D53">
        <v>403</v>
      </c>
      <c r="E53">
        <v>1378</v>
      </c>
      <c r="F53">
        <v>2468</v>
      </c>
      <c r="L53">
        <f t="shared" si="45"/>
        <v>26363</v>
      </c>
      <c r="M53">
        <f t="shared" si="46"/>
        <v>3281</v>
      </c>
      <c r="N53">
        <f t="shared" si="47"/>
        <v>18796</v>
      </c>
      <c r="O53">
        <f t="shared" si="29"/>
        <v>51548</v>
      </c>
      <c r="Q53" s="8">
        <f t="shared" si="34"/>
        <v>0.12445472821757766</v>
      </c>
      <c r="R53" s="8">
        <f t="shared" si="35"/>
        <v>5.7287412374276139</v>
      </c>
      <c r="S53" s="8">
        <f t="shared" si="18"/>
        <v>0.71296893373288317</v>
      </c>
      <c r="T53" s="8">
        <f t="shared" si="19"/>
        <v>1.9553161628039297</v>
      </c>
      <c r="U53" s="8">
        <f t="shared" si="20"/>
        <v>15.711063700091435</v>
      </c>
      <c r="V53" s="8">
        <f t="shared" si="21"/>
        <v>2.742498403915727</v>
      </c>
      <c r="X53" s="8">
        <f t="shared" ca="1" si="36"/>
        <v>0.11915367483296214</v>
      </c>
      <c r="Y53" s="8">
        <f t="shared" ca="1" si="37"/>
        <v>5.7433800623052962</v>
      </c>
      <c r="Z53" s="8">
        <f t="shared" ca="1" si="22"/>
        <v>0.68434484038604304</v>
      </c>
      <c r="AA53">
        <f t="shared" ca="1" si="23"/>
        <v>2.5385115070527098</v>
      </c>
      <c r="AB53">
        <f t="shared" ca="1" si="24"/>
        <v>21.304517133956388</v>
      </c>
      <c r="AC53">
        <f t="shared" ca="1" si="25"/>
        <v>3.7094040273916877</v>
      </c>
      <c r="AE53" s="8">
        <f t="shared" ca="1" si="38"/>
        <v>0.12480449773058953</v>
      </c>
      <c r="AF53" s="8">
        <f t="shared" ca="1" si="39"/>
        <v>5.7448413813231758</v>
      </c>
      <c r="AG53" s="8">
        <f t="shared" ca="1" si="40"/>
        <v>0.71497267276566923</v>
      </c>
      <c r="AH53" s="8">
        <f t="shared" ca="1" si="8"/>
        <v>1.9608114139032091</v>
      </c>
      <c r="AI53" s="8">
        <f t="shared" ca="1" si="9"/>
        <v>15.755218319027827</v>
      </c>
      <c r="AJ53" s="8">
        <f t="shared" ca="1" si="10"/>
        <v>2.7502059642865664</v>
      </c>
      <c r="AL53" s="5">
        <f t="shared" si="41"/>
        <v>44900</v>
      </c>
      <c r="AM53" s="8">
        <f t="shared" ca="1" si="42"/>
        <v>0.986631498147297</v>
      </c>
      <c r="AN53" s="8">
        <f t="shared" ca="1" si="43"/>
        <v>0.98701543560015792</v>
      </c>
      <c r="AO53" s="8">
        <f t="shared" ca="1" si="44"/>
        <v>0.97134490094294812</v>
      </c>
      <c r="AP53" s="8">
        <f t="shared" ca="1" si="15"/>
        <v>1.5175416073389256</v>
      </c>
      <c r="AQ53" s="8">
        <f t="shared" ca="1" si="16"/>
        <v>1.5420238363890573</v>
      </c>
      <c r="AR53" s="8">
        <f t="shared" ca="1" si="17"/>
        <v>1.5662915267259305</v>
      </c>
    </row>
    <row r="54" spans="1:44" x14ac:dyDescent="0.55000000000000004">
      <c r="A54" s="2">
        <v>44907</v>
      </c>
      <c r="B54">
        <v>628</v>
      </c>
      <c r="C54">
        <v>83</v>
      </c>
      <c r="D54">
        <v>477</v>
      </c>
      <c r="E54">
        <v>1544</v>
      </c>
      <c r="F54">
        <v>2732</v>
      </c>
      <c r="L54">
        <f t="shared" si="45"/>
        <v>26991</v>
      </c>
      <c r="M54">
        <f t="shared" si="46"/>
        <v>3364</v>
      </c>
      <c r="N54">
        <f t="shared" si="47"/>
        <v>19273</v>
      </c>
      <c r="O54">
        <f t="shared" si="29"/>
        <v>53092</v>
      </c>
      <c r="Q54" s="8">
        <f t="shared" si="34"/>
        <v>0.12463413730502761</v>
      </c>
      <c r="R54" s="8">
        <f t="shared" si="35"/>
        <v>5.7291914387633769</v>
      </c>
      <c r="S54" s="8">
        <f t="shared" si="18"/>
        <v>0.71405283242562334</v>
      </c>
      <c r="T54" s="8">
        <f t="shared" si="19"/>
        <v>1.9670260457189435</v>
      </c>
      <c r="U54" s="8">
        <f t="shared" si="20"/>
        <v>15.782401902497027</v>
      </c>
      <c r="V54" s="8">
        <f t="shared" si="21"/>
        <v>2.7547346028122242</v>
      </c>
      <c r="X54" s="8">
        <f t="shared" ca="1" si="36"/>
        <v>0.11944154843388785</v>
      </c>
      <c r="Y54" s="8">
        <f t="shared" ca="1" si="37"/>
        <v>5.73965844402277</v>
      </c>
      <c r="Z54" s="8">
        <f t="shared" ca="1" si="22"/>
        <v>0.68555369203571914</v>
      </c>
      <c r="AA54">
        <f t="shared" ca="1" si="23"/>
        <v>2.5469833643080548</v>
      </c>
      <c r="AB54">
        <f t="shared" ca="1" si="24"/>
        <v>21.324098671726755</v>
      </c>
      <c r="AC54">
        <f t="shared" ca="1" si="25"/>
        <v>3.715220841047342</v>
      </c>
      <c r="AE54" s="8">
        <f t="shared" ca="1" si="38"/>
        <v>0.12499256863495552</v>
      </c>
      <c r="AF54" s="8">
        <f t="shared" ca="1" si="39"/>
        <v>5.7456678372141621</v>
      </c>
      <c r="AG54" s="8">
        <f t="shared" ca="1" si="40"/>
        <v>0.71610635413243084</v>
      </c>
      <c r="AH54" s="8">
        <f t="shared" ca="1" si="8"/>
        <v>1.9726829530223122</v>
      </c>
      <c r="AI54" s="8">
        <f t="shared" ca="1" si="9"/>
        <v>15.827790007439127</v>
      </c>
      <c r="AJ54" s="8">
        <f t="shared" ca="1" si="10"/>
        <v>2.7626568559656111</v>
      </c>
      <c r="AL54" s="5">
        <f t="shared" si="41"/>
        <v>44907</v>
      </c>
      <c r="AM54" s="8">
        <f t="shared" ca="1" si="42"/>
        <v>0.98811827692135279</v>
      </c>
      <c r="AN54" s="8">
        <f t="shared" ca="1" si="43"/>
        <v>0.98715742815784591</v>
      </c>
      <c r="AO54" s="8">
        <f t="shared" ca="1" si="44"/>
        <v>0.97288509353609753</v>
      </c>
      <c r="AP54" s="8">
        <f t="shared" ca="1" si="15"/>
        <v>1.5267294131771876</v>
      </c>
      <c r="AQ54" s="8">
        <f t="shared" ca="1" si="16"/>
        <v>1.5491267067594456</v>
      </c>
      <c r="AR54" s="8">
        <f t="shared" ca="1" si="17"/>
        <v>1.573382532414346</v>
      </c>
    </row>
    <row r="55" spans="1:44" x14ac:dyDescent="0.55000000000000004">
      <c r="A55" s="2">
        <v>44914</v>
      </c>
      <c r="B55">
        <v>719</v>
      </c>
      <c r="C55">
        <v>83</v>
      </c>
      <c r="D55">
        <v>477</v>
      </c>
      <c r="E55">
        <v>1743</v>
      </c>
      <c r="F55">
        <v>3022</v>
      </c>
      <c r="L55">
        <f t="shared" si="45"/>
        <v>27710</v>
      </c>
      <c r="M55">
        <f t="shared" si="46"/>
        <v>3447</v>
      </c>
      <c r="N55">
        <f t="shared" si="47"/>
        <v>19750</v>
      </c>
      <c r="O55">
        <f t="shared" si="29"/>
        <v>54835</v>
      </c>
      <c r="Q55" s="8">
        <f t="shared" si="34"/>
        <v>0.12439552508119812</v>
      </c>
      <c r="R55" s="8">
        <f t="shared" si="35"/>
        <v>5.7296199593849728</v>
      </c>
      <c r="S55" s="8">
        <f t="shared" si="18"/>
        <v>0.71273908336340674</v>
      </c>
      <c r="T55" s="8">
        <f t="shared" si="19"/>
        <v>1.9788884879105015</v>
      </c>
      <c r="U55" s="8">
        <f t="shared" si="20"/>
        <v>15.908035973310124</v>
      </c>
      <c r="V55" s="8">
        <f t="shared" si="21"/>
        <v>2.7764556962025315</v>
      </c>
      <c r="X55" s="8">
        <f t="shared" ca="1" si="36"/>
        <v>0.11897829539438856</v>
      </c>
      <c r="Y55" s="8">
        <f t="shared" ca="1" si="37"/>
        <v>5.7515758249907307</v>
      </c>
      <c r="Z55" s="8">
        <f t="shared" ca="1" si="22"/>
        <v>0.68431268748897123</v>
      </c>
      <c r="AA55">
        <f t="shared" ca="1" si="23"/>
        <v>2.5412916887241925</v>
      </c>
      <c r="AB55">
        <f t="shared" ca="1" si="24"/>
        <v>21.359288097886541</v>
      </c>
      <c r="AC55">
        <f t="shared" ca="1" si="25"/>
        <v>3.7136410520887053</v>
      </c>
      <c r="AE55" s="8">
        <f t="shared" ca="1" si="38"/>
        <v>0.12476141271035228</v>
      </c>
      <c r="AF55" s="8">
        <f t="shared" ca="1" si="39"/>
        <v>5.7464726320315593</v>
      </c>
      <c r="AG55" s="8">
        <f t="shared" ca="1" si="40"/>
        <v>0.71483548042630041</v>
      </c>
      <c r="AH55" s="8">
        <f t="shared" ca="1" si="8"/>
        <v>1.984709041477275</v>
      </c>
      <c r="AI55" s="8">
        <f t="shared" ca="1" si="9"/>
        <v>15.954826672275976</v>
      </c>
      <c r="AJ55" s="8">
        <f t="shared" ca="1" si="10"/>
        <v>2.7846221538903944</v>
      </c>
      <c r="AL55" s="5">
        <f t="shared" si="41"/>
        <v>44914</v>
      </c>
      <c r="AM55" s="8">
        <f t="shared" ca="1" si="42"/>
        <v>0.98629089313035168</v>
      </c>
      <c r="AN55" s="8">
        <f t="shared" ca="1" si="43"/>
        <v>0.98729569914820681</v>
      </c>
      <c r="AO55" s="8">
        <f t="shared" ca="1" si="44"/>
        <v>0.97115851468740244</v>
      </c>
      <c r="AP55" s="8">
        <f t="shared" ca="1" si="15"/>
        <v>1.5360368302365444</v>
      </c>
      <c r="AQ55" s="8">
        <f t="shared" ca="1" si="16"/>
        <v>1.561560273931105</v>
      </c>
      <c r="AR55" s="8">
        <f t="shared" ca="1" si="17"/>
        <v>1.5858921627723483</v>
      </c>
    </row>
    <row r="56" spans="1:44" x14ac:dyDescent="0.55000000000000004">
      <c r="A56" s="2">
        <v>44921</v>
      </c>
      <c r="B56">
        <v>788</v>
      </c>
      <c r="C56">
        <v>96</v>
      </c>
      <c r="D56">
        <v>546</v>
      </c>
      <c r="E56">
        <v>1736</v>
      </c>
      <c r="F56">
        <v>3166</v>
      </c>
      <c r="L56">
        <f t="shared" si="45"/>
        <v>28498</v>
      </c>
      <c r="M56">
        <f t="shared" si="46"/>
        <v>3543</v>
      </c>
      <c r="N56">
        <f t="shared" si="47"/>
        <v>20296</v>
      </c>
      <c r="O56">
        <f t="shared" si="29"/>
        <v>56571</v>
      </c>
      <c r="Q56" s="8">
        <f t="shared" si="34"/>
        <v>0.12432451400098253</v>
      </c>
      <c r="R56" s="8">
        <f t="shared" si="35"/>
        <v>5.7284786903753879</v>
      </c>
      <c r="S56" s="8">
        <f t="shared" si="18"/>
        <v>0.71219032914590497</v>
      </c>
      <c r="T56" s="8">
        <f t="shared" si="19"/>
        <v>1.9850866727489649</v>
      </c>
      <c r="U56" s="8">
        <f t="shared" si="20"/>
        <v>15.966977138018628</v>
      </c>
      <c r="V56" s="8">
        <f t="shared" si="21"/>
        <v>2.7872979897516754</v>
      </c>
      <c r="X56" s="8">
        <f t="shared" ca="1" si="36"/>
        <v>0.11884981275020447</v>
      </c>
      <c r="Y56" s="8">
        <f t="shared" ca="1" si="37"/>
        <v>5.7602318000724377</v>
      </c>
      <c r="Z56" s="8">
        <f t="shared" ca="1" si="22"/>
        <v>0.68460247083638237</v>
      </c>
      <c r="AA56">
        <f t="shared" ca="1" si="23"/>
        <v>2.542852223322285</v>
      </c>
      <c r="AB56">
        <f t="shared" ca="1" si="24"/>
        <v>21.395508873596523</v>
      </c>
      <c r="AC56">
        <f t="shared" ca="1" si="25"/>
        <v>3.714348591549296</v>
      </c>
      <c r="AE56" s="8">
        <f t="shared" ca="1" si="38"/>
        <v>0.1246983311629852</v>
      </c>
      <c r="AF56" s="8">
        <f t="shared" ca="1" si="39"/>
        <v>5.7457029977763563</v>
      </c>
      <c r="AG56" s="8">
        <f t="shared" ca="1" si="40"/>
        <v>0.71433173279253392</v>
      </c>
      <c r="AH56" s="8">
        <f t="shared" ca="1" si="8"/>
        <v>1.9910554028284606</v>
      </c>
      <c r="AI56" s="8">
        <f t="shared" ca="1" si="9"/>
        <v>16.01498641541221</v>
      </c>
      <c r="AJ56" s="8">
        <f t="shared" ca="1" si="10"/>
        <v>2.795678797290376</v>
      </c>
      <c r="AL56" s="5">
        <f t="shared" si="41"/>
        <v>44921</v>
      </c>
      <c r="AM56" s="8">
        <f t="shared" ca="1" si="42"/>
        <v>0.9857922072438976</v>
      </c>
      <c r="AN56" s="8">
        <f t="shared" ca="1" si="43"/>
        <v>0.98716346905877017</v>
      </c>
      <c r="AO56" s="8">
        <f t="shared" ca="1" si="44"/>
        <v>0.97047413511030833</v>
      </c>
      <c r="AP56" s="8">
        <f t="shared" ca="1" si="15"/>
        <v>1.5409485047287181</v>
      </c>
      <c r="AQ56" s="8">
        <f t="shared" ca="1" si="16"/>
        <v>1.5674483394614365</v>
      </c>
      <c r="AR56" s="8">
        <f t="shared" ca="1" si="17"/>
        <v>1.5921891191080946</v>
      </c>
    </row>
    <row r="57" spans="1:44" x14ac:dyDescent="0.55000000000000004">
      <c r="A57" s="2">
        <v>44928</v>
      </c>
      <c r="B57">
        <v>694</v>
      </c>
      <c r="C57">
        <v>97</v>
      </c>
      <c r="D57">
        <v>504</v>
      </c>
      <c r="E57">
        <v>1666</v>
      </c>
      <c r="F57">
        <v>2961</v>
      </c>
      <c r="L57">
        <f t="shared" si="45"/>
        <v>29192</v>
      </c>
      <c r="M57">
        <f t="shared" si="46"/>
        <v>3640</v>
      </c>
      <c r="N57">
        <f t="shared" si="47"/>
        <v>20800</v>
      </c>
      <c r="O57">
        <f t="shared" si="29"/>
        <v>58237</v>
      </c>
      <c r="Q57" s="8">
        <f t="shared" si="34"/>
        <v>0.1246916963551658</v>
      </c>
      <c r="R57" s="8">
        <f t="shared" si="35"/>
        <v>5.7142857142857144</v>
      </c>
      <c r="S57" s="8">
        <f t="shared" si="18"/>
        <v>0.71252397917237598</v>
      </c>
      <c r="T57" s="8">
        <f t="shared" si="19"/>
        <v>1.9949643738010414</v>
      </c>
      <c r="U57" s="8">
        <f t="shared" si="20"/>
        <v>15.999175824175824</v>
      </c>
      <c r="V57" s="8">
        <f t="shared" si="21"/>
        <v>2.7998557692307693</v>
      </c>
      <c r="X57" s="8">
        <f t="shared" ca="1" si="36"/>
        <v>0.11860347869926897</v>
      </c>
      <c r="Y57" s="8">
        <f t="shared" ca="1" si="37"/>
        <v>5.7513283740701384</v>
      </c>
      <c r="Z57" s="8">
        <f t="shared" ca="1" si="22"/>
        <v>0.68212755230652888</v>
      </c>
      <c r="AA57">
        <f t="shared" ca="1" si="23"/>
        <v>2.5386102008234603</v>
      </c>
      <c r="AB57">
        <f t="shared" ca="1" si="24"/>
        <v>21.404179950407368</v>
      </c>
      <c r="AC57">
        <f t="shared" ca="1" si="25"/>
        <v>3.7216063069721605</v>
      </c>
      <c r="AE57" s="8">
        <f t="shared" ca="1" si="38"/>
        <v>0.12507478052414173</v>
      </c>
      <c r="AF57" s="8">
        <f t="shared" ca="1" si="39"/>
        <v>5.7318414333763661</v>
      </c>
      <c r="AG57" s="8">
        <f t="shared" ca="1" si="40"/>
        <v>0.7147130315665241</v>
      </c>
      <c r="AH57" s="8">
        <f t="shared" ca="1" si="8"/>
        <v>2.0010934047759457</v>
      </c>
      <c r="AI57" s="8">
        <f t="shared" ca="1" si="9"/>
        <v>16.04832930555478</v>
      </c>
      <c r="AJ57" s="8">
        <f t="shared" ca="1" si="10"/>
        <v>2.8084576284720866</v>
      </c>
      <c r="AL57" s="5">
        <f t="shared" si="41"/>
        <v>44928</v>
      </c>
      <c r="AM57" s="8">
        <f t="shared" ca="1" si="42"/>
        <v>0.98876819612192846</v>
      </c>
      <c r="AN57" s="8">
        <f t="shared" ca="1" si="43"/>
        <v>0.98478192758247529</v>
      </c>
      <c r="AO57" s="8">
        <f t="shared" ca="1" si="44"/>
        <v>0.97099215857324506</v>
      </c>
      <c r="AP57" s="8">
        <f t="shared" ca="1" si="15"/>
        <v>1.5487172710169226</v>
      </c>
      <c r="AQ57" s="8">
        <f t="shared" ca="1" si="16"/>
        <v>1.5707117364092178</v>
      </c>
      <c r="AR57" s="8">
        <f t="shared" ca="1" si="17"/>
        <v>1.5994668922135598</v>
      </c>
    </row>
    <row r="58" spans="1:44" x14ac:dyDescent="0.55000000000000004">
      <c r="A58" s="2">
        <v>44935</v>
      </c>
      <c r="B58">
        <v>645</v>
      </c>
      <c r="C58">
        <v>79</v>
      </c>
      <c r="D58">
        <v>437</v>
      </c>
      <c r="E58">
        <v>1503</v>
      </c>
      <c r="F58">
        <v>2664</v>
      </c>
      <c r="L58">
        <f t="shared" si="45"/>
        <v>29837</v>
      </c>
      <c r="M58">
        <f t="shared" si="46"/>
        <v>3719</v>
      </c>
      <c r="N58">
        <f t="shared" si="47"/>
        <v>21237</v>
      </c>
      <c r="O58">
        <f t="shared" si="29"/>
        <v>59740</v>
      </c>
      <c r="Q58" s="8">
        <f t="shared" si="34"/>
        <v>0.12464389851526628</v>
      </c>
      <c r="R58" s="8">
        <f t="shared" si="35"/>
        <v>5.710406023124496</v>
      </c>
      <c r="S58" s="8">
        <f t="shared" si="18"/>
        <v>0.71176726882729502</v>
      </c>
      <c r="T58" s="8">
        <f t="shared" si="19"/>
        <v>2.0022120186345811</v>
      </c>
      <c r="U58" s="8">
        <f t="shared" si="20"/>
        <v>16.063457918795375</v>
      </c>
      <c r="V58" s="8">
        <f t="shared" si="21"/>
        <v>2.8130150209539955</v>
      </c>
      <c r="X58" s="8">
        <f t="shared" ca="1" si="36"/>
        <v>0.11858195742578334</v>
      </c>
      <c r="Y58" s="8">
        <f t="shared" ca="1" si="37"/>
        <v>5.7638888888888893</v>
      </c>
      <c r="Z58" s="8">
        <f t="shared" ca="1" si="22"/>
        <v>0.68349322682916791</v>
      </c>
      <c r="AA58">
        <f t="shared" ca="1" si="23"/>
        <v>2.5421418866060033</v>
      </c>
      <c r="AB58">
        <f t="shared" ca="1" si="24"/>
        <v>21.437847222222221</v>
      </c>
      <c r="AC58">
        <f t="shared" ca="1" si="25"/>
        <v>3.7193373493975903</v>
      </c>
      <c r="AE58" s="8">
        <f t="shared" ca="1" si="38"/>
        <v>0.12503499620912448</v>
      </c>
      <c r="AF58" s="8">
        <f t="shared" ca="1" si="39"/>
        <v>5.7283236801718198</v>
      </c>
      <c r="AG58" s="8">
        <f t="shared" ca="1" si="40"/>
        <v>0.71400059545393302</v>
      </c>
      <c r="AH58" s="8">
        <f t="shared" ca="1" si="8"/>
        <v>2.0084943999820104</v>
      </c>
      <c r="AI58" s="8">
        <f t="shared" ca="1" si="9"/>
        <v>16.113860557209801</v>
      </c>
      <c r="AJ58" s="8">
        <f t="shared" ca="1" si="10"/>
        <v>2.8218414753620213</v>
      </c>
      <c r="AL58" s="5">
        <f t="shared" si="41"/>
        <v>44935</v>
      </c>
      <c r="AM58" s="8">
        <f t="shared" ca="1" si="42"/>
        <v>0.98845368455349947</v>
      </c>
      <c r="AN58" s="8">
        <f t="shared" ca="1" si="43"/>
        <v>0.98417754593273876</v>
      </c>
      <c r="AO58" s="8">
        <f t="shared" ca="1" si="44"/>
        <v>0.97002425978274154</v>
      </c>
      <c r="AP58" s="8">
        <f t="shared" ca="1" si="15"/>
        <v>1.5544451641132617</v>
      </c>
      <c r="AQ58" s="8">
        <f t="shared" ca="1" si="16"/>
        <v>1.5771255321456064</v>
      </c>
      <c r="AR58" s="8">
        <f t="shared" ca="1" si="17"/>
        <v>1.6070892325949429</v>
      </c>
    </row>
    <row r="59" spans="1:44" x14ac:dyDescent="0.55000000000000004">
      <c r="A59" s="2">
        <v>44942</v>
      </c>
      <c r="B59">
        <v>595</v>
      </c>
      <c r="C59">
        <v>80</v>
      </c>
      <c r="D59">
        <v>408</v>
      </c>
      <c r="E59">
        <v>1444</v>
      </c>
      <c r="F59">
        <v>2527</v>
      </c>
      <c r="L59">
        <f t="shared" si="45"/>
        <v>30432</v>
      </c>
      <c r="M59">
        <f t="shared" si="46"/>
        <v>3799</v>
      </c>
      <c r="N59">
        <f t="shared" si="47"/>
        <v>21645</v>
      </c>
      <c r="O59">
        <f t="shared" si="29"/>
        <v>61184</v>
      </c>
      <c r="Q59" s="8">
        <f t="shared" si="34"/>
        <v>0.1248356992639327</v>
      </c>
      <c r="R59" s="8">
        <f t="shared" si="35"/>
        <v>5.6975519873650962</v>
      </c>
      <c r="S59" s="8">
        <f t="shared" si="18"/>
        <v>0.71125788643533128</v>
      </c>
      <c r="T59" s="8">
        <f t="shared" si="19"/>
        <v>2.010515247108307</v>
      </c>
      <c r="U59" s="8">
        <f t="shared" si="20"/>
        <v>16.105290866017373</v>
      </c>
      <c r="V59" s="8">
        <f t="shared" si="21"/>
        <v>2.8267036267036265</v>
      </c>
      <c r="X59" s="8">
        <f t="shared" ca="1" si="36"/>
        <v>0.11851225016118633</v>
      </c>
      <c r="Y59" s="8">
        <f t="shared" ca="1" si="37"/>
        <v>5.7677660659639578</v>
      </c>
      <c r="Z59" s="8">
        <f t="shared" ca="1" si="22"/>
        <v>0.68355093488072216</v>
      </c>
      <c r="AA59">
        <f t="shared" ca="1" si="23"/>
        <v>2.5421905222437138</v>
      </c>
      <c r="AB59">
        <f t="shared" ca="1" si="24"/>
        <v>21.450867052023121</v>
      </c>
      <c r="AC59">
        <f t="shared" ca="1" si="25"/>
        <v>3.7190944997936684</v>
      </c>
      <c r="AE59" s="8">
        <f t="shared" ca="1" si="38"/>
        <v>0.12523557223726936</v>
      </c>
      <c r="AF59" s="8">
        <f t="shared" ca="1" si="39"/>
        <v>5.7158023521835046</v>
      </c>
      <c r="AG59" s="8">
        <f t="shared" ca="1" si="40"/>
        <v>0.71353618348925918</v>
      </c>
      <c r="AH59" s="8">
        <f t="shared" ca="1" si="8"/>
        <v>2.0169553176533532</v>
      </c>
      <c r="AI59" s="8">
        <f t="shared" ca="1" si="9"/>
        <v>16.156879238438233</v>
      </c>
      <c r="AJ59" s="8">
        <f t="shared" ca="1" si="10"/>
        <v>2.8357581070375071</v>
      </c>
      <c r="AL59" s="5">
        <f t="shared" si="41"/>
        <v>44942</v>
      </c>
      <c r="AM59" s="8">
        <f t="shared" ca="1" si="42"/>
        <v>0.99003932153565544</v>
      </c>
      <c r="AN59" s="8">
        <f t="shared" ca="1" si="43"/>
        <v>0.98202626913006519</v>
      </c>
      <c r="AO59" s="8">
        <f t="shared" ca="1" si="44"/>
        <v>0.96939332071191264</v>
      </c>
      <c r="AP59" s="8">
        <f t="shared" ca="1" si="15"/>
        <v>1.5609933688572217</v>
      </c>
      <c r="AQ59" s="8">
        <f t="shared" ca="1" si="16"/>
        <v>1.5813359359953678</v>
      </c>
      <c r="AR59" s="8">
        <f t="shared" ca="1" si="17"/>
        <v>1.6150150034488118</v>
      </c>
    </row>
    <row r="60" spans="1:44" x14ac:dyDescent="0.55000000000000004">
      <c r="A60" s="2">
        <v>44949</v>
      </c>
      <c r="B60">
        <v>527</v>
      </c>
      <c r="C60">
        <v>51</v>
      </c>
      <c r="D60">
        <v>358</v>
      </c>
      <c r="E60">
        <v>1381</v>
      </c>
      <c r="F60">
        <v>2317</v>
      </c>
      <c r="L60">
        <f t="shared" si="45"/>
        <v>30959</v>
      </c>
      <c r="M60">
        <f t="shared" si="46"/>
        <v>3850</v>
      </c>
      <c r="N60">
        <f t="shared" si="47"/>
        <v>22003</v>
      </c>
      <c r="O60">
        <f t="shared" si="29"/>
        <v>62565</v>
      </c>
      <c r="Q60" s="8">
        <f t="shared" si="34"/>
        <v>0.12435802189993217</v>
      </c>
      <c r="R60" s="8">
        <f t="shared" si="35"/>
        <v>5.7150649350649347</v>
      </c>
      <c r="S60" s="8">
        <f t="shared" si="18"/>
        <v>0.71071417035433959</v>
      </c>
      <c r="T60" s="8">
        <f t="shared" si="19"/>
        <v>2.0208986078361706</v>
      </c>
      <c r="U60" s="8">
        <f t="shared" si="20"/>
        <v>16.250649350649351</v>
      </c>
      <c r="V60" s="8">
        <f t="shared" si="21"/>
        <v>2.843475889651411</v>
      </c>
      <c r="X60" s="8">
        <f t="shared" ca="1" si="36"/>
        <v>0.1183058600836028</v>
      </c>
      <c r="Y60" s="8">
        <f t="shared" ca="1" si="37"/>
        <v>5.7623333333333333</v>
      </c>
      <c r="Z60" s="8">
        <f t="shared" ca="1" si="22"/>
        <v>0.68171780108841395</v>
      </c>
      <c r="AA60">
        <f t="shared" ca="1" si="23"/>
        <v>2.5448773562583802</v>
      </c>
      <c r="AB60">
        <f t="shared" ca="1" si="24"/>
        <v>21.510999999999999</v>
      </c>
      <c r="AC60">
        <f t="shared" ca="1" si="25"/>
        <v>3.7330363857233761</v>
      </c>
      <c r="AE60" s="8">
        <f t="shared" ca="1" si="38"/>
        <v>0.12476450749843332</v>
      </c>
      <c r="AF60" s="8">
        <f t="shared" ca="1" si="39"/>
        <v>5.7337456084554468</v>
      </c>
      <c r="AG60" s="8">
        <f t="shared" ca="1" si="40"/>
        <v>0.71303726194494232</v>
      </c>
      <c r="AH60" s="8">
        <f t="shared" ca="1" si="8"/>
        <v>2.0275042627635016</v>
      </c>
      <c r="AI60" s="8">
        <f t="shared" ca="1" si="9"/>
        <v>16.303767395037724</v>
      </c>
      <c r="AJ60" s="8">
        <f t="shared" ca="1" si="10"/>
        <v>2.8527702800025101</v>
      </c>
      <c r="AL60" s="5">
        <f t="shared" si="41"/>
        <v>44949</v>
      </c>
      <c r="AM60" s="8">
        <f t="shared" ca="1" si="42"/>
        <v>0.98631535871818199</v>
      </c>
      <c r="AN60" s="8">
        <f t="shared" ca="1" si="43"/>
        <v>0.98510908199290836</v>
      </c>
      <c r="AO60" s="8">
        <f t="shared" ca="1" si="44"/>
        <v>0.96871549774538146</v>
      </c>
      <c r="AP60" s="8">
        <f t="shared" ca="1" si="15"/>
        <v>1.5691575722093014</v>
      </c>
      <c r="AQ60" s="8">
        <f t="shared" ca="1" si="16"/>
        <v>1.5957124450460936</v>
      </c>
      <c r="AR60" s="8">
        <f t="shared" ca="1" si="17"/>
        <v>1.6247037404788007</v>
      </c>
    </row>
    <row r="61" spans="1:44" x14ac:dyDescent="0.55000000000000004">
      <c r="A61" s="2">
        <v>44956</v>
      </c>
      <c r="B61">
        <v>568</v>
      </c>
      <c r="C61">
        <v>64</v>
      </c>
      <c r="D61">
        <v>378</v>
      </c>
      <c r="E61">
        <v>1342</v>
      </c>
      <c r="F61">
        <v>2352</v>
      </c>
      <c r="L61">
        <f t="shared" si="45"/>
        <v>31527</v>
      </c>
      <c r="M61">
        <f t="shared" si="46"/>
        <v>3914</v>
      </c>
      <c r="N61">
        <f t="shared" si="47"/>
        <v>22381</v>
      </c>
      <c r="O61">
        <f t="shared" si="29"/>
        <v>63907</v>
      </c>
      <c r="Q61" s="8">
        <f t="shared" si="34"/>
        <v>0.12414755606305707</v>
      </c>
      <c r="R61" s="8">
        <f t="shared" si="35"/>
        <v>5.7181911088400614</v>
      </c>
      <c r="S61" s="8">
        <f t="shared" si="18"/>
        <v>0.7098994512639959</v>
      </c>
      <c r="T61" s="8">
        <f t="shared" si="19"/>
        <v>2.0270561740730169</v>
      </c>
      <c r="U61" s="8">
        <f t="shared" si="20"/>
        <v>16.327797649463463</v>
      </c>
      <c r="V61" s="8">
        <f t="shared" si="21"/>
        <v>2.8554130735892049</v>
      </c>
      <c r="X61" s="8">
        <f t="shared" ca="1" si="36"/>
        <v>0.1178380886105312</v>
      </c>
      <c r="Y61" s="8">
        <f t="shared" ca="1" si="37"/>
        <v>5.7962598425196852</v>
      </c>
      <c r="Z61" s="8">
        <f t="shared" ca="1" si="22"/>
        <v>0.68302018093249828</v>
      </c>
      <c r="AA61">
        <f t="shared" ca="1" si="23"/>
        <v>2.5484419701538701</v>
      </c>
      <c r="AB61">
        <f t="shared" ca="1" si="24"/>
        <v>21.626640419947506</v>
      </c>
      <c r="AC61">
        <f t="shared" ca="1" si="25"/>
        <v>3.7311371483556912</v>
      </c>
      <c r="AE61" s="8">
        <f t="shared" ca="1" si="38"/>
        <v>0.12456148318589547</v>
      </c>
      <c r="AF61" s="8">
        <f t="shared" ca="1" si="39"/>
        <v>5.7372564410027023</v>
      </c>
      <c r="AG61" s="8">
        <f t="shared" ca="1" si="40"/>
        <v>0.71226636565751822</v>
      </c>
      <c r="AH61" s="8">
        <f t="shared" ca="1" si="8"/>
        <v>2.0338146923763469</v>
      </c>
      <c r="AI61" s="8">
        <f t="shared" ca="1" si="9"/>
        <v>16.382237048172989</v>
      </c>
      <c r="AJ61" s="8">
        <f t="shared" ca="1" si="10"/>
        <v>2.8649334617107849</v>
      </c>
      <c r="AL61" s="5">
        <f t="shared" si="41"/>
        <v>44956</v>
      </c>
      <c r="AM61" s="8">
        <f t="shared" ca="1" si="42"/>
        <v>0.98471036702892456</v>
      </c>
      <c r="AN61" s="8">
        <f t="shared" ca="1" si="43"/>
        <v>0.98571227461145727</v>
      </c>
      <c r="AO61" s="8">
        <f t="shared" ca="1" si="44"/>
        <v>0.9676681763490983</v>
      </c>
      <c r="AP61" s="8">
        <f t="shared" ca="1" si="15"/>
        <v>1.5740414378527667</v>
      </c>
      <c r="AQ61" s="8">
        <f t="shared" ca="1" si="16"/>
        <v>1.6033925719169235</v>
      </c>
      <c r="AR61" s="8">
        <f t="shared" ca="1" si="17"/>
        <v>1.6316308901887102</v>
      </c>
    </row>
    <row r="62" spans="1:44" x14ac:dyDescent="0.55000000000000004">
      <c r="A62" s="2">
        <v>44963</v>
      </c>
      <c r="B62">
        <v>555</v>
      </c>
      <c r="C62">
        <v>78</v>
      </c>
      <c r="D62">
        <v>358</v>
      </c>
      <c r="E62">
        <v>1322</v>
      </c>
      <c r="F62">
        <v>2313</v>
      </c>
      <c r="L62">
        <f t="shared" si="45"/>
        <v>32082</v>
      </c>
      <c r="M62">
        <f t="shared" si="46"/>
        <v>3992</v>
      </c>
      <c r="N62">
        <f t="shared" si="47"/>
        <v>22739</v>
      </c>
      <c r="O62">
        <f t="shared" si="29"/>
        <v>65229</v>
      </c>
      <c r="Q62" s="8">
        <f t="shared" si="34"/>
        <v>0.12443114519044947</v>
      </c>
      <c r="R62" s="8">
        <f t="shared" si="35"/>
        <v>5.6961422845691381</v>
      </c>
      <c r="S62" s="8">
        <f t="shared" si="18"/>
        <v>0.70877750763668101</v>
      </c>
      <c r="T62" s="8">
        <f t="shared" si="19"/>
        <v>2.0331961847765103</v>
      </c>
      <c r="U62" s="8">
        <f t="shared" si="20"/>
        <v>16.33992985971944</v>
      </c>
      <c r="V62" s="8">
        <f t="shared" si="21"/>
        <v>2.8685958045648445</v>
      </c>
      <c r="AE62" s="8">
        <f t="shared" ca="1" si="38"/>
        <v>0.1248541664132638</v>
      </c>
      <c r="AF62" s="8">
        <f t="shared" ca="1" si="39"/>
        <v>5.7155071234192096</v>
      </c>
      <c r="AG62" s="8">
        <f t="shared" ca="1" si="40"/>
        <v>0.71118709671122393</v>
      </c>
      <c r="AH62" s="8">
        <f t="shared" ca="1" si="8"/>
        <v>2.0401083218864695</v>
      </c>
      <c r="AI62" s="8">
        <f t="shared" ca="1" si="9"/>
        <v>16.395479755200828</v>
      </c>
      <c r="AJ62" s="8">
        <f t="shared" ca="1" si="10"/>
        <v>2.8783480004732707</v>
      </c>
      <c r="AL62" s="5">
        <f t="shared" si="41"/>
        <v>44963</v>
      </c>
      <c r="AM62" s="8">
        <f t="shared" ca="1" si="42"/>
        <v>0.98702414975592501</v>
      </c>
      <c r="AN62" s="8">
        <f t="shared" ca="1" si="43"/>
        <v>0.98197554617218874</v>
      </c>
      <c r="AO62" s="8">
        <f t="shared" ca="1" si="44"/>
        <v>0.96620190717873433</v>
      </c>
      <c r="AP62" s="8">
        <f t="shared" ca="1" si="15"/>
        <v>1.5789123012999431</v>
      </c>
      <c r="AQ62" s="8">
        <f t="shared" ca="1" si="16"/>
        <v>1.6046886866061489</v>
      </c>
      <c r="AR62" s="8">
        <f t="shared" ca="1" si="17"/>
        <v>1.639270710140911</v>
      </c>
    </row>
    <row r="63" spans="1:44" x14ac:dyDescent="0.55000000000000004">
      <c r="A63" s="2">
        <v>44970</v>
      </c>
      <c r="B63">
        <v>562</v>
      </c>
      <c r="C63">
        <v>58</v>
      </c>
      <c r="D63">
        <v>341</v>
      </c>
      <c r="E63">
        <v>1380</v>
      </c>
      <c r="F63">
        <v>2341</v>
      </c>
      <c r="L63">
        <f t="shared" si="45"/>
        <v>32644</v>
      </c>
      <c r="M63">
        <f t="shared" si="46"/>
        <v>4050</v>
      </c>
      <c r="N63">
        <f t="shared" si="47"/>
        <v>23080</v>
      </c>
      <c r="O63">
        <f t="shared" si="29"/>
        <v>66609</v>
      </c>
      <c r="Q63" s="8">
        <f t="shared" si="34"/>
        <v>0.12406567822570763</v>
      </c>
      <c r="R63" s="8">
        <f t="shared" si="35"/>
        <v>5.6987654320987655</v>
      </c>
      <c r="S63" s="8">
        <f t="shared" si="18"/>
        <v>0.70702119838255117</v>
      </c>
      <c r="T63" s="8">
        <f t="shared" si="19"/>
        <v>2.0404668545521383</v>
      </c>
      <c r="U63" s="8">
        <f t="shared" si="20"/>
        <v>16.446666666666665</v>
      </c>
      <c r="V63" s="8">
        <f t="shared" si="21"/>
        <v>2.886005199306759</v>
      </c>
      <c r="X63" t="s">
        <v>22</v>
      </c>
      <c r="AE63" s="8">
        <f t="shared" ca="1" si="38"/>
        <v>0.12449558215918319</v>
      </c>
      <c r="AF63" s="8">
        <f t="shared" ca="1" si="39"/>
        <v>5.7185124057199213</v>
      </c>
      <c r="AG63" s="8">
        <f t="shared" ca="1" si="40"/>
        <v>0.70947112005776503</v>
      </c>
      <c r="AH63" s="8">
        <f t="shared" ca="1" si="8"/>
        <v>2.0475373412446998</v>
      </c>
      <c r="AI63" s="8">
        <f t="shared" ca="1" si="9"/>
        <v>16.503656535207895</v>
      </c>
      <c r="AJ63" s="8">
        <f t="shared" ca="1" si="10"/>
        <v>2.8960055878506052</v>
      </c>
      <c r="AL63" s="5">
        <f t="shared" si="41"/>
        <v>44970</v>
      </c>
      <c r="AM63" s="8">
        <f t="shared" ca="1" si="42"/>
        <v>0.98418939198478039</v>
      </c>
      <c r="AN63" s="8">
        <f t="shared" ca="1" si="43"/>
        <v>0.98249188070995008</v>
      </c>
      <c r="AO63" s="8">
        <f t="shared" ca="1" si="44"/>
        <v>0.96387062203181129</v>
      </c>
      <c r="AP63" s="8">
        <f t="shared" ca="1" si="15"/>
        <v>1.5846618832831481</v>
      </c>
      <c r="AQ63" s="8">
        <f t="shared" ca="1" si="16"/>
        <v>1.6152763642845505</v>
      </c>
      <c r="AR63" s="8">
        <f t="shared" ca="1" si="17"/>
        <v>1.6493270222319643</v>
      </c>
    </row>
    <row r="64" spans="1:44" x14ac:dyDescent="0.55000000000000004">
      <c r="A64" s="2">
        <v>44977</v>
      </c>
      <c r="B64">
        <v>530</v>
      </c>
      <c r="C64">
        <v>64</v>
      </c>
      <c r="D64">
        <v>353</v>
      </c>
      <c r="E64">
        <v>1351</v>
      </c>
      <c r="F64">
        <v>2298</v>
      </c>
      <c r="L64">
        <f t="shared" si="45"/>
        <v>33174</v>
      </c>
      <c r="M64">
        <f t="shared" si="46"/>
        <v>4114</v>
      </c>
      <c r="N64">
        <f t="shared" si="47"/>
        <v>23433</v>
      </c>
      <c r="O64">
        <f t="shared" si="29"/>
        <v>67960</v>
      </c>
      <c r="Q64" s="8">
        <f t="shared" si="34"/>
        <v>0.12401278109362754</v>
      </c>
      <c r="R64" s="8">
        <f t="shared" si="35"/>
        <v>5.6959163830821584</v>
      </c>
      <c r="S64" s="8">
        <f t="shared" si="18"/>
        <v>0.70636643154277445</v>
      </c>
      <c r="T64" s="8">
        <f t="shared" si="19"/>
        <v>2.0485922710556461</v>
      </c>
      <c r="U64" s="8">
        <f t="shared" si="20"/>
        <v>16.519202722411279</v>
      </c>
      <c r="V64" s="8">
        <f t="shared" si="21"/>
        <v>2.9001835018990314</v>
      </c>
      <c r="AE64" s="8">
        <f t="shared" ca="1" si="38"/>
        <v>0.12445062396452115</v>
      </c>
      <c r="AF64" s="8">
        <f t="shared" ca="1" si="39"/>
        <v>5.7160265391446679</v>
      </c>
      <c r="AG64" s="8">
        <f t="shared" ca="1" si="40"/>
        <v>0.70886034792431307</v>
      </c>
      <c r="AH64" s="8">
        <f t="shared" ca="1" si="8"/>
        <v>2.0558250862005005</v>
      </c>
      <c r="AI64" s="8">
        <f t="shared" ca="1" si="9"/>
        <v>16.577525865244382</v>
      </c>
      <c r="AJ64" s="8">
        <f t="shared" ca="1" si="10"/>
        <v>2.9104229680201166</v>
      </c>
      <c r="AL64" s="5">
        <f t="shared" si="41"/>
        <v>44977</v>
      </c>
      <c r="AM64" s="8">
        <f t="shared" ca="1" si="42"/>
        <v>0.9838339787443926</v>
      </c>
      <c r="AN64" s="8">
        <f t="shared" ca="1" si="43"/>
        <v>0.98206478646700124</v>
      </c>
      <c r="AO64" s="8">
        <f t="shared" ca="1" si="44"/>
        <v>0.96304084151003033</v>
      </c>
      <c r="AP64" s="8">
        <f t="shared" ca="1" si="15"/>
        <v>1.5910760635109167</v>
      </c>
      <c r="AQ64" s="8">
        <f t="shared" ca="1" si="16"/>
        <v>1.6225062398335794</v>
      </c>
      <c r="AR64" s="8">
        <f t="shared" ca="1" si="17"/>
        <v>1.6575379783168296</v>
      </c>
    </row>
    <row r="65" spans="1:44" x14ac:dyDescent="0.55000000000000004">
      <c r="A65" s="2">
        <v>44984</v>
      </c>
      <c r="B65">
        <v>550</v>
      </c>
      <c r="C65">
        <v>61</v>
      </c>
      <c r="D65">
        <v>375</v>
      </c>
      <c r="E65">
        <v>1338</v>
      </c>
      <c r="F65">
        <v>2324</v>
      </c>
      <c r="L65">
        <f t="shared" si="45"/>
        <v>33724</v>
      </c>
      <c r="M65">
        <f t="shared" si="46"/>
        <v>4175</v>
      </c>
      <c r="N65">
        <f t="shared" si="47"/>
        <v>23808</v>
      </c>
      <c r="O65">
        <f t="shared" si="29"/>
        <v>69298</v>
      </c>
      <c r="Q65" s="8">
        <f t="shared" si="34"/>
        <v>0.12379907484284189</v>
      </c>
      <c r="R65" s="8">
        <f t="shared" si="35"/>
        <v>5.7025149700598803</v>
      </c>
      <c r="S65" s="8">
        <f t="shared" si="18"/>
        <v>0.70596607757086938</v>
      </c>
      <c r="T65" s="8">
        <f t="shared" si="19"/>
        <v>2.0548570750800619</v>
      </c>
      <c r="U65" s="8">
        <f t="shared" si="20"/>
        <v>16.598323353293413</v>
      </c>
      <c r="V65" s="8">
        <f t="shared" si="21"/>
        <v>2.9107022849462365</v>
      </c>
      <c r="AE65" s="8">
        <f t="shared" ca="1" si="38"/>
        <v>0.12424427196213383</v>
      </c>
      <c r="AF65" s="8">
        <f t="shared" ca="1" si="39"/>
        <v>5.7230219345958648</v>
      </c>
      <c r="AG65" s="8">
        <f t="shared" ca="1" si="40"/>
        <v>0.70850482080825916</v>
      </c>
      <c r="AH65" s="8">
        <f t="shared" ca="1" si="8"/>
        <v>2.0622466008220242</v>
      </c>
      <c r="AI65" s="8">
        <f t="shared" ca="1" si="9"/>
        <v>16.658013021825614</v>
      </c>
      <c r="AJ65" s="8">
        <f t="shared" ca="1" si="10"/>
        <v>2.9211695382275678</v>
      </c>
      <c r="AL65" s="5">
        <f t="shared" si="41"/>
        <v>44984</v>
      </c>
      <c r="AM65" s="8">
        <f t="shared" ca="1" si="42"/>
        <v>0.98220268028189173</v>
      </c>
      <c r="AN65" s="8">
        <f t="shared" ca="1" si="43"/>
        <v>0.98326665834303006</v>
      </c>
      <c r="AO65" s="8">
        <f t="shared" ca="1" si="44"/>
        <v>0.96255783080978907</v>
      </c>
      <c r="AP65" s="8">
        <f t="shared" ca="1" si="15"/>
        <v>1.596045901788683</v>
      </c>
      <c r="AQ65" s="8">
        <f t="shared" ca="1" si="16"/>
        <v>1.6303838275291778</v>
      </c>
      <c r="AR65" s="8">
        <f t="shared" ca="1" si="17"/>
        <v>1.6636583424189644</v>
      </c>
    </row>
    <row r="66" spans="1:44" x14ac:dyDescent="0.55000000000000004">
      <c r="A66" s="2">
        <v>44991</v>
      </c>
      <c r="B66">
        <v>526</v>
      </c>
      <c r="C66">
        <v>74</v>
      </c>
      <c r="D66">
        <v>368</v>
      </c>
      <c r="E66">
        <v>1370</v>
      </c>
      <c r="F66">
        <v>2338</v>
      </c>
      <c r="L66">
        <f t="shared" si="45"/>
        <v>34250</v>
      </c>
      <c r="M66">
        <f t="shared" si="46"/>
        <v>4249</v>
      </c>
      <c r="N66">
        <f t="shared" si="47"/>
        <v>24176</v>
      </c>
      <c r="O66">
        <f t="shared" si="29"/>
        <v>70668</v>
      </c>
      <c r="Q66" s="8">
        <f t="shared" si="34"/>
        <v>0.12405839416058394</v>
      </c>
      <c r="R66" s="8">
        <f t="shared" si="35"/>
        <v>5.6898093669098611</v>
      </c>
      <c r="S66" s="8">
        <f t="shared" si="18"/>
        <v>0.7058686131386861</v>
      </c>
      <c r="T66" s="8">
        <f t="shared" si="19"/>
        <v>2.0632992700729926</v>
      </c>
      <c r="U66" s="8">
        <f t="shared" si="20"/>
        <v>16.631678041892211</v>
      </c>
      <c r="V66" s="8">
        <f t="shared" si="21"/>
        <v>2.9230641958967571</v>
      </c>
      <c r="AE66" s="8">
        <f t="shared" ca="1" si="38"/>
        <v>0.12451265010598918</v>
      </c>
      <c r="AF66" s="8">
        <f t="shared" ca="1" si="39"/>
        <v>5.7106433439303572</v>
      </c>
      <c r="AG66" s="8">
        <f t="shared" ca="1" si="40"/>
        <v>0.70845324287182732</v>
      </c>
      <c r="AH66" s="8">
        <f t="shared" ca="1" si="8"/>
        <v>2.070854308705588</v>
      </c>
      <c r="AI66" s="8">
        <f t="shared" ca="1" si="9"/>
        <v>16.692577094178958</v>
      </c>
      <c r="AJ66" s="8">
        <f t="shared" ca="1" si="10"/>
        <v>2.9337673756273324</v>
      </c>
      <c r="AL66" s="5">
        <f t="shared" si="41"/>
        <v>44991</v>
      </c>
      <c r="AM66" s="8">
        <f t="shared" ca="1" si="42"/>
        <v>0.98432432120795499</v>
      </c>
      <c r="AN66" s="8">
        <f t="shared" ca="1" si="43"/>
        <v>0.9811399050966213</v>
      </c>
      <c r="AO66" s="8">
        <f t="shared" ca="1" si="44"/>
        <v>0.96248775824972821</v>
      </c>
      <c r="AP66" s="8">
        <f t="shared" ca="1" si="15"/>
        <v>1.6027077126923257</v>
      </c>
      <c r="AQ66" s="8">
        <f t="shared" ca="1" si="16"/>
        <v>1.633766746278527</v>
      </c>
      <c r="AR66" s="8">
        <f t="shared" ca="1" si="17"/>
        <v>1.6708330363257318</v>
      </c>
    </row>
    <row r="67" spans="1:44" x14ac:dyDescent="0.55000000000000004">
      <c r="A67" s="2">
        <v>44998</v>
      </c>
      <c r="B67">
        <v>523</v>
      </c>
      <c r="C67">
        <v>72</v>
      </c>
      <c r="D67">
        <v>345</v>
      </c>
      <c r="E67">
        <v>1281</v>
      </c>
      <c r="F67">
        <v>2221</v>
      </c>
      <c r="L67">
        <f t="shared" si="45"/>
        <v>34773</v>
      </c>
      <c r="M67">
        <f t="shared" si="46"/>
        <v>4321</v>
      </c>
      <c r="N67">
        <f t="shared" si="47"/>
        <v>24521</v>
      </c>
      <c r="O67">
        <f t="shared" si="29"/>
        <v>71949</v>
      </c>
      <c r="Q67" s="8">
        <f t="shared" si="34"/>
        <v>0.12426307767520778</v>
      </c>
      <c r="R67" s="8">
        <f t="shared" si="35"/>
        <v>5.6748437861606114</v>
      </c>
      <c r="S67" s="8">
        <f t="shared" si="18"/>
        <v>0.70517355419434624</v>
      </c>
      <c r="T67" s="8">
        <f t="shared" si="19"/>
        <v>2.0691053403502719</v>
      </c>
      <c r="U67" s="8">
        <f t="shared" si="20"/>
        <v>16.651006711409394</v>
      </c>
      <c r="V67" s="8">
        <f t="shared" si="21"/>
        <v>2.9341788670935118</v>
      </c>
      <c r="AE67" s="8">
        <f t="shared" ca="1" si="38"/>
        <v>0.12472622331578827</v>
      </c>
      <c r="AF67" s="8">
        <f t="shared" ca="1" si="39"/>
        <v>5.6959947121613759</v>
      </c>
      <c r="AG67" s="8">
        <f t="shared" ca="1" si="40"/>
        <v>0.70780183335488178</v>
      </c>
      <c r="AH67" s="8">
        <f t="shared" ca="1" si="8"/>
        <v>2.0768171815199379</v>
      </c>
      <c r="AI67" s="8">
        <f t="shared" ca="1" si="9"/>
        <v>16.713067311500296</v>
      </c>
      <c r="AJ67" s="8">
        <f t="shared" ca="1" si="10"/>
        <v>2.9451149566898902</v>
      </c>
      <c r="AL67" s="5">
        <f t="shared" si="41"/>
        <v>44998</v>
      </c>
      <c r="AM67" s="8">
        <f t="shared" ca="1" si="42"/>
        <v>0.98601270632050986</v>
      </c>
      <c r="AN67" s="8">
        <f t="shared" ca="1" si="43"/>
        <v>0.9786231383650954</v>
      </c>
      <c r="AO67" s="8">
        <f t="shared" ca="1" si="44"/>
        <v>0.96160276874339767</v>
      </c>
      <c r="AP67" s="8">
        <f t="shared" ca="1" si="15"/>
        <v>1.6073225917831371</v>
      </c>
      <c r="AQ67" s="8">
        <f t="shared" ca="1" si="16"/>
        <v>1.6357722026855726</v>
      </c>
      <c r="AR67" s="8">
        <f t="shared" ca="1" si="17"/>
        <v>1.6772956868682452</v>
      </c>
    </row>
    <row r="68" spans="1:44" x14ac:dyDescent="0.55000000000000004">
      <c r="A68" s="2">
        <v>45005</v>
      </c>
      <c r="B68">
        <v>536</v>
      </c>
      <c r="C68">
        <v>47</v>
      </c>
      <c r="D68">
        <v>370</v>
      </c>
      <c r="E68">
        <v>1320</v>
      </c>
      <c r="F68">
        <v>2273</v>
      </c>
      <c r="L68">
        <f t="shared" si="45"/>
        <v>35309</v>
      </c>
      <c r="M68">
        <f t="shared" si="46"/>
        <v>4368</v>
      </c>
      <c r="N68">
        <f t="shared" si="47"/>
        <v>24891</v>
      </c>
      <c r="O68">
        <f t="shared" si="29"/>
        <v>73269</v>
      </c>
      <c r="Q68" s="8">
        <f t="shared" si="34"/>
        <v>0.1237078365289303</v>
      </c>
      <c r="R68" s="8">
        <f t="shared" si="35"/>
        <v>5.6984890109890109</v>
      </c>
      <c r="S68" s="8">
        <f t="shared" si="18"/>
        <v>0.70494774703333429</v>
      </c>
      <c r="T68" s="8">
        <f t="shared" si="19"/>
        <v>2.0750800079299894</v>
      </c>
      <c r="U68" s="8">
        <f t="shared" si="20"/>
        <v>16.77403846153846</v>
      </c>
      <c r="V68" s="8">
        <f t="shared" si="21"/>
        <v>2.9435940701458359</v>
      </c>
      <c r="AE68" s="8">
        <f t="shared" ca="1" si="38"/>
        <v>0.12417701708521114</v>
      </c>
      <c r="AF68" s="8">
        <f t="shared" ca="1" si="39"/>
        <v>5.7201013867216579</v>
      </c>
      <c r="AG68" s="8">
        <f t="shared" ca="1" si="40"/>
        <v>0.70762136727747038</v>
      </c>
      <c r="AH68" s="8">
        <f t="shared" ca="1" si="8"/>
        <v>2.0829500606264504</v>
      </c>
      <c r="AI68" s="8">
        <f t="shared" ca="1" si="9"/>
        <v>16.837656522586844</v>
      </c>
      <c r="AJ68" s="8">
        <f t="shared" ca="1" si="10"/>
        <v>2.9547580929114674</v>
      </c>
      <c r="AL68" s="5">
        <f t="shared" si="41"/>
        <v>45005</v>
      </c>
      <c r="AM68" s="8">
        <f t="shared" ca="1" si="42"/>
        <v>0.98167100248836237</v>
      </c>
      <c r="AN68" s="8">
        <f t="shared" ca="1" si="43"/>
        <v>0.98276488194209699</v>
      </c>
      <c r="AO68" s="8">
        <f t="shared" ca="1" si="44"/>
        <v>0.96135759181459468</v>
      </c>
      <c r="AP68" s="8">
        <f t="shared" ca="1" si="15"/>
        <v>1.6120690447826052</v>
      </c>
      <c r="AQ68" s="8">
        <f t="shared" ca="1" si="16"/>
        <v>1.6479662281419092</v>
      </c>
      <c r="AR68" s="8">
        <f t="shared" ca="1" si="17"/>
        <v>1.6827876255634033</v>
      </c>
    </row>
    <row r="69" spans="1:44" x14ac:dyDescent="0.55000000000000004">
      <c r="A69" s="2">
        <v>45012</v>
      </c>
      <c r="B69">
        <v>554</v>
      </c>
      <c r="C69">
        <v>67</v>
      </c>
      <c r="D69">
        <v>312</v>
      </c>
      <c r="E69">
        <v>1264</v>
      </c>
      <c r="F69">
        <v>2197</v>
      </c>
      <c r="L69">
        <f t="shared" si="45"/>
        <v>35863</v>
      </c>
      <c r="M69">
        <f t="shared" si="46"/>
        <v>4435</v>
      </c>
      <c r="N69">
        <f t="shared" si="47"/>
        <v>25203</v>
      </c>
      <c r="O69">
        <f t="shared" si="29"/>
        <v>74533</v>
      </c>
      <c r="Q69" s="8">
        <f t="shared" si="34"/>
        <v>0.12366505869559155</v>
      </c>
      <c r="R69" s="8">
        <f t="shared" si="35"/>
        <v>5.6827508455467868</v>
      </c>
      <c r="S69" s="8">
        <f t="shared" si="18"/>
        <v>0.70275771686696598</v>
      </c>
      <c r="T69" s="8">
        <f t="shared" si="19"/>
        <v>2.0782700833728356</v>
      </c>
      <c r="U69" s="8">
        <f t="shared" si="20"/>
        <v>16.805636978579482</v>
      </c>
      <c r="V69" s="8">
        <f t="shared" si="21"/>
        <v>2.9573066698408921</v>
      </c>
      <c r="AE69" s="8">
        <f t="shared" ca="1" si="38"/>
        <v>0.12414217911290625</v>
      </c>
      <c r="AF69" s="8">
        <f t="shared" ca="1" si="39"/>
        <v>5.7046758458946769</v>
      </c>
      <c r="AG69" s="8">
        <f t="shared" ca="1" si="40"/>
        <v>0.70546907332188868</v>
      </c>
      <c r="AH69" s="8">
        <f t="shared" ca="1" si="8"/>
        <v>2.0862883959012946</v>
      </c>
      <c r="AI69" s="8">
        <f t="shared" ca="1" si="9"/>
        <v>16.870475928344561</v>
      </c>
      <c r="AJ69" s="8">
        <f t="shared" ca="1" si="10"/>
        <v>2.9687164520972953</v>
      </c>
      <c r="AL69" s="5">
        <f t="shared" si="41"/>
        <v>45012</v>
      </c>
      <c r="AM69" s="8">
        <f t="shared" ca="1" si="42"/>
        <v>0.98139559381774066</v>
      </c>
      <c r="AN69" s="8">
        <f t="shared" ca="1" si="43"/>
        <v>0.98011463524456255</v>
      </c>
      <c r="AO69" s="8">
        <f t="shared" ca="1" si="44"/>
        <v>0.95843353633846351</v>
      </c>
      <c r="AP69" s="8">
        <f t="shared" ca="1" si="15"/>
        <v>1.6146527010398577</v>
      </c>
      <c r="AQ69" s="8">
        <f t="shared" ca="1" si="16"/>
        <v>1.6511783896587955</v>
      </c>
      <c r="AR69" s="8">
        <f t="shared" ca="1" si="17"/>
        <v>1.6907371609813555</v>
      </c>
    </row>
    <row r="70" spans="1:44" x14ac:dyDescent="0.55000000000000004">
      <c r="A70" s="2">
        <v>45019</v>
      </c>
      <c r="B70">
        <v>512</v>
      </c>
      <c r="C70">
        <v>50</v>
      </c>
      <c r="D70">
        <v>349</v>
      </c>
      <c r="E70">
        <v>1208</v>
      </c>
      <c r="F70">
        <v>2119</v>
      </c>
      <c r="L70">
        <f t="shared" si="45"/>
        <v>36375</v>
      </c>
      <c r="M70">
        <f t="shared" si="46"/>
        <v>4485</v>
      </c>
      <c r="N70">
        <f t="shared" si="47"/>
        <v>25552</v>
      </c>
      <c r="O70">
        <f t="shared" si="29"/>
        <v>75741</v>
      </c>
      <c r="Q70" s="8">
        <f t="shared" si="34"/>
        <v>0.12329896907216495</v>
      </c>
      <c r="R70" s="8">
        <f t="shared" si="35"/>
        <v>5.6972129319955407</v>
      </c>
      <c r="S70" s="8">
        <f t="shared" si="18"/>
        <v>0.70246048109965631</v>
      </c>
      <c r="T70" s="8">
        <f t="shared" si="19"/>
        <v>2.0822268041237115</v>
      </c>
      <c r="U70" s="8">
        <f t="shared" si="20"/>
        <v>16.8876254180602</v>
      </c>
      <c r="V70" s="8">
        <f t="shared" si="21"/>
        <v>2.9641906700062619</v>
      </c>
      <c r="AE70" s="8">
        <f t="shared" ca="1" si="38"/>
        <v>0.12378275569939955</v>
      </c>
      <c r="AF70" s="8">
        <f t="shared" ca="1" si="39"/>
        <v>5.7195670153244471</v>
      </c>
      <c r="AG70" s="8">
        <f t="shared" ca="1" si="40"/>
        <v>0.70521671652866369</v>
      </c>
      <c r="AH70" s="8">
        <f t="shared" ca="1" si="8"/>
        <v>2.0903968114667162</v>
      </c>
      <c r="AI70" s="8">
        <f t="shared" ca="1" si="9"/>
        <v>16.953887183300285</v>
      </c>
      <c r="AJ70" s="8">
        <f t="shared" ca="1" si="10"/>
        <v>2.9758212279704837</v>
      </c>
      <c r="AL70" s="5">
        <f t="shared" si="41"/>
        <v>45019</v>
      </c>
      <c r="AM70" s="8">
        <f t="shared" ca="1" si="42"/>
        <v>0.978554202142075</v>
      </c>
      <c r="AN70" s="8">
        <f t="shared" ca="1" si="43"/>
        <v>0.98267307212832122</v>
      </c>
      <c r="AO70" s="8">
        <f t="shared" ca="1" si="44"/>
        <v>0.95809069038972361</v>
      </c>
      <c r="AP70" s="8">
        <f t="shared" ca="1" si="15"/>
        <v>1.617832349789635</v>
      </c>
      <c r="AQ70" s="8">
        <f t="shared" ca="1" si="16"/>
        <v>1.6593421701130158</v>
      </c>
      <c r="AR70" s="8">
        <f t="shared" ca="1" si="17"/>
        <v>1.6947834580201842</v>
      </c>
    </row>
    <row r="71" spans="1:44" x14ac:dyDescent="0.55000000000000004">
      <c r="A71" s="2">
        <v>45026</v>
      </c>
      <c r="B71">
        <v>510</v>
      </c>
      <c r="C71">
        <v>61</v>
      </c>
      <c r="D71">
        <v>357</v>
      </c>
      <c r="E71">
        <v>1320</v>
      </c>
      <c r="F71">
        <v>2248</v>
      </c>
      <c r="L71">
        <f t="shared" si="45"/>
        <v>36885</v>
      </c>
      <c r="M71">
        <f t="shared" si="46"/>
        <v>4546</v>
      </c>
      <c r="N71">
        <f t="shared" si="47"/>
        <v>25909</v>
      </c>
      <c r="O71">
        <f t="shared" si="29"/>
        <v>77061</v>
      </c>
      <c r="Q71" s="8">
        <f t="shared" si="34"/>
        <v>0.1232479327639962</v>
      </c>
      <c r="R71" s="8">
        <f t="shared" si="35"/>
        <v>5.6992960844698635</v>
      </c>
      <c r="S71" s="8">
        <f t="shared" si="18"/>
        <v>0.70242646062084857</v>
      </c>
      <c r="T71" s="8">
        <f t="shared" si="19"/>
        <v>2.0892232614884101</v>
      </c>
      <c r="U71" s="8">
        <f t="shared" si="20"/>
        <v>16.951385833699955</v>
      </c>
      <c r="V71" s="8">
        <f t="shared" si="21"/>
        <v>2.9742946466478828</v>
      </c>
      <c r="AE71" s="8">
        <f t="shared" ca="1" si="38"/>
        <v>0.12373959496856436</v>
      </c>
      <c r="AF71" s="8">
        <f t="shared" ca="1" si="39"/>
        <v>5.7220317881407947</v>
      </c>
      <c r="AG71" s="8">
        <f t="shared" ca="1" si="40"/>
        <v>0.70522858909822572</v>
      </c>
      <c r="AH71" s="8">
        <f t="shared" ca="1" si="8"/>
        <v>2.0975576172178925</v>
      </c>
      <c r="AI71" s="8">
        <f t="shared" ca="1" si="9"/>
        <v>17.019008515416179</v>
      </c>
      <c r="AJ71" s="8">
        <f t="shared" ca="1" si="10"/>
        <v>2.9861597402864621</v>
      </c>
      <c r="AL71" s="5">
        <f t="shared" si="41"/>
        <v>45026</v>
      </c>
      <c r="AM71" s="8">
        <f t="shared" ca="1" si="42"/>
        <v>0.97821299860134225</v>
      </c>
      <c r="AN71" s="8">
        <f t="shared" ca="1" si="43"/>
        <v>0.98309654227370979</v>
      </c>
      <c r="AO71" s="8">
        <f t="shared" ca="1" si="44"/>
        <v>0.95810682018089532</v>
      </c>
      <c r="AP71" s="8">
        <f t="shared" ca="1" si="15"/>
        <v>1.6233743517345596</v>
      </c>
      <c r="AQ71" s="8">
        <f t="shared" ca="1" si="16"/>
        <v>1.6657158454469105</v>
      </c>
      <c r="AR71" s="8">
        <f t="shared" ca="1" si="17"/>
        <v>1.7006714258486844</v>
      </c>
    </row>
    <row r="72" spans="1:44" x14ac:dyDescent="0.55000000000000004">
      <c r="A72" s="2">
        <v>45033</v>
      </c>
      <c r="B72">
        <v>473</v>
      </c>
      <c r="C72">
        <v>57</v>
      </c>
      <c r="D72">
        <v>348</v>
      </c>
      <c r="E72">
        <v>1276</v>
      </c>
      <c r="F72">
        <v>2154</v>
      </c>
      <c r="L72">
        <f t="shared" si="45"/>
        <v>37358</v>
      </c>
      <c r="M72">
        <f t="shared" si="46"/>
        <v>4603</v>
      </c>
      <c r="N72">
        <f t="shared" si="47"/>
        <v>26257</v>
      </c>
      <c r="O72">
        <f t="shared" si="29"/>
        <v>78337</v>
      </c>
      <c r="Q72" s="8">
        <f t="shared" si="34"/>
        <v>0.12321323411317522</v>
      </c>
      <c r="R72" s="8">
        <f t="shared" si="35"/>
        <v>5.7043232674342823</v>
      </c>
      <c r="S72" s="8">
        <f t="shared" si="18"/>
        <v>0.70284811820761284</v>
      </c>
      <c r="T72" s="8">
        <f t="shared" si="19"/>
        <v>2.0969270303549439</v>
      </c>
      <c r="U72" s="8">
        <f t="shared" si="20"/>
        <v>17.018683467303934</v>
      </c>
      <c r="V72" s="8">
        <f t="shared" si="21"/>
        <v>2.9834710743801653</v>
      </c>
      <c r="AE72" s="8">
        <f t="shared" ca="1" si="38"/>
        <v>0.12371283197862966</v>
      </c>
      <c r="AF72" s="8">
        <f t="shared" ca="1" si="39"/>
        <v>5.7274528261118398</v>
      </c>
      <c r="AG72" s="8">
        <f t="shared" ca="1" si="40"/>
        <v>0.70569798593588506</v>
      </c>
      <c r="AH72" s="8">
        <f t="shared" ca="1" si="8"/>
        <v>2.1054295282880537</v>
      </c>
      <c r="AI72" s="8">
        <f t="shared" ca="1" si="9"/>
        <v>17.087689836581603</v>
      </c>
      <c r="AJ72" s="8">
        <f t="shared" ca="1" si="10"/>
        <v>2.9955682796124887</v>
      </c>
      <c r="AL72" s="5">
        <f t="shared" si="41"/>
        <v>45033</v>
      </c>
      <c r="AM72" s="8">
        <f t="shared" ca="1" si="42"/>
        <v>0.97800142602716167</v>
      </c>
      <c r="AN72" s="8">
        <f t="shared" ca="1" si="43"/>
        <v>0.98402792537016759</v>
      </c>
      <c r="AO72" s="8">
        <f t="shared" ca="1" si="44"/>
        <v>0.9587445315818296</v>
      </c>
      <c r="AP72" s="8">
        <f t="shared" ca="1" si="15"/>
        <v>1.6294667033465189</v>
      </c>
      <c r="AQ72" s="8">
        <f t="shared" ca="1" si="16"/>
        <v>1.6724379506064353</v>
      </c>
      <c r="AR72" s="8">
        <f t="shared" ca="1" si="17"/>
        <v>1.7060297574124246</v>
      </c>
    </row>
    <row r="73" spans="1:44" x14ac:dyDescent="0.55000000000000004">
      <c r="A73" s="2">
        <v>45040</v>
      </c>
      <c r="B73">
        <v>463</v>
      </c>
      <c r="C73">
        <v>60</v>
      </c>
      <c r="D73">
        <v>335</v>
      </c>
      <c r="E73">
        <v>1216</v>
      </c>
      <c r="F73">
        <v>2074</v>
      </c>
      <c r="L73">
        <f t="shared" si="45"/>
        <v>37821</v>
      </c>
      <c r="M73">
        <f t="shared" si="46"/>
        <v>4663</v>
      </c>
      <c r="N73">
        <f t="shared" si="47"/>
        <v>26592</v>
      </c>
      <c r="O73">
        <f t="shared" si="29"/>
        <v>79553</v>
      </c>
      <c r="Q73" s="8">
        <f t="shared" si="34"/>
        <v>0.12329129319690119</v>
      </c>
      <c r="R73" s="8">
        <f t="shared" si="35"/>
        <v>5.7027664593609266</v>
      </c>
      <c r="S73" s="8">
        <f t="shared" si="18"/>
        <v>0.70310145157452208</v>
      </c>
      <c r="T73" s="8">
        <f t="shared" si="19"/>
        <v>2.1034081594881151</v>
      </c>
      <c r="U73" s="8">
        <f t="shared" si="20"/>
        <v>17.060476088355138</v>
      </c>
      <c r="V73" s="8">
        <f t="shared" si="21"/>
        <v>2.9916140192539111</v>
      </c>
      <c r="AE73" s="8">
        <f t="shared" ca="1" si="38"/>
        <v>0.12379928729545601</v>
      </c>
      <c r="AF73" s="8">
        <f t="shared" ca="1" si="39"/>
        <v>5.7262634284629144</v>
      </c>
      <c r="AG73" s="8">
        <f t="shared" ca="1" si="40"/>
        <v>0.70599842328131379</v>
      </c>
      <c r="AH73" s="8">
        <f t="shared" ca="1" si="8"/>
        <v>2.112074780659535</v>
      </c>
      <c r="AI73" s="8">
        <f t="shared" ca="1" si="9"/>
        <v>17.13076995053062</v>
      </c>
      <c r="AJ73" s="8">
        <f t="shared" ca="1" si="10"/>
        <v>3.003940293295889</v>
      </c>
      <c r="AL73" s="5">
        <f t="shared" si="41"/>
        <v>45040</v>
      </c>
      <c r="AM73" s="8">
        <f t="shared" ca="1" si="42"/>
        <v>0.97868489128934566</v>
      </c>
      <c r="AN73" s="8">
        <f t="shared" ca="1" si="43"/>
        <v>0.9838235761530818</v>
      </c>
      <c r="AO73" s="8">
        <f t="shared" ca="1" si="44"/>
        <v>0.95915269862744013</v>
      </c>
      <c r="AP73" s="8">
        <f t="shared" ca="1" si="15"/>
        <v>1.6346097002168383</v>
      </c>
      <c r="AQ73" s="8">
        <f t="shared" ca="1" si="16"/>
        <v>1.6766543671129277</v>
      </c>
      <c r="AR73" s="8">
        <f t="shared" ca="1" si="17"/>
        <v>1.7107977690683607</v>
      </c>
    </row>
    <row r="74" spans="1:44" x14ac:dyDescent="0.55000000000000004">
      <c r="A74" s="2">
        <v>45047</v>
      </c>
      <c r="B74">
        <v>496</v>
      </c>
      <c r="C74">
        <v>56</v>
      </c>
      <c r="D74">
        <v>347</v>
      </c>
      <c r="E74">
        <v>1211</v>
      </c>
      <c r="F74">
        <v>2110</v>
      </c>
      <c r="L74">
        <f t="shared" si="45"/>
        <v>38317</v>
      </c>
      <c r="M74">
        <f t="shared" si="46"/>
        <v>4719</v>
      </c>
      <c r="N74">
        <f t="shared" si="47"/>
        <v>26939</v>
      </c>
      <c r="O74">
        <f t="shared" si="29"/>
        <v>80764</v>
      </c>
      <c r="Q74" s="8">
        <f t="shared" ref="Q74:Q105" si="48">M74/L74</f>
        <v>0.12315682334211969</v>
      </c>
      <c r="R74" s="8">
        <f t="shared" ref="R74:R105" si="49">N74/M74</f>
        <v>5.7086247086247086</v>
      </c>
      <c r="S74" s="8">
        <f t="shared" si="18"/>
        <v>0.70305608476655268</v>
      </c>
      <c r="T74" s="8">
        <f t="shared" si="19"/>
        <v>2.1077850562413549</v>
      </c>
      <c r="U74" s="8">
        <f t="shared" si="20"/>
        <v>17.114642932824751</v>
      </c>
      <c r="V74" s="8">
        <f t="shared" si="21"/>
        <v>2.998032592152641</v>
      </c>
      <c r="AE74" s="8">
        <f t="shared" ref="AE74:AE105" ca="1" si="50">Q74*($X$6^(ROW()-10))</f>
        <v>0.12367233482596844</v>
      </c>
      <c r="AF74" s="8">
        <f t="shared" ref="AF74:AF105" ca="1" si="51">R74*($X$6^(ROW()-10))</f>
        <v>5.7325199465369741</v>
      </c>
      <c r="AG74" s="8">
        <f t="shared" ref="AG74:AG105" ca="1" si="52">S74*($X$6^(ROW()-10))</f>
        <v>0.70599894636083138</v>
      </c>
      <c r="AH74" s="8">
        <f t="shared" ref="AH74:AH122" ca="1" si="53">T74*($X$6^(ROW()-10))</f>
        <v>2.1166078512151967</v>
      </c>
      <c r="AI74" s="8">
        <f t="shared" ref="AI74:AI122" ca="1" si="54">U74*($X$6^(ROW()-10))</f>
        <v>17.186281634882963</v>
      </c>
      <c r="AJ74" s="8">
        <f t="shared" ref="AJ74:AJ122" ca="1" si="55">V74*($X$6^(ROW()-10))</f>
        <v>3.0105817972089794</v>
      </c>
      <c r="AL74" s="5">
        <f t="shared" ref="AL74:AL105" si="56">A74</f>
        <v>45047</v>
      </c>
      <c r="AM74" s="8">
        <f t="shared" ref="AM74:AM105" ca="1" si="57">AE74/OFFSET(AE$10, $M$1,0)</f>
        <v>0.97768127918047432</v>
      </c>
      <c r="AN74" s="8">
        <f t="shared" ref="AN74:AN105" ca="1" si="58">AF74/OFFSET(AF$10, $M$1,0)</f>
        <v>0.98489850224804487</v>
      </c>
      <c r="AO74" s="8">
        <f t="shared" ref="AO74:AO105" ca="1" si="59">AG74/OFFSET(AG$10, $M$1,0)</f>
        <v>0.95915340927085568</v>
      </c>
      <c r="AP74" s="8">
        <f t="shared" ref="AP74:AP122" ca="1" si="60">AH74/OFFSET(AH$10, $M$1,0)</f>
        <v>1.6381180045486281</v>
      </c>
      <c r="AQ74" s="8">
        <f t="shared" ref="AQ74:AQ122" ca="1" si="61">AI74/OFFSET(AI$10, $M$1,0)</f>
        <v>1.6820875092462892</v>
      </c>
      <c r="AR74" s="8">
        <f t="shared" ref="AR74:AR122" ca="1" si="62">AJ74/OFFSET(AJ$10, $M$1,0)</f>
        <v>1.7145802244331134</v>
      </c>
    </row>
    <row r="75" spans="1:44" x14ac:dyDescent="0.55000000000000004">
      <c r="A75" s="2">
        <v>45054</v>
      </c>
      <c r="B75">
        <v>431</v>
      </c>
      <c r="C75">
        <v>56</v>
      </c>
      <c r="D75">
        <v>322</v>
      </c>
      <c r="E75">
        <v>1198</v>
      </c>
      <c r="F75">
        <v>2007</v>
      </c>
      <c r="L75">
        <f t="shared" si="45"/>
        <v>38748</v>
      </c>
      <c r="M75">
        <f t="shared" si="46"/>
        <v>4775</v>
      </c>
      <c r="N75">
        <f t="shared" si="47"/>
        <v>27261</v>
      </c>
      <c r="O75">
        <f t="shared" si="29"/>
        <v>81962</v>
      </c>
      <c r="Q75" s="8">
        <f t="shared" si="48"/>
        <v>0.12323216682151338</v>
      </c>
      <c r="R75" s="8">
        <f t="shared" si="49"/>
        <v>5.7091099476439791</v>
      </c>
      <c r="S75" s="8">
        <f t="shared" ref="S75:S122" si="63">N75/L75</f>
        <v>0.70354598947042424</v>
      </c>
      <c r="T75" s="8">
        <f t="shared" ref="T75:T122" si="64">O75/L75</f>
        <v>2.1152575616806031</v>
      </c>
      <c r="U75" s="8">
        <f t="shared" ref="U75:U122" si="65">O75/M75</f>
        <v>17.164816753926701</v>
      </c>
      <c r="V75" s="8">
        <f t="shared" ref="V75:V122" si="66">O75/N75</f>
        <v>3.0065661567807491</v>
      </c>
      <c r="AE75" s="8">
        <f t="shared" ca="1" si="50"/>
        <v>0.12375607058224469</v>
      </c>
      <c r="AF75" s="8">
        <f t="shared" ca="1" si="51"/>
        <v>5.7333814041081945</v>
      </c>
      <c r="AG75" s="8">
        <f t="shared" ca="1" si="52"/>
        <v>0.70653701364242349</v>
      </c>
      <c r="AH75" s="8">
        <f t="shared" ca="1" si="53"/>
        <v>2.1242502737302491</v>
      </c>
      <c r="AI75" s="8">
        <f t="shared" ca="1" si="54"/>
        <v>17.237790493507788</v>
      </c>
      <c r="AJ75" s="8">
        <f t="shared" ca="1" si="55"/>
        <v>3.0193481386045886</v>
      </c>
      <c r="AL75" s="5">
        <f t="shared" si="56"/>
        <v>45054</v>
      </c>
      <c r="AM75" s="8">
        <f t="shared" ca="1" si="57"/>
        <v>0.97834324518462967</v>
      </c>
      <c r="AN75" s="8">
        <f t="shared" ca="1" si="58"/>
        <v>0.98504650840930696</v>
      </c>
      <c r="AO75" s="8">
        <f t="shared" ca="1" si="59"/>
        <v>0.95988441470679353</v>
      </c>
      <c r="AP75" s="8">
        <f t="shared" ca="1" si="60"/>
        <v>1.6440327468156415</v>
      </c>
      <c r="AQ75" s="8">
        <f t="shared" ca="1" si="61"/>
        <v>1.6871288794244954</v>
      </c>
      <c r="AR75" s="8">
        <f t="shared" ca="1" si="62"/>
        <v>1.7195728127798162</v>
      </c>
    </row>
    <row r="76" spans="1:44" x14ac:dyDescent="0.55000000000000004">
      <c r="A76" s="2">
        <v>45061</v>
      </c>
      <c r="B76">
        <v>469</v>
      </c>
      <c r="C76">
        <v>64</v>
      </c>
      <c r="D76">
        <v>319</v>
      </c>
      <c r="E76">
        <v>1178</v>
      </c>
      <c r="F76">
        <v>2030</v>
      </c>
      <c r="L76">
        <f t="shared" ref="L76:L107" si="67">B76+L75</f>
        <v>39217</v>
      </c>
      <c r="M76">
        <f t="shared" ref="M76:M107" si="68">C76+M75</f>
        <v>4839</v>
      </c>
      <c r="N76">
        <f t="shared" ref="N76:N107" si="69">D76+N75</f>
        <v>27580</v>
      </c>
      <c r="O76">
        <f t="shared" ref="O76:O122" si="70">E76+O75</f>
        <v>83140</v>
      </c>
      <c r="Q76" s="8">
        <f t="shared" si="48"/>
        <v>0.12339036642272484</v>
      </c>
      <c r="R76" s="8">
        <f t="shared" si="49"/>
        <v>5.6995246951849552</v>
      </c>
      <c r="S76" s="8">
        <f t="shared" si="63"/>
        <v>0.70326644057424081</v>
      </c>
      <c r="T76" s="8">
        <f t="shared" si="64"/>
        <v>2.1199989800341688</v>
      </c>
      <c r="U76" s="8">
        <f t="shared" si="65"/>
        <v>17.181235792519114</v>
      </c>
      <c r="V76" s="8">
        <f t="shared" si="66"/>
        <v>3.0145032632342277</v>
      </c>
      <c r="AE76" s="8">
        <f t="shared" ca="1" si="50"/>
        <v>0.12392303054594223</v>
      </c>
      <c r="AF76" s="8">
        <f t="shared" ca="1" si="51"/>
        <v>5.7241289849081554</v>
      </c>
      <c r="AG76" s="8">
        <f t="shared" ca="1" si="52"/>
        <v>0.70630237289875741</v>
      </c>
      <c r="AH76" s="8">
        <f t="shared" ca="1" si="53"/>
        <v>2.1291508079333821</v>
      </c>
      <c r="AI76" s="8">
        <f t="shared" ca="1" si="54"/>
        <v>17.255405504179262</v>
      </c>
      <c r="AJ76" s="8">
        <f t="shared" ca="1" si="55"/>
        <v>3.0275165784888851</v>
      </c>
      <c r="AL76" s="5">
        <f t="shared" si="56"/>
        <v>45061</v>
      </c>
      <c r="AM76" s="8">
        <f t="shared" ca="1" si="57"/>
        <v>0.97966313318633547</v>
      </c>
      <c r="AN76" s="8">
        <f t="shared" ca="1" si="58"/>
        <v>0.98345685954680373</v>
      </c>
      <c r="AO76" s="8">
        <f t="shared" ca="1" si="59"/>
        <v>0.95956563736243461</v>
      </c>
      <c r="AP76" s="8">
        <f t="shared" ca="1" si="60"/>
        <v>1.647825444317661</v>
      </c>
      <c r="AQ76" s="8">
        <f t="shared" ca="1" si="61"/>
        <v>1.6888529282941231</v>
      </c>
      <c r="AR76" s="8">
        <f t="shared" ca="1" si="62"/>
        <v>1.7242248855130897</v>
      </c>
    </row>
    <row r="77" spans="1:44" x14ac:dyDescent="0.55000000000000004">
      <c r="A77" s="2">
        <v>45068</v>
      </c>
      <c r="B77">
        <v>445</v>
      </c>
      <c r="C77">
        <v>67</v>
      </c>
      <c r="D77">
        <v>307</v>
      </c>
      <c r="E77">
        <v>1158</v>
      </c>
      <c r="F77">
        <v>1977</v>
      </c>
      <c r="L77">
        <f t="shared" si="67"/>
        <v>39662</v>
      </c>
      <c r="M77">
        <f t="shared" si="68"/>
        <v>4906</v>
      </c>
      <c r="N77">
        <f t="shared" si="69"/>
        <v>27887</v>
      </c>
      <c r="O77">
        <f t="shared" si="70"/>
        <v>84298</v>
      </c>
      <c r="Q77" s="8">
        <f t="shared" si="48"/>
        <v>0.12369522464827795</v>
      </c>
      <c r="R77" s="8">
        <f t="shared" si="49"/>
        <v>5.6842641663269466</v>
      </c>
      <c r="S77" s="8">
        <f t="shared" si="63"/>
        <v>0.70311633301396803</v>
      </c>
      <c r="T77" s="8">
        <f t="shared" si="64"/>
        <v>2.1254097120669657</v>
      </c>
      <c r="U77" s="8">
        <f t="shared" si="65"/>
        <v>17.18263350998777</v>
      </c>
      <c r="V77" s="8">
        <f t="shared" si="66"/>
        <v>3.0228421845304263</v>
      </c>
      <c r="AE77" s="8">
        <f t="shared" ca="1" si="50"/>
        <v>0.12423731312587483</v>
      </c>
      <c r="AF77" s="8">
        <f t="shared" ca="1" si="51"/>
        <v>5.709175185462442</v>
      </c>
      <c r="AG77" s="8">
        <f t="shared" ca="1" si="52"/>
        <v>0.70619770712215069</v>
      </c>
      <c r="AH77" s="8">
        <f t="shared" ca="1" si="53"/>
        <v>2.1347242197075</v>
      </c>
      <c r="AI77" s="8">
        <f t="shared" ca="1" si="54"/>
        <v>17.257935589490188</v>
      </c>
      <c r="AJ77" s="8">
        <f t="shared" ca="1" si="55"/>
        <v>3.0360896475791179</v>
      </c>
      <c r="AL77" s="5">
        <f t="shared" si="56"/>
        <v>45068</v>
      </c>
      <c r="AM77" s="8">
        <f t="shared" ca="1" si="57"/>
        <v>0.98214766778499918</v>
      </c>
      <c r="AN77" s="8">
        <f t="shared" ca="1" si="58"/>
        <v>0.98088766226282431</v>
      </c>
      <c r="AO77" s="8">
        <f t="shared" ca="1" si="59"/>
        <v>0.95942344092293019</v>
      </c>
      <c r="AP77" s="8">
        <f t="shared" ca="1" si="60"/>
        <v>1.6521389056745694</v>
      </c>
      <c r="AQ77" s="8">
        <f t="shared" ca="1" si="61"/>
        <v>1.6891005574782161</v>
      </c>
      <c r="AR77" s="8">
        <f t="shared" ca="1" si="62"/>
        <v>1.7291074018222095</v>
      </c>
    </row>
    <row r="78" spans="1:44" x14ac:dyDescent="0.55000000000000004">
      <c r="A78" s="2">
        <v>45075</v>
      </c>
      <c r="B78">
        <v>447</v>
      </c>
      <c r="C78">
        <v>49</v>
      </c>
      <c r="D78">
        <v>335</v>
      </c>
      <c r="E78">
        <v>1138</v>
      </c>
      <c r="F78">
        <v>1969</v>
      </c>
      <c r="L78">
        <f t="shared" si="67"/>
        <v>40109</v>
      </c>
      <c r="M78">
        <f t="shared" si="68"/>
        <v>4955</v>
      </c>
      <c r="N78">
        <f t="shared" si="69"/>
        <v>28222</v>
      </c>
      <c r="O78">
        <f t="shared" si="70"/>
        <v>85436</v>
      </c>
      <c r="Q78" s="8">
        <f t="shared" si="48"/>
        <v>0.12353835797451944</v>
      </c>
      <c r="R78" s="8">
        <f t="shared" si="49"/>
        <v>5.6956609485368315</v>
      </c>
      <c r="S78" s="8">
        <f t="shared" si="63"/>
        <v>0.70363260116183401</v>
      </c>
      <c r="T78" s="8">
        <f t="shared" si="64"/>
        <v>2.1300954897903215</v>
      </c>
      <c r="U78" s="8">
        <f t="shared" si="65"/>
        <v>17.242381432896064</v>
      </c>
      <c r="V78" s="8">
        <f t="shared" si="66"/>
        <v>3.0272836793990505</v>
      </c>
      <c r="AE78" s="8">
        <f t="shared" ca="1" si="50"/>
        <v>0.1240878575484434</v>
      </c>
      <c r="AF78" s="8">
        <f t="shared" ca="1" si="51"/>
        <v>5.720995292587947</v>
      </c>
      <c r="AG78" s="8">
        <f t="shared" ca="1" si="52"/>
        <v>0.70676236442627038</v>
      </c>
      <c r="AH78" s="8">
        <f t="shared" ca="1" si="53"/>
        <v>2.1395701710411323</v>
      </c>
      <c r="AI78" s="8">
        <f t="shared" ca="1" si="54"/>
        <v>17.319075679170286</v>
      </c>
      <c r="AJ78" s="8">
        <f t="shared" ca="1" si="55"/>
        <v>3.0407490606721272</v>
      </c>
      <c r="AL78" s="5">
        <f t="shared" si="56"/>
        <v>45075</v>
      </c>
      <c r="AM78" s="8">
        <f t="shared" ca="1" si="57"/>
        <v>0.98096615924204622</v>
      </c>
      <c r="AN78" s="8">
        <f t="shared" ca="1" si="58"/>
        <v>0.98291846301238894</v>
      </c>
      <c r="AO78" s="8">
        <f t="shared" ca="1" si="59"/>
        <v>0.96019057093227067</v>
      </c>
      <c r="AP78" s="8">
        <f t="shared" ca="1" si="60"/>
        <v>1.6558893595549291</v>
      </c>
      <c r="AQ78" s="8">
        <f t="shared" ca="1" si="61"/>
        <v>1.6950845732967601</v>
      </c>
      <c r="AR78" s="8">
        <f t="shared" ca="1" si="62"/>
        <v>1.7317610209845071</v>
      </c>
    </row>
    <row r="79" spans="1:44" x14ac:dyDescent="0.55000000000000004">
      <c r="A79" s="2">
        <v>45082</v>
      </c>
      <c r="B79">
        <v>484</v>
      </c>
      <c r="C79">
        <v>46</v>
      </c>
      <c r="D79">
        <v>301</v>
      </c>
      <c r="E79">
        <v>1160</v>
      </c>
      <c r="F79">
        <v>1991</v>
      </c>
      <c r="L79">
        <f t="shared" si="67"/>
        <v>40593</v>
      </c>
      <c r="M79">
        <f t="shared" si="68"/>
        <v>5001</v>
      </c>
      <c r="N79">
        <f t="shared" si="69"/>
        <v>28523</v>
      </c>
      <c r="O79">
        <f t="shared" si="70"/>
        <v>86596</v>
      </c>
      <c r="Q79" s="8">
        <f t="shared" si="48"/>
        <v>0.12319858103613923</v>
      </c>
      <c r="R79" s="8">
        <f t="shared" si="49"/>
        <v>5.7034593081383722</v>
      </c>
      <c r="S79" s="8">
        <f t="shared" si="63"/>
        <v>0.70265809376000787</v>
      </c>
      <c r="T79" s="8">
        <f t="shared" si="64"/>
        <v>2.1332742098391346</v>
      </c>
      <c r="U79" s="8">
        <f t="shared" si="65"/>
        <v>17.315736852629474</v>
      </c>
      <c r="V79" s="8">
        <f t="shared" si="66"/>
        <v>3.0360060302212251</v>
      </c>
      <c r="AE79" s="8">
        <f t="shared" ca="1" si="50"/>
        <v>0.12375464608977375</v>
      </c>
      <c r="AF79" s="8">
        <f t="shared" ca="1" si="51"/>
        <v>5.7292022540344121</v>
      </c>
      <c r="AG79" s="8">
        <f t="shared" ca="1" si="52"/>
        <v>0.70582958816609009</v>
      </c>
      <c r="AH79" s="8">
        <f t="shared" ca="1" si="53"/>
        <v>2.1429028859808135</v>
      </c>
      <c r="AI79" s="8">
        <f t="shared" ca="1" si="54"/>
        <v>17.39389259160551</v>
      </c>
      <c r="AJ79" s="8">
        <f t="shared" ca="1" si="55"/>
        <v>3.0497092469452429</v>
      </c>
      <c r="AL79" s="5">
        <f t="shared" si="56"/>
        <v>45082</v>
      </c>
      <c r="AM79" s="8">
        <f t="shared" ca="1" si="57"/>
        <v>0.97833198397877363</v>
      </c>
      <c r="AN79" s="8">
        <f t="shared" ca="1" si="58"/>
        <v>0.98432849282685364</v>
      </c>
      <c r="AO79" s="8">
        <f t="shared" ca="1" si="59"/>
        <v>0.95892332324776552</v>
      </c>
      <c r="AP79" s="8">
        <f t="shared" ca="1" si="60"/>
        <v>1.6584686660351471</v>
      </c>
      <c r="AQ79" s="8">
        <f t="shared" ca="1" si="61"/>
        <v>1.7024071923810551</v>
      </c>
      <c r="AR79" s="8">
        <f t="shared" ca="1" si="62"/>
        <v>1.7368640074588702</v>
      </c>
    </row>
    <row r="80" spans="1:44" x14ac:dyDescent="0.55000000000000004">
      <c r="A80" s="2">
        <v>45089</v>
      </c>
      <c r="B80">
        <v>456</v>
      </c>
      <c r="C80">
        <v>43</v>
      </c>
      <c r="D80">
        <v>337</v>
      </c>
      <c r="E80">
        <v>1124</v>
      </c>
      <c r="F80">
        <v>1960</v>
      </c>
      <c r="L80">
        <f t="shared" si="67"/>
        <v>41049</v>
      </c>
      <c r="M80">
        <f t="shared" si="68"/>
        <v>5044</v>
      </c>
      <c r="N80">
        <f t="shared" si="69"/>
        <v>28860</v>
      </c>
      <c r="O80">
        <f t="shared" si="70"/>
        <v>87720</v>
      </c>
      <c r="Q80" s="8">
        <f t="shared" si="48"/>
        <v>0.1228775366025969</v>
      </c>
      <c r="R80" s="8">
        <f t="shared" si="49"/>
        <v>5.7216494845360826</v>
      </c>
      <c r="S80" s="8">
        <f t="shared" si="63"/>
        <v>0.70306219396331215</v>
      </c>
      <c r="T80" s="8">
        <f t="shared" si="64"/>
        <v>2.1369582693853686</v>
      </c>
      <c r="U80" s="8">
        <f t="shared" si="65"/>
        <v>17.390959555908008</v>
      </c>
      <c r="V80" s="8">
        <f t="shared" si="66"/>
        <v>3.0395010395010393</v>
      </c>
      <c r="AE80" s="8">
        <f t="shared" ca="1" si="50"/>
        <v>0.12344020888917669</v>
      </c>
      <c r="AF80" s="8">
        <f t="shared" ca="1" si="51"/>
        <v>5.7478496647112767</v>
      </c>
      <c r="AG80" s="8">
        <f t="shared" ca="1" si="52"/>
        <v>0.70628160756178415</v>
      </c>
      <c r="AH80" s="8">
        <f t="shared" ca="1" si="53"/>
        <v>2.1467436803645081</v>
      </c>
      <c r="AI80" s="8">
        <f t="shared" ca="1" si="54"/>
        <v>17.470595030785624</v>
      </c>
      <c r="AJ80" s="8">
        <f t="shared" ca="1" si="55"/>
        <v>3.0534193116868571</v>
      </c>
      <c r="AL80" s="5">
        <f t="shared" si="56"/>
        <v>45089</v>
      </c>
      <c r="AM80" s="8">
        <f t="shared" ca="1" si="57"/>
        <v>0.97584622703940427</v>
      </c>
      <c r="AN80" s="8">
        <f t="shared" ca="1" si="58"/>
        <v>0.98753228575173357</v>
      </c>
      <c r="AO80" s="8">
        <f t="shared" ca="1" si="59"/>
        <v>0.95953742606855763</v>
      </c>
      <c r="AP80" s="8">
        <f t="shared" ca="1" si="60"/>
        <v>1.6614411932456492</v>
      </c>
      <c r="AQ80" s="8">
        <f t="shared" ca="1" si="61"/>
        <v>1.7099143552225926</v>
      </c>
      <c r="AR80" s="8">
        <f t="shared" ca="1" si="62"/>
        <v>1.7389769557412373</v>
      </c>
    </row>
    <row r="81" spans="1:44" x14ac:dyDescent="0.55000000000000004">
      <c r="A81" s="2">
        <v>45096</v>
      </c>
      <c r="B81">
        <v>505</v>
      </c>
      <c r="C81">
        <v>54</v>
      </c>
      <c r="D81">
        <v>346</v>
      </c>
      <c r="E81">
        <v>1224</v>
      </c>
      <c r="F81">
        <v>2129</v>
      </c>
      <c r="L81">
        <f t="shared" si="67"/>
        <v>41554</v>
      </c>
      <c r="M81">
        <f t="shared" si="68"/>
        <v>5098</v>
      </c>
      <c r="N81">
        <f t="shared" si="69"/>
        <v>29206</v>
      </c>
      <c r="O81">
        <f t="shared" si="70"/>
        <v>88944</v>
      </c>
      <c r="Q81" s="8">
        <f t="shared" si="48"/>
        <v>0.1226837368243731</v>
      </c>
      <c r="R81" s="8">
        <f t="shared" si="49"/>
        <v>5.7289132993330716</v>
      </c>
      <c r="S81" s="8">
        <f t="shared" si="63"/>
        <v>0.70284449150502959</v>
      </c>
      <c r="T81" s="8">
        <f t="shared" si="64"/>
        <v>2.1404437599268422</v>
      </c>
      <c r="U81" s="8">
        <f t="shared" si="65"/>
        <v>17.446841898783838</v>
      </c>
      <c r="V81" s="8">
        <f t="shared" si="66"/>
        <v>3.0454016298020954</v>
      </c>
      <c r="AE81" s="8">
        <f t="shared" ca="1" si="50"/>
        <v>0.12325356578376953</v>
      </c>
      <c r="AF81" s="8">
        <f t="shared" ca="1" si="51"/>
        <v>5.7555223739205585</v>
      </c>
      <c r="AG81" s="8">
        <f t="shared" ca="1" si="52"/>
        <v>0.70610899220886092</v>
      </c>
      <c r="AH81" s="8">
        <f t="shared" ca="1" si="53"/>
        <v>2.1503854756907801</v>
      </c>
      <c r="AI81" s="8">
        <f t="shared" ca="1" si="54"/>
        <v>17.527877217900095</v>
      </c>
      <c r="AJ81" s="8">
        <f t="shared" ca="1" si="55"/>
        <v>3.0595466019603736</v>
      </c>
      <c r="AL81" s="5">
        <f t="shared" si="56"/>
        <v>45096</v>
      </c>
      <c r="AM81" s="8">
        <f t="shared" ca="1" si="57"/>
        <v>0.97437073561036747</v>
      </c>
      <c r="AN81" s="8">
        <f t="shared" ca="1" si="58"/>
        <v>0.98885052622518743</v>
      </c>
      <c r="AO81" s="8">
        <f t="shared" ca="1" si="59"/>
        <v>0.95930291494768105</v>
      </c>
      <c r="AP81" s="8">
        <f t="shared" ca="1" si="60"/>
        <v>1.6642597080165464</v>
      </c>
      <c r="AQ81" s="8">
        <f t="shared" ca="1" si="61"/>
        <v>1.7155207832734394</v>
      </c>
      <c r="AR81" s="8">
        <f t="shared" ca="1" si="62"/>
        <v>1.7424665572335709</v>
      </c>
    </row>
    <row r="82" spans="1:44" x14ac:dyDescent="0.55000000000000004">
      <c r="A82" s="2">
        <v>45103</v>
      </c>
      <c r="B82">
        <v>433</v>
      </c>
      <c r="C82">
        <v>52</v>
      </c>
      <c r="D82">
        <v>344</v>
      </c>
      <c r="E82">
        <v>1108</v>
      </c>
      <c r="F82">
        <v>1937</v>
      </c>
      <c r="L82">
        <f t="shared" si="67"/>
        <v>41987</v>
      </c>
      <c r="M82">
        <f t="shared" si="68"/>
        <v>5150</v>
      </c>
      <c r="N82">
        <f t="shared" si="69"/>
        <v>29550</v>
      </c>
      <c r="O82">
        <f t="shared" si="70"/>
        <v>90052</v>
      </c>
      <c r="Q82" s="8">
        <f t="shared" si="48"/>
        <v>0.12265701288494057</v>
      </c>
      <c r="R82" s="8">
        <f t="shared" si="49"/>
        <v>5.7378640776699026</v>
      </c>
      <c r="S82" s="8">
        <f t="shared" si="63"/>
        <v>0.70378926810679499</v>
      </c>
      <c r="T82" s="8">
        <f t="shared" si="64"/>
        <v>2.1447590920999358</v>
      </c>
      <c r="U82" s="8">
        <f t="shared" si="65"/>
        <v>17.485825242718448</v>
      </c>
      <c r="V82" s="8">
        <f t="shared" si="66"/>
        <v>3.0474450084602367</v>
      </c>
      <c r="AE82" s="8">
        <f t="shared" ca="1" si="50"/>
        <v>0.12323476059969207</v>
      </c>
      <c r="AF82" s="8">
        <f t="shared" ca="1" si="51"/>
        <v>5.7648909698178317</v>
      </c>
      <c r="AG82" s="8">
        <f t="shared" ca="1" si="52"/>
        <v>0.70710430596522345</v>
      </c>
      <c r="AH82" s="8">
        <f t="shared" ca="1" si="53"/>
        <v>2.1548614876744603</v>
      </c>
      <c r="AI82" s="8">
        <f t="shared" ca="1" si="54"/>
        <v>17.568188210288849</v>
      </c>
      <c r="AJ82" s="8">
        <f t="shared" ca="1" si="55"/>
        <v>3.0617992989166685</v>
      </c>
      <c r="AL82" s="5">
        <f t="shared" si="56"/>
        <v>45103</v>
      </c>
      <c r="AM82" s="8">
        <f t="shared" ca="1" si="57"/>
        <v>0.97422207280352435</v>
      </c>
      <c r="AN82" s="8">
        <f t="shared" ca="1" si="58"/>
        <v>0.99046013528951615</v>
      </c>
      <c r="AO82" s="8">
        <f t="shared" ca="1" si="59"/>
        <v>0.96065512458996194</v>
      </c>
      <c r="AP82" s="8">
        <f t="shared" ca="1" si="60"/>
        <v>1.6677238526925819</v>
      </c>
      <c r="AQ82" s="8">
        <f t="shared" ca="1" si="61"/>
        <v>1.7194661751984046</v>
      </c>
      <c r="AR82" s="8">
        <f t="shared" ca="1" si="62"/>
        <v>1.7437495084745851</v>
      </c>
    </row>
    <row r="83" spans="1:44" x14ac:dyDescent="0.55000000000000004">
      <c r="A83" s="2">
        <v>45110</v>
      </c>
      <c r="B83">
        <v>445</v>
      </c>
      <c r="C83">
        <v>51</v>
      </c>
      <c r="D83">
        <v>316</v>
      </c>
      <c r="E83">
        <v>1149</v>
      </c>
      <c r="F83">
        <v>1961</v>
      </c>
      <c r="L83">
        <f t="shared" si="67"/>
        <v>42432</v>
      </c>
      <c r="M83">
        <f t="shared" si="68"/>
        <v>5201</v>
      </c>
      <c r="N83">
        <f t="shared" si="69"/>
        <v>29866</v>
      </c>
      <c r="O83">
        <f t="shared" si="70"/>
        <v>91201</v>
      </c>
      <c r="Q83" s="8">
        <f t="shared" si="48"/>
        <v>0.12257258672699849</v>
      </c>
      <c r="R83" s="8">
        <f t="shared" si="49"/>
        <v>5.7423572389925015</v>
      </c>
      <c r="S83" s="8">
        <f t="shared" si="63"/>
        <v>0.70385558069381604</v>
      </c>
      <c r="T83" s="8">
        <f t="shared" si="64"/>
        <v>2.149344834087481</v>
      </c>
      <c r="U83" s="8">
        <f t="shared" si="65"/>
        <v>17.535281676600654</v>
      </c>
      <c r="V83" s="8">
        <f t="shared" si="66"/>
        <v>3.0536730730596666</v>
      </c>
      <c r="AE83" s="8">
        <f t="shared" ca="1" si="50"/>
        <v>0.12315797464028683</v>
      </c>
      <c r="AF83" s="8">
        <f t="shared" ca="1" si="51"/>
        <v>5.7697818582426192</v>
      </c>
      <c r="AG83" s="8">
        <f t="shared" ca="1" si="52"/>
        <v>0.70721708721530607</v>
      </c>
      <c r="AH83" s="8">
        <f t="shared" ca="1" si="53"/>
        <v>2.1596097760370694</v>
      </c>
      <c r="AI83" s="8">
        <f t="shared" ca="1" si="54"/>
        <v>17.619027497943655</v>
      </c>
      <c r="AJ83" s="8">
        <f t="shared" ca="1" si="55"/>
        <v>3.0682569482624036</v>
      </c>
      <c r="AL83" s="5">
        <f t="shared" si="56"/>
        <v>45110</v>
      </c>
      <c r="AM83" s="8">
        <f t="shared" ca="1" si="57"/>
        <v>0.97361504783613728</v>
      </c>
      <c r="AN83" s="8">
        <f t="shared" ca="1" si="58"/>
        <v>0.99130043392417611</v>
      </c>
      <c r="AO83" s="8">
        <f t="shared" ca="1" si="59"/>
        <v>0.96080834651908265</v>
      </c>
      <c r="AP83" s="8">
        <f t="shared" ca="1" si="60"/>
        <v>1.6713987217303741</v>
      </c>
      <c r="AQ83" s="8">
        <f t="shared" ca="1" si="61"/>
        <v>1.7244420118895454</v>
      </c>
      <c r="AR83" s="8">
        <f t="shared" ca="1" si="62"/>
        <v>1.7474272553721399</v>
      </c>
    </row>
    <row r="84" spans="1:44" x14ac:dyDescent="0.55000000000000004">
      <c r="A84" s="2">
        <v>45117</v>
      </c>
      <c r="B84">
        <v>467</v>
      </c>
      <c r="C84">
        <v>58</v>
      </c>
      <c r="D84">
        <v>304</v>
      </c>
      <c r="E84">
        <v>1235</v>
      </c>
      <c r="F84">
        <v>2064</v>
      </c>
      <c r="L84">
        <f t="shared" si="67"/>
        <v>42899</v>
      </c>
      <c r="M84">
        <f t="shared" si="68"/>
        <v>5259</v>
      </c>
      <c r="N84">
        <f t="shared" si="69"/>
        <v>30170</v>
      </c>
      <c r="O84">
        <f t="shared" si="70"/>
        <v>92436</v>
      </c>
      <c r="Q84" s="8">
        <f t="shared" si="48"/>
        <v>0.12259027016946782</v>
      </c>
      <c r="R84" s="8">
        <f t="shared" si="49"/>
        <v>5.7368320973569116</v>
      </c>
      <c r="S84" s="8">
        <f t="shared" si="63"/>
        <v>0.70327979673185859</v>
      </c>
      <c r="T84" s="8">
        <f t="shared" si="64"/>
        <v>2.154735541621017</v>
      </c>
      <c r="U84" s="8">
        <f t="shared" si="65"/>
        <v>17.576725613234455</v>
      </c>
      <c r="V84" s="8">
        <f t="shared" si="66"/>
        <v>3.0638382499171364</v>
      </c>
      <c r="AE84" s="8">
        <f t="shared" ca="1" si="50"/>
        <v>0.12318378208906797</v>
      </c>
      <c r="AF84" s="8">
        <f t="shared" ca="1" si="51"/>
        <v>5.7646065547083731</v>
      </c>
      <c r="AG84" s="8">
        <f t="shared" ca="1" si="52"/>
        <v>0.70668467496238463</v>
      </c>
      <c r="AH84" s="8">
        <f t="shared" ca="1" si="53"/>
        <v>2.1651675377800128</v>
      </c>
      <c r="AI84" s="8">
        <f t="shared" ca="1" si="54"/>
        <v>17.661822058038556</v>
      </c>
      <c r="AJ84" s="8">
        <f t="shared" ca="1" si="55"/>
        <v>3.0786716010349608</v>
      </c>
      <c r="AL84" s="5">
        <f t="shared" si="56"/>
        <v>45117</v>
      </c>
      <c r="AM84" s="8">
        <f t="shared" ca="1" si="57"/>
        <v>0.97381906645980298</v>
      </c>
      <c r="AN84" s="8">
        <f t="shared" ca="1" si="58"/>
        <v>0.99041127021483089</v>
      </c>
      <c r="AO84" s="8">
        <f t="shared" ca="1" si="59"/>
        <v>0.9600850238708557</v>
      </c>
      <c r="AP84" s="8">
        <f t="shared" ca="1" si="60"/>
        <v>1.675700070972219</v>
      </c>
      <c r="AQ84" s="8">
        <f t="shared" ca="1" si="61"/>
        <v>1.7286304801416434</v>
      </c>
      <c r="AR84" s="8">
        <f t="shared" ca="1" si="62"/>
        <v>1.7533585865536141</v>
      </c>
    </row>
    <row r="85" spans="1:44" x14ac:dyDescent="0.55000000000000004">
      <c r="A85" s="2">
        <v>45124</v>
      </c>
      <c r="B85">
        <v>456</v>
      </c>
      <c r="C85">
        <v>48</v>
      </c>
      <c r="D85">
        <v>328</v>
      </c>
      <c r="E85">
        <v>1143</v>
      </c>
      <c r="F85">
        <v>1975</v>
      </c>
      <c r="L85">
        <f t="shared" si="67"/>
        <v>43355</v>
      </c>
      <c r="M85">
        <f t="shared" si="68"/>
        <v>5307</v>
      </c>
      <c r="N85">
        <f t="shared" si="69"/>
        <v>30498</v>
      </c>
      <c r="O85">
        <f t="shared" si="70"/>
        <v>93579</v>
      </c>
      <c r="Q85" s="8">
        <f t="shared" si="48"/>
        <v>0.12240802675585284</v>
      </c>
      <c r="R85" s="8">
        <f t="shared" si="49"/>
        <v>5.7467495760316565</v>
      </c>
      <c r="S85" s="8">
        <f t="shared" si="63"/>
        <v>0.70344827586206893</v>
      </c>
      <c r="T85" s="8">
        <f t="shared" si="64"/>
        <v>2.1584361665321183</v>
      </c>
      <c r="U85" s="8">
        <f t="shared" si="65"/>
        <v>17.633126059920858</v>
      </c>
      <c r="V85" s="8">
        <f t="shared" si="66"/>
        <v>3.0683651386976196</v>
      </c>
      <c r="AE85" s="8">
        <f t="shared" ca="1" si="50"/>
        <v>0.12300868448236121</v>
      </c>
      <c r="AF85" s="8">
        <f t="shared" ca="1" si="51"/>
        <v>5.7749489484636376</v>
      </c>
      <c r="AG85" s="8">
        <f t="shared" ca="1" si="52"/>
        <v>0.70690010539722103</v>
      </c>
      <c r="AH85" s="8">
        <f t="shared" ca="1" si="53"/>
        <v>2.1690276399425059</v>
      </c>
      <c r="AI85" s="8">
        <f t="shared" ca="1" si="54"/>
        <v>17.7196520312243</v>
      </c>
      <c r="AJ85" s="8">
        <f t="shared" ca="1" si="55"/>
        <v>3.0834216450163079</v>
      </c>
      <c r="AL85" s="5">
        <f t="shared" si="56"/>
        <v>45124</v>
      </c>
      <c r="AM85" s="8">
        <f t="shared" ca="1" si="57"/>
        <v>0.97243484700322536</v>
      </c>
      <c r="AN85" s="8">
        <f t="shared" ca="1" si="58"/>
        <v>0.99218818651241358</v>
      </c>
      <c r="AO85" s="8">
        <f t="shared" ca="1" si="59"/>
        <v>0.96037770254565991</v>
      </c>
      <c r="AP85" s="8">
        <f t="shared" ca="1" si="60"/>
        <v>1.6786875411586053</v>
      </c>
      <c r="AQ85" s="8">
        <f t="shared" ca="1" si="61"/>
        <v>1.7342905221229379</v>
      </c>
      <c r="AR85" s="8">
        <f t="shared" ca="1" si="62"/>
        <v>1.7560638216291586</v>
      </c>
    </row>
    <row r="86" spans="1:44" x14ac:dyDescent="0.55000000000000004">
      <c r="A86" s="2">
        <v>45131</v>
      </c>
      <c r="B86">
        <v>411</v>
      </c>
      <c r="C86">
        <v>51</v>
      </c>
      <c r="D86">
        <v>297</v>
      </c>
      <c r="E86">
        <v>1118</v>
      </c>
      <c r="F86">
        <v>1877</v>
      </c>
      <c r="L86">
        <f t="shared" si="67"/>
        <v>43766</v>
      </c>
      <c r="M86">
        <f t="shared" si="68"/>
        <v>5358</v>
      </c>
      <c r="N86">
        <f t="shared" si="69"/>
        <v>30795</v>
      </c>
      <c r="O86">
        <f t="shared" si="70"/>
        <v>94697</v>
      </c>
      <c r="Q86" s="8">
        <f t="shared" si="48"/>
        <v>0.12242379929625737</v>
      </c>
      <c r="R86" s="8">
        <f t="shared" si="49"/>
        <v>5.7474804031354987</v>
      </c>
      <c r="S86" s="8">
        <f t="shared" si="63"/>
        <v>0.70362838733263267</v>
      </c>
      <c r="T86" s="8">
        <f t="shared" si="64"/>
        <v>2.1637115569163279</v>
      </c>
      <c r="U86" s="8">
        <f t="shared" si="65"/>
        <v>17.673945502053005</v>
      </c>
      <c r="V86" s="8">
        <f t="shared" si="66"/>
        <v>3.0750771229095633</v>
      </c>
      <c r="AE86" s="8">
        <f t="shared" ca="1" si="50"/>
        <v>0.12303256410252009</v>
      </c>
      <c r="AF86" s="8">
        <f t="shared" ca="1" si="51"/>
        <v>5.7760603346049235</v>
      </c>
      <c r="AG86" s="8">
        <f t="shared" ca="1" si="52"/>
        <v>0.70712725112674624</v>
      </c>
      <c r="AH86" s="8">
        <f t="shared" ca="1" si="53"/>
        <v>2.1744708329257834</v>
      </c>
      <c r="AI86" s="8">
        <f t="shared" ca="1" si="54"/>
        <v>17.761830995488957</v>
      </c>
      <c r="AJ86" s="8">
        <f t="shared" ca="1" si="55"/>
        <v>3.0903682569842448</v>
      </c>
      <c r="AL86" s="5">
        <f t="shared" si="56"/>
        <v>45131</v>
      </c>
      <c r="AM86" s="8">
        <f t="shared" ca="1" si="57"/>
        <v>0.97262362533927049</v>
      </c>
      <c r="AN86" s="8">
        <f t="shared" ca="1" si="58"/>
        <v>0.99237913265061817</v>
      </c>
      <c r="AO86" s="8">
        <f t="shared" ca="1" si="59"/>
        <v>0.96068629734172639</v>
      </c>
      <c r="AP86" s="8">
        <f t="shared" ca="1" si="60"/>
        <v>1.682900221567506</v>
      </c>
      <c r="AQ86" s="8">
        <f t="shared" ca="1" si="61"/>
        <v>1.7384187396425741</v>
      </c>
      <c r="AR86" s="8">
        <f t="shared" ca="1" si="62"/>
        <v>1.7600200414927334</v>
      </c>
    </row>
    <row r="87" spans="1:44" x14ac:dyDescent="0.55000000000000004">
      <c r="A87" s="2">
        <v>45138</v>
      </c>
      <c r="B87">
        <v>426</v>
      </c>
      <c r="C87">
        <v>45</v>
      </c>
      <c r="D87">
        <v>302</v>
      </c>
      <c r="E87">
        <v>1119</v>
      </c>
      <c r="F87">
        <v>1892</v>
      </c>
      <c r="L87">
        <f t="shared" si="67"/>
        <v>44192</v>
      </c>
      <c r="M87">
        <f t="shared" si="68"/>
        <v>5403</v>
      </c>
      <c r="N87">
        <f t="shared" si="69"/>
        <v>31097</v>
      </c>
      <c r="O87">
        <f t="shared" si="70"/>
        <v>95816</v>
      </c>
      <c r="Q87" s="8">
        <f t="shared" si="48"/>
        <v>0.12226194786386677</v>
      </c>
      <c r="R87" s="8">
        <f t="shared" si="49"/>
        <v>5.7555062002591155</v>
      </c>
      <c r="S87" s="8">
        <f t="shared" si="63"/>
        <v>0.70367939898624188</v>
      </c>
      <c r="T87" s="8">
        <f t="shared" si="64"/>
        <v>2.1681752353367125</v>
      </c>
      <c r="U87" s="8">
        <f t="shared" si="65"/>
        <v>17.733851563945954</v>
      </c>
      <c r="V87" s="8">
        <f t="shared" si="66"/>
        <v>3.081197543171367</v>
      </c>
      <c r="AE87" s="8">
        <f t="shared" ca="1" si="50"/>
        <v>0.12287792743878788</v>
      </c>
      <c r="AF87" s="8">
        <f t="shared" ca="1" si="51"/>
        <v>5.7845035647264229</v>
      </c>
      <c r="AG87" s="8">
        <f t="shared" ca="1" si="52"/>
        <v>0.70722467324893334</v>
      </c>
      <c r="AH87" s="8">
        <f t="shared" ca="1" si="53"/>
        <v>2.1790989256847859</v>
      </c>
      <c r="AI87" s="8">
        <f t="shared" ca="1" si="54"/>
        <v>17.823198172101065</v>
      </c>
      <c r="AJ87" s="8">
        <f t="shared" ca="1" si="55"/>
        <v>3.096721218248129</v>
      </c>
      <c r="AL87" s="5">
        <f t="shared" si="56"/>
        <v>45138</v>
      </c>
      <c r="AM87" s="8">
        <f t="shared" ca="1" si="57"/>
        <v>0.97140115815274364</v>
      </c>
      <c r="AN87" s="8">
        <f t="shared" ca="1" si="58"/>
        <v>0.99382975554916098</v>
      </c>
      <c r="AO87" s="8">
        <f t="shared" ca="1" si="59"/>
        <v>0.96081865272428868</v>
      </c>
      <c r="AP87" s="8">
        <f t="shared" ca="1" si="60"/>
        <v>1.6864820669579454</v>
      </c>
      <c r="AQ87" s="8">
        <f t="shared" ca="1" si="61"/>
        <v>1.7444249813328896</v>
      </c>
      <c r="AR87" s="8">
        <f t="shared" ca="1" si="62"/>
        <v>1.7636381666537051</v>
      </c>
    </row>
    <row r="88" spans="1:44" x14ac:dyDescent="0.55000000000000004">
      <c r="A88" s="2">
        <v>45145</v>
      </c>
      <c r="B88">
        <v>462</v>
      </c>
      <c r="C88">
        <v>48</v>
      </c>
      <c r="D88">
        <v>348</v>
      </c>
      <c r="E88">
        <v>1141</v>
      </c>
      <c r="F88">
        <v>1999</v>
      </c>
      <c r="L88">
        <f t="shared" si="67"/>
        <v>44654</v>
      </c>
      <c r="M88">
        <f t="shared" si="68"/>
        <v>5451</v>
      </c>
      <c r="N88">
        <f t="shared" si="69"/>
        <v>31445</v>
      </c>
      <c r="O88">
        <f t="shared" si="70"/>
        <v>96957</v>
      </c>
      <c r="Q88" s="8">
        <f t="shared" si="48"/>
        <v>0.12207193084606083</v>
      </c>
      <c r="R88" s="8">
        <f t="shared" si="49"/>
        <v>5.7686662997615112</v>
      </c>
      <c r="S88" s="8">
        <f t="shared" si="63"/>
        <v>0.70419223361848882</v>
      </c>
      <c r="T88" s="8">
        <f t="shared" si="64"/>
        <v>2.1712948448067362</v>
      </c>
      <c r="U88" s="8">
        <f t="shared" si="65"/>
        <v>17.787011557512383</v>
      </c>
      <c r="V88" s="8">
        <f t="shared" si="66"/>
        <v>3.0833836858006043</v>
      </c>
      <c r="AE88" s="8">
        <f t="shared" ca="1" si="50"/>
        <v>0.1226949607282464</v>
      </c>
      <c r="AF88" s="8">
        <f t="shared" ca="1" si="51"/>
        <v>5.7981083791994177</v>
      </c>
      <c r="AG88" s="8">
        <f t="shared" ca="1" si="52"/>
        <v>0.70778628510359709</v>
      </c>
      <c r="AH88" s="8">
        <f t="shared" ca="1" si="53"/>
        <v>2.1823766845218464</v>
      </c>
      <c r="AI88" s="8">
        <f t="shared" ca="1" si="54"/>
        <v>17.877792784927269</v>
      </c>
      <c r="AJ88" s="8">
        <f t="shared" ca="1" si="55"/>
        <v>3.0991206382775811</v>
      </c>
      <c r="AL88" s="5">
        <f t="shared" si="56"/>
        <v>45145</v>
      </c>
      <c r="AM88" s="8">
        <f t="shared" ca="1" si="57"/>
        <v>0.96995473015523426</v>
      </c>
      <c r="AN88" s="8">
        <f t="shared" ca="1" si="58"/>
        <v>0.99616718507802116</v>
      </c>
      <c r="AO88" s="8">
        <f t="shared" ca="1" si="59"/>
        <v>0.96158164525829215</v>
      </c>
      <c r="AP88" s="8">
        <f t="shared" ca="1" si="60"/>
        <v>1.6890188409581339</v>
      </c>
      <c r="AQ88" s="8">
        <f t="shared" ca="1" si="61"/>
        <v>1.7497683661474792</v>
      </c>
      <c r="AR88" s="8">
        <f t="shared" ca="1" si="62"/>
        <v>1.765004679311299</v>
      </c>
    </row>
    <row r="89" spans="1:44" x14ac:dyDescent="0.55000000000000004">
      <c r="A89" s="2">
        <v>45152</v>
      </c>
      <c r="B89">
        <v>532</v>
      </c>
      <c r="C89">
        <v>65</v>
      </c>
      <c r="D89">
        <v>325</v>
      </c>
      <c r="E89">
        <v>1217</v>
      </c>
      <c r="F89">
        <v>2139</v>
      </c>
      <c r="L89">
        <f t="shared" si="67"/>
        <v>45186</v>
      </c>
      <c r="M89">
        <f t="shared" si="68"/>
        <v>5516</v>
      </c>
      <c r="N89">
        <f t="shared" si="69"/>
        <v>31770</v>
      </c>
      <c r="O89">
        <f t="shared" si="70"/>
        <v>98174</v>
      </c>
      <c r="Q89" s="8">
        <f t="shared" si="48"/>
        <v>0.12207320851591201</v>
      </c>
      <c r="R89" s="8">
        <f t="shared" si="49"/>
        <v>5.7596084118926756</v>
      </c>
      <c r="S89" s="8">
        <f t="shared" si="63"/>
        <v>0.70309387863497541</v>
      </c>
      <c r="T89" s="8">
        <f t="shared" si="64"/>
        <v>2.172664099499845</v>
      </c>
      <c r="U89" s="8">
        <f t="shared" si="65"/>
        <v>17.798042059463381</v>
      </c>
      <c r="V89" s="8">
        <f t="shared" si="66"/>
        <v>3.0901479383065786</v>
      </c>
      <c r="AE89" s="8">
        <f t="shared" ca="1" si="50"/>
        <v>0.12270425317564547</v>
      </c>
      <c r="AF89" s="8">
        <f t="shared" ca="1" si="51"/>
        <v>5.7893821040456679</v>
      </c>
      <c r="AG89" s="8">
        <f t="shared" ca="1" si="52"/>
        <v>0.70672844876545615</v>
      </c>
      <c r="AH89" s="8">
        <f t="shared" ca="1" si="53"/>
        <v>2.1838954588951807</v>
      </c>
      <c r="AI89" s="8">
        <f t="shared" ca="1" si="54"/>
        <v>17.890047172885723</v>
      </c>
      <c r="AJ89" s="8">
        <f t="shared" ca="1" si="55"/>
        <v>3.1061221342662151</v>
      </c>
      <c r="AL89" s="5">
        <f t="shared" si="56"/>
        <v>45152</v>
      </c>
      <c r="AM89" s="8">
        <f t="shared" ca="1" si="57"/>
        <v>0.97002819081943725</v>
      </c>
      <c r="AN89" s="8">
        <f t="shared" ca="1" si="58"/>
        <v>0.99466793249638386</v>
      </c>
      <c r="AO89" s="8">
        <f t="shared" ca="1" si="59"/>
        <v>0.96014449392059042</v>
      </c>
      <c r="AP89" s="8">
        <f t="shared" ca="1" si="60"/>
        <v>1.6901942743972462</v>
      </c>
      <c r="AQ89" s="8">
        <f t="shared" ca="1" si="61"/>
        <v>1.7509677502467444</v>
      </c>
      <c r="AR89" s="8">
        <f t="shared" ca="1" si="62"/>
        <v>1.7689921566071123</v>
      </c>
    </row>
    <row r="90" spans="1:44" x14ac:dyDescent="0.55000000000000004">
      <c r="A90" s="2">
        <v>45159</v>
      </c>
      <c r="B90">
        <v>487</v>
      </c>
      <c r="C90">
        <v>63</v>
      </c>
      <c r="D90">
        <v>331</v>
      </c>
      <c r="E90">
        <v>1322</v>
      </c>
      <c r="F90">
        <v>2203</v>
      </c>
      <c r="L90">
        <f t="shared" si="67"/>
        <v>45673</v>
      </c>
      <c r="M90">
        <f t="shared" si="68"/>
        <v>5579</v>
      </c>
      <c r="N90">
        <f t="shared" si="69"/>
        <v>32101</v>
      </c>
      <c r="O90">
        <f t="shared" si="70"/>
        <v>99496</v>
      </c>
      <c r="Q90" s="8">
        <f t="shared" si="48"/>
        <v>0.12215094257000854</v>
      </c>
      <c r="R90" s="8">
        <f t="shared" si="49"/>
        <v>5.7538985481269043</v>
      </c>
      <c r="S90" s="8">
        <f t="shared" si="63"/>
        <v>0.70284413110590505</v>
      </c>
      <c r="T90" s="8">
        <f t="shared" si="64"/>
        <v>2.1784424057977363</v>
      </c>
      <c r="U90" s="8">
        <f t="shared" si="65"/>
        <v>17.834020433769492</v>
      </c>
      <c r="V90" s="8">
        <f t="shared" si="66"/>
        <v>3.0994673063144451</v>
      </c>
      <c r="AE90" s="8">
        <f t="shared" ca="1" si="50"/>
        <v>0.12279040294691361</v>
      </c>
      <c r="AF90" s="8">
        <f t="shared" ca="1" si="51"/>
        <v>5.7840202160964331</v>
      </c>
      <c r="AG90" s="8">
        <f t="shared" ca="1" si="52"/>
        <v>0.70652352124016382</v>
      </c>
      <c r="AH90" s="8">
        <f t="shared" ca="1" si="53"/>
        <v>2.1898465552260471</v>
      </c>
      <c r="AI90" s="8">
        <f t="shared" ca="1" si="54"/>
        <v>17.927381558852705</v>
      </c>
      <c r="AJ90" s="8">
        <f t="shared" ca="1" si="55"/>
        <v>3.1156930225488066</v>
      </c>
      <c r="AL90" s="5">
        <f t="shared" si="56"/>
        <v>45159</v>
      </c>
      <c r="AM90" s="8">
        <f t="shared" ca="1" si="57"/>
        <v>0.97070924061681563</v>
      </c>
      <c r="AN90" s="8">
        <f t="shared" ca="1" si="58"/>
        <v>0.99374671190584529</v>
      </c>
      <c r="AO90" s="8">
        <f t="shared" ca="1" si="59"/>
        <v>0.95986608424937103</v>
      </c>
      <c r="AP90" s="8">
        <f t="shared" ca="1" si="60"/>
        <v>1.6948000392491522</v>
      </c>
      <c r="AQ90" s="8">
        <f t="shared" ca="1" si="61"/>
        <v>1.7546218102484714</v>
      </c>
      <c r="AR90" s="8">
        <f t="shared" ca="1" si="62"/>
        <v>1.7744429488077438</v>
      </c>
    </row>
    <row r="91" spans="1:44" x14ac:dyDescent="0.55000000000000004">
      <c r="A91" s="2">
        <v>45166</v>
      </c>
      <c r="B91">
        <v>399</v>
      </c>
      <c r="C91">
        <v>50</v>
      </c>
      <c r="D91">
        <v>285</v>
      </c>
      <c r="E91">
        <v>1176</v>
      </c>
      <c r="F91">
        <v>1910</v>
      </c>
      <c r="L91">
        <f t="shared" si="67"/>
        <v>46072</v>
      </c>
      <c r="M91">
        <f t="shared" si="68"/>
        <v>5629</v>
      </c>
      <c r="N91">
        <f t="shared" si="69"/>
        <v>32386</v>
      </c>
      <c r="O91">
        <f t="shared" si="70"/>
        <v>100672</v>
      </c>
      <c r="Q91" s="8">
        <f t="shared" si="48"/>
        <v>0.1221783295711061</v>
      </c>
      <c r="R91" s="8">
        <f t="shared" si="49"/>
        <v>5.7534197903712911</v>
      </c>
      <c r="S91" s="8">
        <f t="shared" si="63"/>
        <v>0.7029432193089078</v>
      </c>
      <c r="T91" s="8">
        <f t="shared" si="64"/>
        <v>2.1851015801354401</v>
      </c>
      <c r="U91" s="8">
        <f t="shared" si="65"/>
        <v>17.884526558891455</v>
      </c>
      <c r="V91" s="8">
        <f t="shared" si="66"/>
        <v>3.1085036744272214</v>
      </c>
      <c r="AE91" s="8">
        <f t="shared" ca="1" si="50"/>
        <v>0.12282594951806593</v>
      </c>
      <c r="AF91" s="8">
        <f t="shared" ca="1" si="51"/>
        <v>5.7839164376290961</v>
      </c>
      <c r="AG91" s="8">
        <f t="shared" ca="1" si="52"/>
        <v>0.70666924872838577</v>
      </c>
      <c r="AH91" s="8">
        <f t="shared" ca="1" si="53"/>
        <v>2.1966839562769112</v>
      </c>
      <c r="AI91" s="8">
        <f t="shared" ca="1" si="54"/>
        <v>17.979325498950054</v>
      </c>
      <c r="AJ91" s="8">
        <f t="shared" ca="1" si="55"/>
        <v>3.1249806469953021</v>
      </c>
      <c r="AL91" s="5">
        <f t="shared" si="56"/>
        <v>45166</v>
      </c>
      <c r="AM91" s="8">
        <f t="shared" ca="1" si="57"/>
        <v>0.97099025105624481</v>
      </c>
      <c r="AN91" s="8">
        <f t="shared" ca="1" si="58"/>
        <v>0.9937288818314628</v>
      </c>
      <c r="AO91" s="8">
        <f t="shared" ca="1" si="59"/>
        <v>0.9600640661555383</v>
      </c>
      <c r="AP91" s="8">
        <f t="shared" ca="1" si="60"/>
        <v>1.7000917468081644</v>
      </c>
      <c r="AQ91" s="8">
        <f t="shared" ca="1" si="61"/>
        <v>1.7597057635244056</v>
      </c>
      <c r="AR91" s="8">
        <f t="shared" ca="1" si="62"/>
        <v>1.7797324171831541</v>
      </c>
    </row>
    <row r="92" spans="1:44" x14ac:dyDescent="0.55000000000000004">
      <c r="A92" s="2">
        <v>45173</v>
      </c>
      <c r="B92">
        <v>437</v>
      </c>
      <c r="C92">
        <v>59</v>
      </c>
      <c r="D92">
        <v>301</v>
      </c>
      <c r="E92">
        <v>1140</v>
      </c>
      <c r="F92">
        <v>1937</v>
      </c>
      <c r="L92">
        <f t="shared" si="67"/>
        <v>46509</v>
      </c>
      <c r="M92">
        <f t="shared" si="68"/>
        <v>5688</v>
      </c>
      <c r="N92">
        <f t="shared" si="69"/>
        <v>32687</v>
      </c>
      <c r="O92">
        <f t="shared" si="70"/>
        <v>101812</v>
      </c>
      <c r="Q92" s="8">
        <f t="shared" si="48"/>
        <v>0.12229890988840869</v>
      </c>
      <c r="R92" s="8">
        <f t="shared" si="49"/>
        <v>5.7466596343178624</v>
      </c>
      <c r="S92" s="8">
        <f t="shared" si="63"/>
        <v>0.7028102087767959</v>
      </c>
      <c r="T92" s="8">
        <f t="shared" si="64"/>
        <v>2.1890816831150959</v>
      </c>
      <c r="U92" s="8">
        <f t="shared" si="65"/>
        <v>17.89943741209564</v>
      </c>
      <c r="V92" s="8">
        <f t="shared" si="66"/>
        <v>3.1147551014164652</v>
      </c>
      <c r="AE92" s="8">
        <f t="shared" ca="1" si="50"/>
        <v>0.12295519361901081</v>
      </c>
      <c r="AF92" s="8">
        <f t="shared" ca="1" si="51"/>
        <v>5.7774975152666945</v>
      </c>
      <c r="AG92" s="8">
        <f t="shared" ca="1" si="52"/>
        <v>0.70658164800010659</v>
      </c>
      <c r="AH92" s="8">
        <f t="shared" ca="1" si="53"/>
        <v>2.2008287926755852</v>
      </c>
      <c r="AI92" s="8">
        <f t="shared" ca="1" si="54"/>
        <v>17.995489859097887</v>
      </c>
      <c r="AJ92" s="8">
        <f t="shared" ca="1" si="55"/>
        <v>3.1314695848058491</v>
      </c>
      <c r="AL92" s="5">
        <f t="shared" si="56"/>
        <v>45173</v>
      </c>
      <c r="AM92" s="8">
        <f t="shared" ca="1" si="57"/>
        <v>0.97201197946556228</v>
      </c>
      <c r="AN92" s="8">
        <f t="shared" ca="1" si="58"/>
        <v>0.99262605321861253</v>
      </c>
      <c r="AO92" s="8">
        <f t="shared" ca="1" si="59"/>
        <v>0.95994505388559548</v>
      </c>
      <c r="AP92" s="8">
        <f t="shared" ca="1" si="60"/>
        <v>1.703299582934577</v>
      </c>
      <c r="AQ92" s="8">
        <f t="shared" ca="1" si="61"/>
        <v>1.7612878316457867</v>
      </c>
      <c r="AR92" s="8">
        <f t="shared" ca="1" si="62"/>
        <v>1.7834279834214986</v>
      </c>
    </row>
    <row r="93" spans="1:44" x14ac:dyDescent="0.55000000000000004">
      <c r="A93" s="2">
        <v>45180</v>
      </c>
      <c r="B93">
        <v>450</v>
      </c>
      <c r="C93">
        <v>56</v>
      </c>
      <c r="D93">
        <v>324</v>
      </c>
      <c r="E93">
        <v>1153</v>
      </c>
      <c r="F93">
        <v>1983</v>
      </c>
      <c r="L93">
        <f t="shared" si="67"/>
        <v>46959</v>
      </c>
      <c r="M93">
        <f t="shared" si="68"/>
        <v>5744</v>
      </c>
      <c r="N93">
        <f t="shared" si="69"/>
        <v>33011</v>
      </c>
      <c r="O93">
        <f t="shared" si="70"/>
        <v>102965</v>
      </c>
      <c r="Q93" s="8">
        <f t="shared" si="48"/>
        <v>0.12231947017611107</v>
      </c>
      <c r="R93" s="8">
        <f t="shared" si="49"/>
        <v>5.7470403899721445</v>
      </c>
      <c r="S93" s="8">
        <f t="shared" si="63"/>
        <v>0.70297493558210356</v>
      </c>
      <c r="T93" s="8">
        <f t="shared" si="64"/>
        <v>2.192657424561852</v>
      </c>
      <c r="U93" s="8">
        <f t="shared" si="65"/>
        <v>17.925661559888578</v>
      </c>
      <c r="V93" s="8">
        <f t="shared" si="66"/>
        <v>3.1191118112144438</v>
      </c>
      <c r="AE93" s="8">
        <f t="shared" ca="1" si="50"/>
        <v>0.12298389074493532</v>
      </c>
      <c r="AF93" s="8">
        <f t="shared" ca="1" si="51"/>
        <v>5.7782574303947651</v>
      </c>
      <c r="AG93" s="8">
        <f t="shared" ca="1" si="52"/>
        <v>0.70679338742706477</v>
      </c>
      <c r="AH93" s="8">
        <f t="shared" ca="1" si="53"/>
        <v>2.2045676028120242</v>
      </c>
      <c r="AI93" s="8">
        <f t="shared" ca="1" si="54"/>
        <v>18.023030999381934</v>
      </c>
      <c r="AJ93" s="8">
        <f t="shared" ca="1" si="55"/>
        <v>3.1360543473523927</v>
      </c>
      <c r="AL93" s="5">
        <f t="shared" si="56"/>
        <v>45180</v>
      </c>
      <c r="AM93" s="8">
        <f t="shared" ca="1" si="57"/>
        <v>0.972238842189729</v>
      </c>
      <c r="AN93" s="8">
        <f t="shared" ca="1" si="58"/>
        <v>0.99275661347456501</v>
      </c>
      <c r="AO93" s="8">
        <f t="shared" ca="1" si="59"/>
        <v>0.96023271804471477</v>
      </c>
      <c r="AP93" s="8">
        <f t="shared" ca="1" si="60"/>
        <v>1.7061931809133304</v>
      </c>
      <c r="AQ93" s="8">
        <f t="shared" ca="1" si="61"/>
        <v>1.7639833890122019</v>
      </c>
      <c r="AR93" s="8">
        <f t="shared" ca="1" si="62"/>
        <v>1.7860390877613019</v>
      </c>
    </row>
    <row r="94" spans="1:44" x14ac:dyDescent="0.55000000000000004">
      <c r="A94" s="2">
        <v>45187</v>
      </c>
      <c r="B94">
        <v>477</v>
      </c>
      <c r="C94">
        <v>62</v>
      </c>
      <c r="D94">
        <v>318</v>
      </c>
      <c r="E94">
        <v>1194</v>
      </c>
      <c r="F94">
        <v>2051</v>
      </c>
      <c r="L94">
        <f t="shared" si="67"/>
        <v>47436</v>
      </c>
      <c r="M94">
        <f t="shared" si="68"/>
        <v>5806</v>
      </c>
      <c r="N94">
        <f t="shared" si="69"/>
        <v>33329</v>
      </c>
      <c r="O94">
        <f t="shared" si="70"/>
        <v>104159</v>
      </c>
      <c r="Q94" s="8">
        <f t="shared" si="48"/>
        <v>0.12239649211569273</v>
      </c>
      <c r="R94" s="8">
        <f t="shared" si="49"/>
        <v>5.7404409231829145</v>
      </c>
      <c r="S94" s="8">
        <f t="shared" si="63"/>
        <v>0.70260983219495743</v>
      </c>
      <c r="T94" s="8">
        <f t="shared" si="64"/>
        <v>2.1957795766928072</v>
      </c>
      <c r="U94" s="8">
        <f t="shared" si="65"/>
        <v>17.939889769204271</v>
      </c>
      <c r="V94" s="8">
        <f t="shared" si="66"/>
        <v>3.1251762729154788</v>
      </c>
      <c r="AE94" s="8">
        <f t="shared" ca="1" si="50"/>
        <v>0.12306936314123773</v>
      </c>
      <c r="AF94" s="8">
        <f t="shared" ca="1" si="51"/>
        <v>5.7719988241022611</v>
      </c>
      <c r="AG94" s="8">
        <f t="shared" ca="1" si="52"/>
        <v>0.70647240856602</v>
      </c>
      <c r="AH94" s="8">
        <f t="shared" ca="1" si="53"/>
        <v>2.207850808719976</v>
      </c>
      <c r="AI94" s="8">
        <f t="shared" ca="1" si="54"/>
        <v>18.03851377238043</v>
      </c>
      <c r="AJ94" s="8">
        <f t="shared" ca="1" si="55"/>
        <v>3.1423568352618072</v>
      </c>
      <c r="AL94" s="5">
        <f t="shared" si="56"/>
        <v>45187</v>
      </c>
      <c r="AM94" s="8">
        <f t="shared" ca="1" si="57"/>
        <v>0.97291453705608011</v>
      </c>
      <c r="AN94" s="8">
        <f t="shared" ca="1" si="58"/>
        <v>0.99168132860488545</v>
      </c>
      <c r="AO94" s="8">
        <f t="shared" ca="1" si="59"/>
        <v>0.95979664378361018</v>
      </c>
      <c r="AP94" s="8">
        <f t="shared" ca="1" si="60"/>
        <v>1.7087341705951784</v>
      </c>
      <c r="AQ94" s="8">
        <f t="shared" ca="1" si="61"/>
        <v>1.7654987475768147</v>
      </c>
      <c r="AR94" s="8">
        <f t="shared" ca="1" si="62"/>
        <v>1.7896284674434049</v>
      </c>
    </row>
    <row r="95" spans="1:44" x14ac:dyDescent="0.55000000000000004">
      <c r="A95" s="2">
        <v>45194</v>
      </c>
      <c r="B95">
        <v>459</v>
      </c>
      <c r="C95">
        <v>52</v>
      </c>
      <c r="D95">
        <v>273</v>
      </c>
      <c r="E95">
        <v>1177</v>
      </c>
      <c r="F95">
        <v>1961</v>
      </c>
      <c r="L95">
        <f t="shared" si="67"/>
        <v>47895</v>
      </c>
      <c r="M95">
        <f t="shared" si="68"/>
        <v>5858</v>
      </c>
      <c r="N95">
        <f t="shared" si="69"/>
        <v>33602</v>
      </c>
      <c r="O95">
        <f t="shared" si="70"/>
        <v>105336</v>
      </c>
      <c r="Q95" s="8">
        <f t="shared" si="48"/>
        <v>0.12230921808121933</v>
      </c>
      <c r="R95" s="8">
        <f t="shared" si="49"/>
        <v>5.7360874018436325</v>
      </c>
      <c r="S95" s="8">
        <f t="shared" si="63"/>
        <v>0.70157636496502762</v>
      </c>
      <c r="T95" s="8">
        <f t="shared" si="64"/>
        <v>2.1993109927967427</v>
      </c>
      <c r="U95" s="8">
        <f t="shared" si="65"/>
        <v>17.98156367360874</v>
      </c>
      <c r="V95" s="8">
        <f t="shared" si="66"/>
        <v>3.1348134039640496</v>
      </c>
      <c r="AE95" s="8">
        <f t="shared" ca="1" si="50"/>
        <v>0.12298963620241447</v>
      </c>
      <c r="AF95" s="8">
        <f t="shared" ca="1" si="51"/>
        <v>5.7679978160724428</v>
      </c>
      <c r="AG95" s="8">
        <f t="shared" ca="1" si="52"/>
        <v>0.70547930277800119</v>
      </c>
      <c r="AH95" s="8">
        <f t="shared" ca="1" si="53"/>
        <v>2.2115459745676902</v>
      </c>
      <c r="AI95" s="8">
        <f t="shared" ca="1" si="54"/>
        <v>18.081596867859258</v>
      </c>
      <c r="AJ95" s="8">
        <f t="shared" ca="1" si="55"/>
        <v>3.1522526769811181</v>
      </c>
      <c r="AL95" s="5">
        <f t="shared" si="56"/>
        <v>45194</v>
      </c>
      <c r="AM95" s="8">
        <f t="shared" ca="1" si="57"/>
        <v>0.9722842624223591</v>
      </c>
      <c r="AN95" s="8">
        <f t="shared" ca="1" si="58"/>
        <v>0.9909939194283276</v>
      </c>
      <c r="AO95" s="8">
        <f t="shared" ca="1" si="59"/>
        <v>0.95844743383470743</v>
      </c>
      <c r="AP95" s="8">
        <f t="shared" ca="1" si="60"/>
        <v>1.7115939907085067</v>
      </c>
      <c r="AQ95" s="8">
        <f t="shared" ca="1" si="61"/>
        <v>1.7697154558971013</v>
      </c>
      <c r="AR95" s="8">
        <f t="shared" ca="1" si="62"/>
        <v>1.7952643264430774</v>
      </c>
    </row>
    <row r="96" spans="1:44" x14ac:dyDescent="0.55000000000000004">
      <c r="A96" s="2">
        <v>45201</v>
      </c>
      <c r="B96">
        <v>516</v>
      </c>
      <c r="C96">
        <v>55</v>
      </c>
      <c r="D96">
        <v>329</v>
      </c>
      <c r="E96">
        <v>1181</v>
      </c>
      <c r="F96">
        <v>2081</v>
      </c>
      <c r="L96">
        <f t="shared" si="67"/>
        <v>48411</v>
      </c>
      <c r="M96">
        <f t="shared" si="68"/>
        <v>5913</v>
      </c>
      <c r="N96">
        <f t="shared" si="69"/>
        <v>33931</v>
      </c>
      <c r="O96">
        <f t="shared" si="70"/>
        <v>106517</v>
      </c>
      <c r="Q96" s="8">
        <f t="shared" si="48"/>
        <v>0.12214166201896264</v>
      </c>
      <c r="R96" s="8">
        <f t="shared" si="49"/>
        <v>5.7383730762726195</v>
      </c>
      <c r="S96" s="8">
        <f t="shared" si="63"/>
        <v>0.70089442482080522</v>
      </c>
      <c r="T96" s="8">
        <f t="shared" si="64"/>
        <v>2.2002644027183904</v>
      </c>
      <c r="U96" s="8">
        <f t="shared" si="65"/>
        <v>18.014036867918147</v>
      </c>
      <c r="V96" s="8">
        <f t="shared" si="66"/>
        <v>3.1392237187232914</v>
      </c>
      <c r="AE96" s="8">
        <f t="shared" ca="1" si="50"/>
        <v>0.12282916441830535</v>
      </c>
      <c r="AF96" s="8">
        <f t="shared" ca="1" si="51"/>
        <v>5.7706728271770125</v>
      </c>
      <c r="AG96" s="8">
        <f t="shared" ca="1" si="52"/>
        <v>0.70483957007906628</v>
      </c>
      <c r="AH96" s="8">
        <f t="shared" ca="1" si="53"/>
        <v>2.2126490962869321</v>
      </c>
      <c r="AI96" s="8">
        <f t="shared" ca="1" si="54"/>
        <v>18.11543301206607</v>
      </c>
      <c r="AJ96" s="8">
        <f t="shared" ca="1" si="55"/>
        <v>3.1568935604711528</v>
      </c>
      <c r="AL96" s="5">
        <f t="shared" si="56"/>
        <v>45201</v>
      </c>
      <c r="AM96" s="8">
        <f t="shared" ca="1" si="57"/>
        <v>0.97101566618067781</v>
      </c>
      <c r="AN96" s="8">
        <f t="shared" ca="1" si="58"/>
        <v>0.99145351040314467</v>
      </c>
      <c r="AO96" s="8">
        <f t="shared" ca="1" si="59"/>
        <v>0.95757830817613765</v>
      </c>
      <c r="AP96" s="8">
        <f t="shared" ca="1" si="60"/>
        <v>1.7124477357933419</v>
      </c>
      <c r="AQ96" s="8">
        <f t="shared" ca="1" si="61"/>
        <v>1.773027129517986</v>
      </c>
      <c r="AR96" s="8">
        <f t="shared" ca="1" si="62"/>
        <v>1.7979073926647919</v>
      </c>
    </row>
    <row r="97" spans="1:44" x14ac:dyDescent="0.55000000000000004">
      <c r="A97" s="2">
        <v>45208</v>
      </c>
      <c r="B97">
        <v>483</v>
      </c>
      <c r="C97">
        <v>73</v>
      </c>
      <c r="D97">
        <v>369</v>
      </c>
      <c r="E97">
        <v>1363</v>
      </c>
      <c r="F97">
        <v>2288</v>
      </c>
      <c r="L97">
        <f t="shared" si="67"/>
        <v>48894</v>
      </c>
      <c r="M97">
        <f t="shared" si="68"/>
        <v>5986</v>
      </c>
      <c r="N97">
        <f t="shared" si="69"/>
        <v>34300</v>
      </c>
      <c r="O97">
        <f t="shared" si="70"/>
        <v>107880</v>
      </c>
      <c r="Q97" s="8">
        <f t="shared" si="48"/>
        <v>0.12242810978852212</v>
      </c>
      <c r="R97" s="8">
        <f t="shared" si="49"/>
        <v>5.7300367524223184</v>
      </c>
      <c r="S97" s="8">
        <f t="shared" si="63"/>
        <v>0.70151756861782633</v>
      </c>
      <c r="T97" s="8">
        <f t="shared" si="64"/>
        <v>2.2064056939501779</v>
      </c>
      <c r="U97" s="8">
        <f t="shared" si="65"/>
        <v>18.022051453391246</v>
      </c>
      <c r="V97" s="8">
        <f t="shared" si="66"/>
        <v>3.1451895043731777</v>
      </c>
      <c r="AE97" s="8">
        <f t="shared" ca="1" si="50"/>
        <v>0.12312526025841718</v>
      </c>
      <c r="AF97" s="8">
        <f t="shared" ca="1" si="51"/>
        <v>5.7626656790746003</v>
      </c>
      <c r="AG97" s="8">
        <f t="shared" ca="1" si="52"/>
        <v>0.70551226643229348</v>
      </c>
      <c r="AH97" s="8">
        <f t="shared" ca="1" si="53"/>
        <v>2.2189697755893825</v>
      </c>
      <c r="AI97" s="8">
        <f t="shared" ca="1" si="54"/>
        <v>18.124675611036967</v>
      </c>
      <c r="AJ97" s="8">
        <f t="shared" ca="1" si="55"/>
        <v>3.1630993646550225</v>
      </c>
      <c r="AL97" s="5">
        <f t="shared" si="56"/>
        <v>45208</v>
      </c>
      <c r="AM97" s="8">
        <f t="shared" ca="1" si="57"/>
        <v>0.97335642703174374</v>
      </c>
      <c r="AN97" s="8">
        <f t="shared" ca="1" si="58"/>
        <v>0.99007781031890718</v>
      </c>
      <c r="AO97" s="8">
        <f t="shared" ca="1" si="59"/>
        <v>0.95849221747292601</v>
      </c>
      <c r="AP97" s="8">
        <f t="shared" ca="1" si="60"/>
        <v>1.7173395340356934</v>
      </c>
      <c r="AQ97" s="8">
        <f t="shared" ca="1" si="61"/>
        <v>1.7739317382409316</v>
      </c>
      <c r="AR97" s="8">
        <f t="shared" ca="1" si="62"/>
        <v>1.8014417092345101</v>
      </c>
    </row>
    <row r="98" spans="1:44" x14ac:dyDescent="0.55000000000000004">
      <c r="A98" s="2">
        <v>45215</v>
      </c>
      <c r="B98">
        <v>487</v>
      </c>
      <c r="C98">
        <v>57</v>
      </c>
      <c r="D98">
        <v>360</v>
      </c>
      <c r="E98">
        <v>1300</v>
      </c>
      <c r="F98">
        <v>2204</v>
      </c>
      <c r="L98">
        <f t="shared" si="67"/>
        <v>49381</v>
      </c>
      <c r="M98">
        <f t="shared" si="68"/>
        <v>6043</v>
      </c>
      <c r="N98">
        <f t="shared" si="69"/>
        <v>34660</v>
      </c>
      <c r="O98">
        <f t="shared" si="70"/>
        <v>109180</v>
      </c>
      <c r="Q98" s="8">
        <f t="shared" si="48"/>
        <v>0.12237500253133797</v>
      </c>
      <c r="R98" s="8">
        <f t="shared" si="49"/>
        <v>5.7355618070494785</v>
      </c>
      <c r="S98" s="8">
        <f t="shared" si="63"/>
        <v>0.70188939065632527</v>
      </c>
      <c r="T98" s="8">
        <f t="shared" si="64"/>
        <v>2.2109718312711366</v>
      </c>
      <c r="U98" s="8">
        <f t="shared" si="65"/>
        <v>18.067185172927353</v>
      </c>
      <c r="V98" s="8">
        <f t="shared" si="66"/>
        <v>3.1500288517022503</v>
      </c>
      <c r="AE98" s="8">
        <f t="shared" ca="1" si="50"/>
        <v>0.12307988336104921</v>
      </c>
      <c r="AF98" s="8">
        <f t="shared" ca="1" si="51"/>
        <v>5.7685986812622314</v>
      </c>
      <c r="AG98" s="8">
        <f t="shared" ca="1" si="52"/>
        <v>0.70593227822173843</v>
      </c>
      <c r="AH98" s="8">
        <f t="shared" ca="1" si="53"/>
        <v>2.2237070437463764</v>
      </c>
      <c r="AI98" s="8">
        <f t="shared" ca="1" si="54"/>
        <v>18.171252279867581</v>
      </c>
      <c r="AJ98" s="8">
        <f t="shared" ca="1" si="55"/>
        <v>3.1681730388701617</v>
      </c>
      <c r="AL98" s="5">
        <f t="shared" si="56"/>
        <v>45215</v>
      </c>
      <c r="AM98" s="8">
        <f t="shared" ca="1" si="57"/>
        <v>0.97299770377220152</v>
      </c>
      <c r="AN98" s="8">
        <f t="shared" ca="1" si="58"/>
        <v>0.99109715347391225</v>
      </c>
      <c r="AO98" s="8">
        <f t="shared" ca="1" si="59"/>
        <v>0.95906283551967608</v>
      </c>
      <c r="AP98" s="8">
        <f t="shared" ca="1" si="60"/>
        <v>1.7210058741448881</v>
      </c>
      <c r="AQ98" s="8">
        <f t="shared" ca="1" si="61"/>
        <v>1.7784903760269701</v>
      </c>
      <c r="AR98" s="8">
        <f t="shared" ca="1" si="62"/>
        <v>1.8043312575213424</v>
      </c>
    </row>
    <row r="99" spans="1:44" x14ac:dyDescent="0.55000000000000004">
      <c r="A99" s="2">
        <v>45222</v>
      </c>
      <c r="B99">
        <v>476</v>
      </c>
      <c r="C99">
        <v>62</v>
      </c>
      <c r="D99">
        <v>355</v>
      </c>
      <c r="E99">
        <v>1332</v>
      </c>
      <c r="F99">
        <v>2225</v>
      </c>
      <c r="L99">
        <f t="shared" si="67"/>
        <v>49857</v>
      </c>
      <c r="M99">
        <f t="shared" si="68"/>
        <v>6105</v>
      </c>
      <c r="N99">
        <f t="shared" si="69"/>
        <v>35015</v>
      </c>
      <c r="O99">
        <f t="shared" si="70"/>
        <v>110512</v>
      </c>
      <c r="Q99" s="8">
        <f t="shared" si="48"/>
        <v>0.12245020759371804</v>
      </c>
      <c r="R99" s="8">
        <f t="shared" si="49"/>
        <v>5.7354627354627352</v>
      </c>
      <c r="S99" s="8">
        <f t="shared" si="63"/>
        <v>0.70230860260344585</v>
      </c>
      <c r="T99" s="8">
        <f t="shared" si="64"/>
        <v>2.2165794171330004</v>
      </c>
      <c r="U99" s="8">
        <f t="shared" si="65"/>
        <v>18.1018837018837</v>
      </c>
      <c r="V99" s="8">
        <f t="shared" si="66"/>
        <v>3.1561330858203629</v>
      </c>
      <c r="AE99" s="8">
        <f t="shared" ca="1" si="50"/>
        <v>0.12316355983818753</v>
      </c>
      <c r="AF99" s="8">
        <f t="shared" ca="1" si="51"/>
        <v>5.7688755429688561</v>
      </c>
      <c r="AG99" s="8">
        <f t="shared" ca="1" si="52"/>
        <v>0.70640000781885937</v>
      </c>
      <c r="AH99" s="8">
        <f t="shared" ca="1" si="53"/>
        <v>2.2294924365008648</v>
      </c>
      <c r="AI99" s="8">
        <f t="shared" ca="1" si="54"/>
        <v>18.207338969143915</v>
      </c>
      <c r="AJ99" s="8">
        <f t="shared" ca="1" si="55"/>
        <v>3.174519617496034</v>
      </c>
      <c r="AL99" s="5">
        <f t="shared" si="56"/>
        <v>45222</v>
      </c>
      <c r="AM99" s="8">
        <f t="shared" ca="1" si="57"/>
        <v>0.97365920115009963</v>
      </c>
      <c r="AN99" s="8">
        <f t="shared" ca="1" si="58"/>
        <v>0.99114472080603278</v>
      </c>
      <c r="AO99" s="8">
        <f t="shared" ca="1" si="59"/>
        <v>0.95969828184719252</v>
      </c>
      <c r="AP99" s="8">
        <f t="shared" ca="1" si="60"/>
        <v>1.7254833951127289</v>
      </c>
      <c r="AQ99" s="8">
        <f t="shared" ca="1" si="61"/>
        <v>1.7820223191529674</v>
      </c>
      <c r="AR99" s="8">
        <f t="shared" ca="1" si="62"/>
        <v>1.8079457476557139</v>
      </c>
    </row>
    <row r="100" spans="1:44" x14ac:dyDescent="0.55000000000000004">
      <c r="A100" s="2">
        <v>45229</v>
      </c>
      <c r="B100">
        <v>513</v>
      </c>
      <c r="C100">
        <v>63</v>
      </c>
      <c r="D100">
        <v>329</v>
      </c>
      <c r="E100">
        <v>1258</v>
      </c>
      <c r="F100">
        <v>2163</v>
      </c>
      <c r="L100">
        <f t="shared" si="67"/>
        <v>50370</v>
      </c>
      <c r="M100">
        <f t="shared" si="68"/>
        <v>6168</v>
      </c>
      <c r="N100">
        <f t="shared" si="69"/>
        <v>35344</v>
      </c>
      <c r="O100">
        <f t="shared" si="70"/>
        <v>111770</v>
      </c>
      <c r="Q100" s="8">
        <f t="shared" si="48"/>
        <v>0.1224538415723645</v>
      </c>
      <c r="R100" s="8">
        <f t="shared" si="49"/>
        <v>5.7302204928664073</v>
      </c>
      <c r="S100" s="8">
        <f t="shared" si="63"/>
        <v>0.7016875124081795</v>
      </c>
      <c r="T100" s="8">
        <f t="shared" si="64"/>
        <v>2.2189795513202304</v>
      </c>
      <c r="U100" s="8">
        <f t="shared" si="65"/>
        <v>18.120946822308689</v>
      </c>
      <c r="V100" s="8">
        <f t="shared" si="66"/>
        <v>3.1623472159348123</v>
      </c>
      <c r="AE100" s="8">
        <f t="shared" ca="1" si="50"/>
        <v>0.12317525398344031</v>
      </c>
      <c r="AF100" s="8">
        <f t="shared" ca="1" si="51"/>
        <v>5.7639789452650758</v>
      </c>
      <c r="AG100" s="8">
        <f t="shared" ca="1" si="52"/>
        <v>0.70582136458993427</v>
      </c>
      <c r="AH100" s="8">
        <f t="shared" ca="1" si="53"/>
        <v>2.2320522272582886</v>
      </c>
      <c r="AI100" s="8">
        <f t="shared" ca="1" si="54"/>
        <v>18.227702770265886</v>
      </c>
      <c r="AJ100" s="8">
        <f t="shared" ca="1" si="55"/>
        <v>3.1809775545212768</v>
      </c>
      <c r="AL100" s="5">
        <f t="shared" si="56"/>
        <v>45229</v>
      </c>
      <c r="AM100" s="8">
        <f t="shared" ca="1" si="57"/>
        <v>0.97375164823542193</v>
      </c>
      <c r="AN100" s="8">
        <f t="shared" ca="1" si="58"/>
        <v>0.99030344126587566</v>
      </c>
      <c r="AO100" s="8">
        <f t="shared" ca="1" si="59"/>
        <v>0.95891215089241433</v>
      </c>
      <c r="AP100" s="8">
        <f t="shared" ca="1" si="60"/>
        <v>1.7274645081116276</v>
      </c>
      <c r="AQ100" s="8">
        <f t="shared" ca="1" si="61"/>
        <v>1.7840154027201838</v>
      </c>
      <c r="AR100" s="8">
        <f t="shared" ca="1" si="62"/>
        <v>1.8116236583918981</v>
      </c>
    </row>
    <row r="101" spans="1:44" x14ac:dyDescent="0.55000000000000004">
      <c r="A101" s="2">
        <v>45236</v>
      </c>
      <c r="B101">
        <v>493</v>
      </c>
      <c r="C101">
        <v>62</v>
      </c>
      <c r="D101">
        <v>335</v>
      </c>
      <c r="E101">
        <v>1261</v>
      </c>
      <c r="F101">
        <v>2151</v>
      </c>
      <c r="L101">
        <f t="shared" si="67"/>
        <v>50863</v>
      </c>
      <c r="M101">
        <f t="shared" si="68"/>
        <v>6230</v>
      </c>
      <c r="N101">
        <f t="shared" si="69"/>
        <v>35679</v>
      </c>
      <c r="O101">
        <f t="shared" si="70"/>
        <v>113031</v>
      </c>
      <c r="Q101" s="8">
        <f t="shared" si="48"/>
        <v>0.12248589347856005</v>
      </c>
      <c r="R101" s="8">
        <f t="shared" si="49"/>
        <v>5.7269662921348319</v>
      </c>
      <c r="S101" s="8">
        <f t="shared" si="63"/>
        <v>0.70147258321373096</v>
      </c>
      <c r="T101" s="8">
        <f t="shared" si="64"/>
        <v>2.2222637280537914</v>
      </c>
      <c r="U101" s="8">
        <f t="shared" si="65"/>
        <v>18.143017656500803</v>
      </c>
      <c r="V101" s="8">
        <f t="shared" si="66"/>
        <v>3.1679979820062223</v>
      </c>
      <c r="AE101" s="8">
        <f t="shared" ca="1" si="50"/>
        <v>0.12321553634238455</v>
      </c>
      <c r="AF101" s="8">
        <f t="shared" ca="1" si="51"/>
        <v>5.7610815683331564</v>
      </c>
      <c r="AG101" s="8">
        <f t="shared" ca="1" si="52"/>
        <v>0.70565122330015062</v>
      </c>
      <c r="AH101" s="8">
        <f t="shared" ca="1" si="53"/>
        <v>2.2355016514150989</v>
      </c>
      <c r="AI101" s="8">
        <f t="shared" ca="1" si="54"/>
        <v>18.251094782652679</v>
      </c>
      <c r="AJ101" s="8">
        <f t="shared" ca="1" si="55"/>
        <v>3.1868696010517725</v>
      </c>
      <c r="AL101" s="5">
        <f t="shared" si="56"/>
        <v>45236</v>
      </c>
      <c r="AM101" s="8">
        <f t="shared" ca="1" si="57"/>
        <v>0.97407009704837944</v>
      </c>
      <c r="AN101" s="8">
        <f t="shared" ca="1" si="58"/>
        <v>0.98980564584129638</v>
      </c>
      <c r="AO101" s="8">
        <f t="shared" ca="1" si="59"/>
        <v>0.95868100097498898</v>
      </c>
      <c r="AP101" s="8">
        <f t="shared" ca="1" si="60"/>
        <v>1.7301341400008563</v>
      </c>
      <c r="AQ101" s="8">
        <f t="shared" ca="1" si="61"/>
        <v>1.7863048689751821</v>
      </c>
      <c r="AR101" s="8">
        <f t="shared" ca="1" si="62"/>
        <v>1.8149792843616006</v>
      </c>
    </row>
    <row r="102" spans="1:44" x14ac:dyDescent="0.55000000000000004">
      <c r="A102" s="2">
        <v>45243</v>
      </c>
      <c r="B102">
        <v>556</v>
      </c>
      <c r="C102">
        <v>52</v>
      </c>
      <c r="D102">
        <v>356</v>
      </c>
      <c r="E102">
        <v>1366</v>
      </c>
      <c r="F102">
        <v>2330</v>
      </c>
      <c r="L102">
        <f t="shared" si="67"/>
        <v>51419</v>
      </c>
      <c r="M102">
        <f t="shared" si="68"/>
        <v>6282</v>
      </c>
      <c r="N102">
        <f t="shared" si="69"/>
        <v>36035</v>
      </c>
      <c r="O102">
        <f t="shared" si="70"/>
        <v>114397</v>
      </c>
      <c r="Q102" s="8">
        <f t="shared" si="48"/>
        <v>0.12217273770396157</v>
      </c>
      <c r="R102" s="8">
        <f t="shared" si="49"/>
        <v>5.7362304998408149</v>
      </c>
      <c r="S102" s="8">
        <f t="shared" si="63"/>
        <v>0.70081098426651622</v>
      </c>
      <c r="T102" s="8">
        <f t="shared" si="64"/>
        <v>2.2248001711429626</v>
      </c>
      <c r="U102" s="8">
        <f t="shared" si="65"/>
        <v>18.210283349251831</v>
      </c>
      <c r="V102" s="8">
        <f t="shared" si="66"/>
        <v>3.1746080199805746</v>
      </c>
      <c r="AE102" s="8">
        <f t="shared" ca="1" si="50"/>
        <v>0.1229085367022523</v>
      </c>
      <c r="AF102" s="8">
        <f t="shared" ca="1" si="51"/>
        <v>5.7707775905835534</v>
      </c>
      <c r="AG102" s="8">
        <f t="shared" ca="1" si="52"/>
        <v>0.70503169692226375</v>
      </c>
      <c r="AH102" s="8">
        <f t="shared" ca="1" si="53"/>
        <v>2.2381992793899324</v>
      </c>
      <c r="AI102" s="8">
        <f t="shared" ca="1" si="54"/>
        <v>18.319956820590725</v>
      </c>
      <c r="AJ102" s="8">
        <f t="shared" ca="1" si="55"/>
        <v>3.1937274523921451</v>
      </c>
      <c r="AL102" s="5">
        <f t="shared" si="56"/>
        <v>45243</v>
      </c>
      <c r="AM102" s="8">
        <f t="shared" ca="1" si="57"/>
        <v>0.97164313711999439</v>
      </c>
      <c r="AN102" s="8">
        <f t="shared" ca="1" si="58"/>
        <v>0.99147150969894393</v>
      </c>
      <c r="AO102" s="8">
        <f t="shared" ca="1" si="59"/>
        <v>0.95783932714453013</v>
      </c>
      <c r="AP102" s="8">
        <f t="shared" ca="1" si="60"/>
        <v>1.7322219301187147</v>
      </c>
      <c r="AQ102" s="8">
        <f t="shared" ca="1" si="61"/>
        <v>1.7930446615805662</v>
      </c>
      <c r="AR102" s="8">
        <f t="shared" ca="1" si="62"/>
        <v>1.8188849534589178</v>
      </c>
    </row>
    <row r="103" spans="1:44" x14ac:dyDescent="0.55000000000000004">
      <c r="A103" s="2">
        <v>45250</v>
      </c>
      <c r="B103">
        <v>511</v>
      </c>
      <c r="C103">
        <v>73</v>
      </c>
      <c r="D103">
        <v>351</v>
      </c>
      <c r="E103">
        <v>1377</v>
      </c>
      <c r="F103">
        <v>2312</v>
      </c>
      <c r="L103">
        <f t="shared" si="67"/>
        <v>51930</v>
      </c>
      <c r="M103">
        <f t="shared" si="68"/>
        <v>6355</v>
      </c>
      <c r="N103">
        <f t="shared" si="69"/>
        <v>36386</v>
      </c>
      <c r="O103">
        <f t="shared" si="70"/>
        <v>115774</v>
      </c>
      <c r="Q103" s="8">
        <f t="shared" si="48"/>
        <v>0.12237627575582515</v>
      </c>
      <c r="R103" s="8">
        <f t="shared" si="49"/>
        <v>5.7255704169944925</v>
      </c>
      <c r="S103" s="8">
        <f t="shared" si="63"/>
        <v>0.70067398420951277</v>
      </c>
      <c r="T103" s="8">
        <f t="shared" si="64"/>
        <v>2.2294242249181591</v>
      </c>
      <c r="U103" s="8">
        <f t="shared" si="65"/>
        <v>18.21778127458694</v>
      </c>
      <c r="V103" s="8">
        <f t="shared" si="66"/>
        <v>3.1818281756719617</v>
      </c>
      <c r="AE103" s="8">
        <f t="shared" ca="1" si="50"/>
        <v>0.12312133606220883</v>
      </c>
      <c r="AF103" s="8">
        <f t="shared" ca="1" si="51"/>
        <v>5.7604292588963242</v>
      </c>
      <c r="AG103" s="8">
        <f t="shared" ca="1" si="52"/>
        <v>0.70493987945862002</v>
      </c>
      <c r="AH103" s="8">
        <f t="shared" ca="1" si="53"/>
        <v>2.2429975706162337</v>
      </c>
      <c r="AI103" s="8">
        <f t="shared" ca="1" si="54"/>
        <v>18.328696119921482</v>
      </c>
      <c r="AJ103" s="8">
        <f t="shared" ca="1" si="55"/>
        <v>3.2012000176469253</v>
      </c>
      <c r="AL103" s="5">
        <f t="shared" si="56"/>
        <v>45250</v>
      </c>
      <c r="AM103" s="8">
        <f t="shared" ca="1" si="57"/>
        <v>0.97332540462746775</v>
      </c>
      <c r="AN103" s="8">
        <f t="shared" ca="1" si="58"/>
        <v>0.98969357321122609</v>
      </c>
      <c r="AO103" s="8">
        <f t="shared" ca="1" si="59"/>
        <v>0.95771458611801952</v>
      </c>
      <c r="AP103" s="8">
        <f t="shared" ca="1" si="60"/>
        <v>1.7359354981489756</v>
      </c>
      <c r="AQ103" s="8">
        <f t="shared" ca="1" si="61"/>
        <v>1.7939000104312444</v>
      </c>
      <c r="AR103" s="8">
        <f t="shared" ca="1" si="62"/>
        <v>1.8231407131341772</v>
      </c>
    </row>
    <row r="104" spans="1:44" x14ac:dyDescent="0.55000000000000004">
      <c r="A104" s="2">
        <v>45257</v>
      </c>
      <c r="B104">
        <v>555</v>
      </c>
      <c r="C104">
        <v>64</v>
      </c>
      <c r="D104">
        <v>366</v>
      </c>
      <c r="E104">
        <v>1406</v>
      </c>
      <c r="F104">
        <v>2391</v>
      </c>
      <c r="L104">
        <f t="shared" si="67"/>
        <v>52485</v>
      </c>
      <c r="M104">
        <f t="shared" si="68"/>
        <v>6419</v>
      </c>
      <c r="N104">
        <f t="shared" si="69"/>
        <v>36752</v>
      </c>
      <c r="O104">
        <f t="shared" si="70"/>
        <v>117180</v>
      </c>
      <c r="Q104" s="8">
        <f t="shared" si="48"/>
        <v>0.12230160998380489</v>
      </c>
      <c r="R104" s="8">
        <f t="shared" si="49"/>
        <v>5.7255024147063409</v>
      </c>
      <c r="S104" s="8">
        <f t="shared" si="63"/>
        <v>0.70023816328474797</v>
      </c>
      <c r="T104" s="8">
        <f t="shared" si="64"/>
        <v>2.2326378965418692</v>
      </c>
      <c r="U104" s="8">
        <f t="shared" si="65"/>
        <v>18.255179934569249</v>
      </c>
      <c r="V104" s="8">
        <f t="shared" si="66"/>
        <v>3.1883979103178057</v>
      </c>
      <c r="AE104" s="8">
        <f t="shared" ca="1" si="50"/>
        <v>0.12305424680332018</v>
      </c>
      <c r="AF104" s="8">
        <f t="shared" ca="1" si="51"/>
        <v>5.760736815366335</v>
      </c>
      <c r="AG104" s="8">
        <f t="shared" ca="1" si="52"/>
        <v>0.70454738721227972</v>
      </c>
      <c r="AH104" s="8">
        <f t="shared" ca="1" si="53"/>
        <v>2.2463774171075026</v>
      </c>
      <c r="AI104" s="8">
        <f t="shared" ca="1" si="54"/>
        <v>18.367521224004875</v>
      </c>
      <c r="AJ104" s="8">
        <f t="shared" ca="1" si="55"/>
        <v>3.2080191210515694</v>
      </c>
      <c r="AL104" s="5">
        <f t="shared" si="56"/>
        <v>45257</v>
      </c>
      <c r="AM104" s="8">
        <f t="shared" ca="1" si="57"/>
        <v>0.97279503611342755</v>
      </c>
      <c r="AN104" s="8">
        <f t="shared" ca="1" si="58"/>
        <v>0.98974641417985687</v>
      </c>
      <c r="AO104" s="8">
        <f t="shared" ca="1" si="59"/>
        <v>0.95718135546926253</v>
      </c>
      <c r="AP104" s="8">
        <f t="shared" ca="1" si="60"/>
        <v>1.7385512814112267</v>
      </c>
      <c r="AQ104" s="8">
        <f t="shared" ca="1" si="61"/>
        <v>1.7976999727506857</v>
      </c>
      <c r="AR104" s="8">
        <f t="shared" ca="1" si="62"/>
        <v>1.8270243145884897</v>
      </c>
    </row>
    <row r="105" spans="1:44" x14ac:dyDescent="0.55000000000000004">
      <c r="A105" s="2">
        <v>45264</v>
      </c>
      <c r="B105">
        <v>594</v>
      </c>
      <c r="C105">
        <v>63</v>
      </c>
      <c r="D105">
        <v>378</v>
      </c>
      <c r="E105">
        <v>1437</v>
      </c>
      <c r="F105">
        <v>2472</v>
      </c>
      <c r="L105">
        <f t="shared" si="67"/>
        <v>53079</v>
      </c>
      <c r="M105">
        <f t="shared" si="68"/>
        <v>6482</v>
      </c>
      <c r="N105">
        <f t="shared" si="69"/>
        <v>37130</v>
      </c>
      <c r="O105">
        <f t="shared" si="70"/>
        <v>118617</v>
      </c>
      <c r="Q105" s="8">
        <f t="shared" si="48"/>
        <v>0.12211985907797811</v>
      </c>
      <c r="R105" s="8">
        <f t="shared" si="49"/>
        <v>5.7281703178031469</v>
      </c>
      <c r="S105" s="8">
        <f t="shared" si="63"/>
        <v>0.69952335198477744</v>
      </c>
      <c r="T105" s="8">
        <f t="shared" si="64"/>
        <v>2.2347255976940033</v>
      </c>
      <c r="U105" s="8">
        <f t="shared" si="65"/>
        <v>18.299444615859304</v>
      </c>
      <c r="V105" s="8">
        <f t="shared" si="66"/>
        <v>3.1946404524643146</v>
      </c>
      <c r="AE105" s="8">
        <f t="shared" ca="1" si="50"/>
        <v>0.12287939710055147</v>
      </c>
      <c r="AF105" s="8">
        <f t="shared" ca="1" si="51"/>
        <v>5.7637973090967538</v>
      </c>
      <c r="AG105" s="8">
        <f t="shared" ca="1" si="52"/>
        <v>0.70387411514092502</v>
      </c>
      <c r="AH105" s="8">
        <f t="shared" ca="1" si="53"/>
        <v>2.2486247216717237</v>
      </c>
      <c r="AI105" s="8">
        <f t="shared" ca="1" si="54"/>
        <v>18.413260043445455</v>
      </c>
      <c r="AJ105" s="8">
        <f t="shared" ca="1" si="55"/>
        <v>3.214509873461175</v>
      </c>
      <c r="AL105" s="5">
        <f t="shared" si="56"/>
        <v>45264</v>
      </c>
      <c r="AM105" s="8">
        <f t="shared" ca="1" si="57"/>
        <v>0.9714127764406576</v>
      </c>
      <c r="AN105" s="8">
        <f t="shared" ca="1" si="58"/>
        <v>0.99027223453797886</v>
      </c>
      <c r="AO105" s="8">
        <f t="shared" ca="1" si="59"/>
        <v>0.95626666401549276</v>
      </c>
      <c r="AP105" s="8">
        <f t="shared" ca="1" si="60"/>
        <v>1.7402905502447243</v>
      </c>
      <c r="AQ105" s="8">
        <f t="shared" ca="1" si="61"/>
        <v>1.8021766069932268</v>
      </c>
      <c r="AR105" s="8">
        <f t="shared" ca="1" si="62"/>
        <v>1.8307209142734804</v>
      </c>
    </row>
    <row r="106" spans="1:44" x14ac:dyDescent="0.55000000000000004">
      <c r="A106" s="2">
        <v>45271</v>
      </c>
      <c r="B106">
        <v>509</v>
      </c>
      <c r="C106">
        <v>67</v>
      </c>
      <c r="D106">
        <v>375</v>
      </c>
      <c r="E106">
        <v>1479</v>
      </c>
      <c r="F106">
        <v>2430</v>
      </c>
      <c r="L106">
        <f t="shared" si="67"/>
        <v>53588</v>
      </c>
      <c r="M106">
        <f t="shared" si="68"/>
        <v>6549</v>
      </c>
      <c r="N106">
        <f t="shared" si="69"/>
        <v>37505</v>
      </c>
      <c r="O106">
        <f t="shared" si="70"/>
        <v>120096</v>
      </c>
      <c r="Q106" s="8">
        <f t="shared" ref="Q106:Q122" si="71">M106/L106</f>
        <v>0.12221019631260729</v>
      </c>
      <c r="R106" s="8">
        <f t="shared" ref="R106:R122" si="72">N106/M106</f>
        <v>5.7268285234386926</v>
      </c>
      <c r="S106" s="8">
        <f t="shared" si="63"/>
        <v>0.69987683809808166</v>
      </c>
      <c r="T106" s="8">
        <f t="shared" si="64"/>
        <v>2.2410987534522655</v>
      </c>
      <c r="U106" s="8">
        <f t="shared" si="65"/>
        <v>18.338066880439762</v>
      </c>
      <c r="V106" s="8">
        <f t="shared" si="66"/>
        <v>3.2021330489268096</v>
      </c>
      <c r="AE106" s="8">
        <f t="shared" ref="AE106:AE122" ca="1" si="73">Q106*($X$6^(ROW()-10))</f>
        <v>0.12297832234126949</v>
      </c>
      <c r="AF106" s="8">
        <f t="shared" ref="AF106:AF122" ca="1" si="74">R106*($X$6^(ROW()-10))</f>
        <v>5.7628232782403792</v>
      </c>
      <c r="AG106" s="8">
        <f t="shared" ref="AG106:AG122" ca="1" si="75">S106*($X$6^(ROW()-10))</f>
        <v>0.70427576414861992</v>
      </c>
      <c r="AH106" s="8">
        <f t="shared" ca="1" si="53"/>
        <v>2.2551846999384795</v>
      </c>
      <c r="AI106" s="8">
        <f t="shared" ca="1" si="54"/>
        <v>18.453326874378259</v>
      </c>
      <c r="AJ106" s="8">
        <f t="shared" ca="1" si="55"/>
        <v>3.2222593707586515</v>
      </c>
      <c r="AL106" s="5">
        <f t="shared" ref="AL106:AL122" si="76">A106</f>
        <v>45271</v>
      </c>
      <c r="AM106" s="8">
        <f t="shared" ref="AM106:AM122" ca="1" si="77">AE106/OFFSET(AE$10, $M$1,0)</f>
        <v>0.97219482164118298</v>
      </c>
      <c r="AN106" s="8">
        <f t="shared" ref="AN106:AN122" ca="1" si="78">AF106/OFFSET(AF$10, $M$1,0)</f>
        <v>0.99010488727350643</v>
      </c>
      <c r="AO106" s="8">
        <f t="shared" ref="AO106:AO122" ca="1" si="79">AG106/OFFSET(AG$10, $M$1,0)</f>
        <v>0.95681233482285966</v>
      </c>
      <c r="AP106" s="8">
        <f t="shared" ca="1" si="60"/>
        <v>1.7453675504561952</v>
      </c>
      <c r="AQ106" s="8">
        <f t="shared" ca="1" si="61"/>
        <v>1.8060981018970668</v>
      </c>
      <c r="AR106" s="8">
        <f t="shared" ca="1" si="62"/>
        <v>1.8351343917042777</v>
      </c>
    </row>
    <row r="107" spans="1:44" x14ac:dyDescent="0.55000000000000004">
      <c r="A107" s="2">
        <v>45278</v>
      </c>
      <c r="B107">
        <v>607</v>
      </c>
      <c r="C107">
        <v>62</v>
      </c>
      <c r="D107">
        <v>388</v>
      </c>
      <c r="E107">
        <v>1417</v>
      </c>
      <c r="F107">
        <v>2474</v>
      </c>
      <c r="L107">
        <f t="shared" si="67"/>
        <v>54195</v>
      </c>
      <c r="M107">
        <f t="shared" si="68"/>
        <v>6611</v>
      </c>
      <c r="N107">
        <f t="shared" si="69"/>
        <v>37893</v>
      </c>
      <c r="O107">
        <f t="shared" si="70"/>
        <v>121513</v>
      </c>
      <c r="Q107" s="8">
        <f t="shared" si="71"/>
        <v>0.12198542300950273</v>
      </c>
      <c r="R107" s="8">
        <f t="shared" si="72"/>
        <v>5.7318106186658602</v>
      </c>
      <c r="S107" s="8">
        <f t="shared" si="63"/>
        <v>0.69919734292831437</v>
      </c>
      <c r="T107" s="8">
        <f t="shared" si="64"/>
        <v>2.2421441092351695</v>
      </c>
      <c r="U107" s="8">
        <f t="shared" si="65"/>
        <v>18.380426561790955</v>
      </c>
      <c r="V107" s="8">
        <f t="shared" si="66"/>
        <v>3.206740031140316</v>
      </c>
      <c r="AE107" s="8">
        <f t="shared" ca="1" si="73"/>
        <v>0.12276014817823912</v>
      </c>
      <c r="AF107" s="8">
        <f t="shared" ca="1" si="74"/>
        <v>5.7682131480759935</v>
      </c>
      <c r="AG107" s="8">
        <f t="shared" ca="1" si="75"/>
        <v>0.70363792087702537</v>
      </c>
      <c r="AH107" s="8">
        <f t="shared" ca="1" si="53"/>
        <v>2.2563838883047</v>
      </c>
      <c r="AI107" s="8">
        <f t="shared" ca="1" si="54"/>
        <v>18.497160010085192</v>
      </c>
      <c r="AJ107" s="8">
        <f t="shared" ca="1" si="55"/>
        <v>3.2271059252810068</v>
      </c>
      <c r="AL107" s="5">
        <f t="shared" si="76"/>
        <v>45278</v>
      </c>
      <c r="AM107" s="8">
        <f t="shared" ca="1" si="77"/>
        <v>0.97047006407841996</v>
      </c>
      <c r="AN107" s="8">
        <f t="shared" ca="1" si="78"/>
        <v>0.99103091540387778</v>
      </c>
      <c r="AO107" s="8">
        <f t="shared" ca="1" si="79"/>
        <v>0.95594577609542253</v>
      </c>
      <c r="AP107" s="8">
        <f t="shared" ca="1" si="60"/>
        <v>1.7462956449317133</v>
      </c>
      <c r="AQ107" s="8">
        <f t="shared" ca="1" si="61"/>
        <v>1.81038821954032</v>
      </c>
      <c r="AR107" s="8">
        <f t="shared" ca="1" si="62"/>
        <v>1.8378945912605134</v>
      </c>
    </row>
    <row r="108" spans="1:44" x14ac:dyDescent="0.55000000000000004">
      <c r="A108" s="2">
        <v>45285</v>
      </c>
      <c r="B108">
        <v>563</v>
      </c>
      <c r="C108">
        <v>64</v>
      </c>
      <c r="D108">
        <v>392</v>
      </c>
      <c r="E108">
        <v>1467</v>
      </c>
      <c r="F108">
        <v>2486</v>
      </c>
      <c r="L108">
        <f t="shared" ref="L108:L122" si="80">B108+L107</f>
        <v>54758</v>
      </c>
      <c r="M108">
        <f t="shared" ref="M108:M122" si="81">C108+M107</f>
        <v>6675</v>
      </c>
      <c r="N108">
        <f t="shared" ref="N108:N122" si="82">D108+N107</f>
        <v>38285</v>
      </c>
      <c r="O108">
        <f t="shared" si="70"/>
        <v>122980</v>
      </c>
      <c r="Q108" s="8">
        <f t="shared" si="71"/>
        <v>0.12189999634756565</v>
      </c>
      <c r="R108" s="8">
        <f t="shared" si="72"/>
        <v>5.7355805243445692</v>
      </c>
      <c r="S108" s="8">
        <f t="shared" si="63"/>
        <v>0.6991672449687717</v>
      </c>
      <c r="T108" s="8">
        <f t="shared" si="64"/>
        <v>2.2458818802732021</v>
      </c>
      <c r="U108" s="8">
        <f t="shared" si="65"/>
        <v>18.423970037453184</v>
      </c>
      <c r="V108" s="8">
        <f t="shared" si="66"/>
        <v>3.2122241086587437</v>
      </c>
      <c r="AE108" s="8">
        <f t="shared" ca="1" si="73"/>
        <v>0.12268218579091429</v>
      </c>
      <c r="AF108" s="8">
        <f t="shared" ca="1" si="74"/>
        <v>5.7723837292013345</v>
      </c>
      <c r="AG108" s="8">
        <f t="shared" ca="1" si="75"/>
        <v>0.70365355550639008</v>
      </c>
      <c r="AH108" s="8">
        <f t="shared" ca="1" si="53"/>
        <v>2.2602929151410698</v>
      </c>
      <c r="AI108" s="8">
        <f t="shared" ca="1" si="54"/>
        <v>18.542190179369992</v>
      </c>
      <c r="AJ108" s="8">
        <f t="shared" ca="1" si="55"/>
        <v>3.2328358220528846</v>
      </c>
      <c r="AL108" s="5">
        <f t="shared" si="76"/>
        <v>45285</v>
      </c>
      <c r="AM108" s="8">
        <f t="shared" ca="1" si="77"/>
        <v>0.96985373895869964</v>
      </c>
      <c r="AN108" s="8">
        <f t="shared" ca="1" si="78"/>
        <v>0.99174745876389414</v>
      </c>
      <c r="AO108" s="8">
        <f t="shared" ca="1" si="79"/>
        <v>0.95596701693173702</v>
      </c>
      <c r="AP108" s="8">
        <f t="shared" ca="1" si="60"/>
        <v>1.7493209796611695</v>
      </c>
      <c r="AQ108" s="8">
        <f t="shared" ca="1" si="61"/>
        <v>1.8147954954655248</v>
      </c>
      <c r="AR108" s="8">
        <f t="shared" ca="1" si="62"/>
        <v>1.8411578700401208</v>
      </c>
    </row>
    <row r="109" spans="1:44" x14ac:dyDescent="0.55000000000000004">
      <c r="A109" s="2">
        <v>45292</v>
      </c>
      <c r="B109">
        <v>571</v>
      </c>
      <c r="C109">
        <v>62</v>
      </c>
      <c r="D109">
        <v>332</v>
      </c>
      <c r="E109">
        <v>1351</v>
      </c>
      <c r="F109">
        <v>2316</v>
      </c>
      <c r="L109">
        <f t="shared" si="80"/>
        <v>55329</v>
      </c>
      <c r="M109">
        <f t="shared" si="81"/>
        <v>6737</v>
      </c>
      <c r="N109">
        <f t="shared" si="82"/>
        <v>38617</v>
      </c>
      <c r="O109">
        <f t="shared" si="70"/>
        <v>124331</v>
      </c>
      <c r="Q109" s="8">
        <f t="shared" si="71"/>
        <v>0.1217625476693958</v>
      </c>
      <c r="R109" s="8">
        <f t="shared" si="72"/>
        <v>5.7320765919548764</v>
      </c>
      <c r="S109" s="8">
        <f t="shared" si="63"/>
        <v>0.69795224927253341</v>
      </c>
      <c r="T109" s="8">
        <f t="shared" si="64"/>
        <v>2.2471217625476694</v>
      </c>
      <c r="U109" s="8">
        <f t="shared" si="65"/>
        <v>18.45495027460294</v>
      </c>
      <c r="V109" s="8">
        <f t="shared" si="66"/>
        <v>3.2195924074889297</v>
      </c>
      <c r="AE109" s="8">
        <f t="shared" ca="1" si="73"/>
        <v>0.12255185346313671</v>
      </c>
      <c r="AF109" s="8">
        <f t="shared" ca="1" si="74"/>
        <v>5.7692338406392665</v>
      </c>
      <c r="AG109" s="8">
        <f t="shared" ca="1" si="75"/>
        <v>0.70247661053673005</v>
      </c>
      <c r="AH109" s="8">
        <f t="shared" ca="1" si="53"/>
        <v>2.2616883617226136</v>
      </c>
      <c r="AI109" s="8">
        <f t="shared" ca="1" si="54"/>
        <v>18.574581470350378</v>
      </c>
      <c r="AJ109" s="8">
        <f t="shared" ca="1" si="55"/>
        <v>3.2404628885141387</v>
      </c>
      <c r="AL109" s="5">
        <f t="shared" si="76"/>
        <v>45292</v>
      </c>
      <c r="AM109" s="8">
        <f t="shared" ca="1" si="77"/>
        <v>0.96882340766335007</v>
      </c>
      <c r="AN109" s="8">
        <f t="shared" ca="1" si="78"/>
        <v>0.99120627956941032</v>
      </c>
      <c r="AO109" s="8">
        <f t="shared" ca="1" si="79"/>
        <v>0.95436804743469661</v>
      </c>
      <c r="AP109" s="8">
        <f t="shared" ca="1" si="60"/>
        <v>1.7504009653412285</v>
      </c>
      <c r="AQ109" s="8">
        <f t="shared" ca="1" si="61"/>
        <v>1.8179657557419466</v>
      </c>
      <c r="AR109" s="8">
        <f t="shared" ca="1" si="62"/>
        <v>1.8455016209181161</v>
      </c>
    </row>
    <row r="110" spans="1:44" x14ac:dyDescent="0.55000000000000004">
      <c r="A110" s="2">
        <v>45299</v>
      </c>
      <c r="B110">
        <v>485</v>
      </c>
      <c r="C110">
        <v>57</v>
      </c>
      <c r="D110">
        <v>364</v>
      </c>
      <c r="E110">
        <v>1317</v>
      </c>
      <c r="F110">
        <v>2223</v>
      </c>
      <c r="L110">
        <f t="shared" si="80"/>
        <v>55814</v>
      </c>
      <c r="M110">
        <f t="shared" si="81"/>
        <v>6794</v>
      </c>
      <c r="N110">
        <f t="shared" si="82"/>
        <v>38981</v>
      </c>
      <c r="O110">
        <f t="shared" si="70"/>
        <v>125648</v>
      </c>
      <c r="Q110" s="8">
        <f t="shared" si="71"/>
        <v>0.12172573189522343</v>
      </c>
      <c r="R110" s="8">
        <f t="shared" si="72"/>
        <v>5.737562555195761</v>
      </c>
      <c r="S110" s="8">
        <f t="shared" si="63"/>
        <v>0.69840900132583228</v>
      </c>
      <c r="T110" s="8">
        <f t="shared" si="64"/>
        <v>2.2511914573404521</v>
      </c>
      <c r="U110" s="8">
        <f t="shared" si="65"/>
        <v>18.493965263467764</v>
      </c>
      <c r="V110" s="8">
        <f t="shared" si="66"/>
        <v>3.2233139221672098</v>
      </c>
      <c r="AE110" s="8">
        <f t="shared" ca="1" si="73"/>
        <v>0.12252279545053248</v>
      </c>
      <c r="AF110" s="8">
        <f t="shared" ca="1" si="74"/>
        <v>5.7751322780296217</v>
      </c>
      <c r="AG110" s="8">
        <f t="shared" ca="1" si="75"/>
        <v>0.7029822033348847</v>
      </c>
      <c r="AH110" s="8">
        <f t="shared" ca="1" si="53"/>
        <v>2.265932323045114</v>
      </c>
      <c r="AI110" s="8">
        <f t="shared" ca="1" si="54"/>
        <v>18.615064274130113</v>
      </c>
      <c r="AJ110" s="8">
        <f t="shared" ca="1" si="55"/>
        <v>3.2444202734265408</v>
      </c>
      <c r="AL110" s="5">
        <f t="shared" si="76"/>
        <v>45299</v>
      </c>
      <c r="AM110" s="8">
        <f t="shared" ca="1" si="77"/>
        <v>0.96859369197977918</v>
      </c>
      <c r="AN110" s="8">
        <f t="shared" ca="1" si="78"/>
        <v>0.99221968418126416</v>
      </c>
      <c r="AO110" s="8">
        <f t="shared" ca="1" si="79"/>
        <v>0.95505493380832718</v>
      </c>
      <c r="AP110" s="8">
        <f t="shared" ca="1" si="60"/>
        <v>1.7536855177674158</v>
      </c>
      <c r="AQ110" s="8">
        <f t="shared" ca="1" si="61"/>
        <v>1.8219279635088057</v>
      </c>
      <c r="AR110" s="8">
        <f t="shared" ca="1" si="62"/>
        <v>1.847755422464902</v>
      </c>
    </row>
    <row r="111" spans="1:44" x14ac:dyDescent="0.55000000000000004">
      <c r="A111" s="2">
        <v>45306</v>
      </c>
      <c r="B111">
        <v>529</v>
      </c>
      <c r="C111">
        <v>61</v>
      </c>
      <c r="D111">
        <v>363</v>
      </c>
      <c r="E111">
        <v>1346</v>
      </c>
      <c r="F111">
        <v>2299</v>
      </c>
      <c r="L111">
        <f t="shared" si="80"/>
        <v>56343</v>
      </c>
      <c r="M111">
        <f t="shared" si="81"/>
        <v>6855</v>
      </c>
      <c r="N111">
        <f t="shared" si="82"/>
        <v>39344</v>
      </c>
      <c r="O111">
        <f t="shared" si="70"/>
        <v>126994</v>
      </c>
      <c r="Q111" s="8">
        <f t="shared" si="71"/>
        <v>0.12166551301847613</v>
      </c>
      <c r="R111" s="8">
        <f t="shared" si="72"/>
        <v>5.739460247994165</v>
      </c>
      <c r="S111" s="8">
        <f t="shared" si="63"/>
        <v>0.6982943755213602</v>
      </c>
      <c r="T111" s="8">
        <f t="shared" si="64"/>
        <v>2.2539445893899863</v>
      </c>
      <c r="U111" s="8">
        <f t="shared" si="65"/>
        <v>18.525747629467542</v>
      </c>
      <c r="V111" s="8">
        <f t="shared" si="66"/>
        <v>3.2277856852379014</v>
      </c>
      <c r="AE111" s="8">
        <f t="shared" ca="1" si="73"/>
        <v>0.12247017523842547</v>
      </c>
      <c r="AF111" s="8">
        <f t="shared" ca="1" si="74"/>
        <v>5.7774194585369312</v>
      </c>
      <c r="AG111" s="8">
        <f t="shared" ca="1" si="75"/>
        <v>0.70291270234582215</v>
      </c>
      <c r="AH111" s="8">
        <f t="shared" ca="1" si="53"/>
        <v>2.268851558603735</v>
      </c>
      <c r="AI111" s="8">
        <f t="shared" ca="1" si="54"/>
        <v>18.648271825880414</v>
      </c>
      <c r="AJ111" s="8">
        <f t="shared" ca="1" si="55"/>
        <v>3.24913337145207</v>
      </c>
      <c r="AL111" s="5">
        <f t="shared" si="76"/>
        <v>45306</v>
      </c>
      <c r="AM111" s="8">
        <f t="shared" ca="1" si="77"/>
        <v>0.96817770730256003</v>
      </c>
      <c r="AN111" s="8">
        <f t="shared" ca="1" si="78"/>
        <v>0.99261264237016344</v>
      </c>
      <c r="AO111" s="8">
        <f t="shared" ca="1" si="79"/>
        <v>0.95496051141442617</v>
      </c>
      <c r="AP111" s="8">
        <f t="shared" ca="1" si="60"/>
        <v>1.755944817866558</v>
      </c>
      <c r="AQ111" s="8">
        <f t="shared" ca="1" si="61"/>
        <v>1.82517811436741</v>
      </c>
      <c r="AR111" s="8">
        <f t="shared" ca="1" si="62"/>
        <v>1.8504396161572569</v>
      </c>
    </row>
    <row r="112" spans="1:44" x14ac:dyDescent="0.55000000000000004">
      <c r="A112" s="2">
        <v>45313</v>
      </c>
      <c r="B112">
        <v>542</v>
      </c>
      <c r="C112">
        <v>59</v>
      </c>
      <c r="D112">
        <v>324</v>
      </c>
      <c r="E112">
        <v>1446</v>
      </c>
      <c r="F112">
        <v>2371</v>
      </c>
      <c r="L112">
        <f t="shared" si="80"/>
        <v>56885</v>
      </c>
      <c r="M112">
        <f t="shared" si="81"/>
        <v>6914</v>
      </c>
      <c r="N112">
        <f t="shared" si="82"/>
        <v>39668</v>
      </c>
      <c r="O112">
        <f t="shared" si="70"/>
        <v>128440</v>
      </c>
      <c r="Q112" s="8">
        <f t="shared" si="71"/>
        <v>0.1215434648852949</v>
      </c>
      <c r="R112" s="8">
        <f t="shared" si="72"/>
        <v>5.7373445183685279</v>
      </c>
      <c r="S112" s="8">
        <f t="shared" si="63"/>
        <v>0.69733673200316426</v>
      </c>
      <c r="T112" s="8">
        <f t="shared" si="64"/>
        <v>2.2578887228619142</v>
      </c>
      <c r="U112" s="8">
        <f t="shared" si="65"/>
        <v>18.576800694243563</v>
      </c>
      <c r="V112" s="8">
        <f t="shared" si="66"/>
        <v>3.2378743571644653</v>
      </c>
      <c r="AE112" s="8">
        <f t="shared" ca="1" si="73"/>
        <v>0.12235530539509201</v>
      </c>
      <c r="AF112" s="8">
        <f t="shared" ca="1" si="74"/>
        <v>5.7756666832259294</v>
      </c>
      <c r="AG112" s="8">
        <f t="shared" ca="1" si="75"/>
        <v>0.70199454070183831</v>
      </c>
      <c r="AH112" s="8">
        <f t="shared" ca="1" si="53"/>
        <v>2.2729701222079282</v>
      </c>
      <c r="AI112" s="8">
        <f t="shared" ca="1" si="54"/>
        <v>18.70088304914637</v>
      </c>
      <c r="AJ112" s="8">
        <f t="shared" ca="1" si="55"/>
        <v>3.2595014974739844</v>
      </c>
      <c r="AL112" s="5">
        <f t="shared" si="76"/>
        <v>45313</v>
      </c>
      <c r="AM112" s="8">
        <f t="shared" ca="1" si="77"/>
        <v>0.96726961338222162</v>
      </c>
      <c r="AN112" s="8">
        <f t="shared" ca="1" si="78"/>
        <v>0.99231149980202882</v>
      </c>
      <c r="AO112" s="8">
        <f t="shared" ca="1" si="79"/>
        <v>0.95371311880055853</v>
      </c>
      <c r="AP112" s="8">
        <f t="shared" ca="1" si="60"/>
        <v>1.7591323205440303</v>
      </c>
      <c r="AQ112" s="8">
        <f t="shared" ca="1" si="61"/>
        <v>1.8303273772144828</v>
      </c>
      <c r="AR112" s="8">
        <f t="shared" ca="1" si="62"/>
        <v>1.8563444495213879</v>
      </c>
    </row>
    <row r="113" spans="1:44" x14ac:dyDescent="0.55000000000000004">
      <c r="A113" s="2">
        <v>45320</v>
      </c>
      <c r="B113">
        <v>508</v>
      </c>
      <c r="C113">
        <v>48</v>
      </c>
      <c r="D113">
        <v>380</v>
      </c>
      <c r="E113">
        <v>1385</v>
      </c>
      <c r="F113">
        <v>2321</v>
      </c>
      <c r="L113">
        <f t="shared" si="80"/>
        <v>57393</v>
      </c>
      <c r="M113">
        <f t="shared" si="81"/>
        <v>6962</v>
      </c>
      <c r="N113">
        <f t="shared" si="82"/>
        <v>40048</v>
      </c>
      <c r="O113">
        <f t="shared" si="70"/>
        <v>129825</v>
      </c>
      <c r="Q113" s="8">
        <f t="shared" si="71"/>
        <v>0.12130399177600056</v>
      </c>
      <c r="R113" s="8">
        <f t="shared" si="72"/>
        <v>5.7523700086182128</v>
      </c>
      <c r="S113" s="8">
        <f t="shared" si="63"/>
        <v>0.69778544421793598</v>
      </c>
      <c r="T113" s="8">
        <f t="shared" si="64"/>
        <v>2.2620354398620042</v>
      </c>
      <c r="U113" s="8">
        <f t="shared" si="65"/>
        <v>18.647658718758976</v>
      </c>
      <c r="V113" s="8">
        <f t="shared" si="66"/>
        <v>3.241734918098282</v>
      </c>
      <c r="AE113" s="8">
        <f t="shared" ca="1" si="73"/>
        <v>0.12212220301227697</v>
      </c>
      <c r="AF113" s="8">
        <f t="shared" ca="1" si="74"/>
        <v>5.7911704941369591</v>
      </c>
      <c r="AG113" s="8">
        <f t="shared" ca="1" si="75"/>
        <v>0.70249209799420687</v>
      </c>
      <c r="AH113" s="8">
        <f t="shared" ca="1" si="53"/>
        <v>2.2772931637559406</v>
      </c>
      <c r="AI113" s="8">
        <f t="shared" ca="1" si="54"/>
        <v>18.773439607504262</v>
      </c>
      <c r="AJ113" s="8">
        <f t="shared" ca="1" si="55"/>
        <v>3.263600842674907</v>
      </c>
      <c r="AL113" s="5">
        <f t="shared" si="76"/>
        <v>45320</v>
      </c>
      <c r="AM113" s="8">
        <f t="shared" ca="1" si="77"/>
        <v>0.96542684202894091</v>
      </c>
      <c r="AN113" s="8">
        <f t="shared" ca="1" si="78"/>
        <v>0.99497519400419809</v>
      </c>
      <c r="AO113" s="8">
        <f t="shared" ca="1" si="79"/>
        <v>0.95438908832677782</v>
      </c>
      <c r="AP113" s="8">
        <f t="shared" ca="1" si="60"/>
        <v>1.7624780759659169</v>
      </c>
      <c r="AQ113" s="8">
        <f t="shared" ca="1" si="61"/>
        <v>1.83742876674833</v>
      </c>
      <c r="AR113" s="8">
        <f t="shared" ca="1" si="62"/>
        <v>1.8586790999936462</v>
      </c>
    </row>
    <row r="114" spans="1:44" x14ac:dyDescent="0.55000000000000004">
      <c r="A114" s="2">
        <v>45327</v>
      </c>
      <c r="B114">
        <v>518</v>
      </c>
      <c r="C114">
        <v>69</v>
      </c>
      <c r="D114">
        <v>399</v>
      </c>
      <c r="E114">
        <v>1527</v>
      </c>
      <c r="F114">
        <v>2513</v>
      </c>
      <c r="L114">
        <f t="shared" si="80"/>
        <v>57911</v>
      </c>
      <c r="M114">
        <f t="shared" si="81"/>
        <v>7031</v>
      </c>
      <c r="N114">
        <f t="shared" si="82"/>
        <v>40447</v>
      </c>
      <c r="O114">
        <f t="shared" si="70"/>
        <v>131352</v>
      </c>
      <c r="Q114" s="8">
        <f t="shared" si="71"/>
        <v>0.12141044015817375</v>
      </c>
      <c r="R114" s="8">
        <f t="shared" si="72"/>
        <v>5.7526667614848526</v>
      </c>
      <c r="S114" s="8">
        <f t="shared" si="63"/>
        <v>0.69843380359517193</v>
      </c>
      <c r="T114" s="8">
        <f t="shared" si="64"/>
        <v>2.26817012311996</v>
      </c>
      <c r="U114" s="8">
        <f t="shared" si="65"/>
        <v>18.681837576447162</v>
      </c>
      <c r="V114" s="8">
        <f t="shared" si="66"/>
        <v>3.2475090859643485</v>
      </c>
      <c r="AE114" s="8">
        <f t="shared" ca="1" si="73"/>
        <v>0.12223734718676804</v>
      </c>
      <c r="AF114" s="8">
        <f t="shared" ca="1" si="74"/>
        <v>5.7918472518284778</v>
      </c>
      <c r="AG114" s="8">
        <f t="shared" ca="1" si="75"/>
        <v>0.70319072417340456</v>
      </c>
      <c r="AH114" s="8">
        <f t="shared" ca="1" si="53"/>
        <v>2.2836182659189812</v>
      </c>
      <c r="AI114" s="8">
        <f t="shared" ca="1" si="54"/>
        <v>18.809076574830623</v>
      </c>
      <c r="AJ114" s="8">
        <f t="shared" ca="1" si="55"/>
        <v>3.2696273493122883</v>
      </c>
      <c r="AL114" s="5">
        <f t="shared" si="76"/>
        <v>45327</v>
      </c>
      <c r="AM114" s="8">
        <f t="shared" ca="1" si="77"/>
        <v>0.96633710465125677</v>
      </c>
      <c r="AN114" s="8">
        <f t="shared" ca="1" si="78"/>
        <v>0.99509146706438423</v>
      </c>
      <c r="AO114" s="8">
        <f t="shared" ca="1" si="79"/>
        <v>0.95533822526959822</v>
      </c>
      <c r="AP114" s="8">
        <f t="shared" ca="1" si="60"/>
        <v>1.7673732972171929</v>
      </c>
      <c r="AQ114" s="8">
        <f t="shared" ca="1" si="61"/>
        <v>1.8409166938567409</v>
      </c>
      <c r="AR114" s="8">
        <f t="shared" ca="1" si="62"/>
        <v>1.8621113034011232</v>
      </c>
    </row>
    <row r="115" spans="1:44" x14ac:dyDescent="0.55000000000000004">
      <c r="A115" s="2">
        <v>45334</v>
      </c>
      <c r="B115">
        <v>471</v>
      </c>
      <c r="C115">
        <v>62</v>
      </c>
      <c r="D115">
        <v>352</v>
      </c>
      <c r="E115">
        <v>1342</v>
      </c>
      <c r="F115">
        <v>2227</v>
      </c>
      <c r="L115">
        <f t="shared" si="80"/>
        <v>58382</v>
      </c>
      <c r="M115">
        <f t="shared" si="81"/>
        <v>7093</v>
      </c>
      <c r="N115">
        <f t="shared" si="82"/>
        <v>40799</v>
      </c>
      <c r="O115">
        <f t="shared" si="70"/>
        <v>132694</v>
      </c>
      <c r="Q115" s="8">
        <f t="shared" si="71"/>
        <v>0.12149292590181905</v>
      </c>
      <c r="R115" s="8">
        <f t="shared" si="72"/>
        <v>5.7520090229804035</v>
      </c>
      <c r="S115" s="8">
        <f t="shared" si="63"/>
        <v>0.69882840601555274</v>
      </c>
      <c r="T115" s="8">
        <f t="shared" si="64"/>
        <v>2.2728580726936385</v>
      </c>
      <c r="U115" s="8">
        <f t="shared" si="65"/>
        <v>18.707740025377131</v>
      </c>
      <c r="V115" s="8">
        <f t="shared" si="66"/>
        <v>3.2523836368538444</v>
      </c>
      <c r="AE115" s="8">
        <f t="shared" ca="1" si="73"/>
        <v>0.12232837845281246</v>
      </c>
      <c r="AF115" s="8">
        <f t="shared" ca="1" si="74"/>
        <v>5.7915630182102946</v>
      </c>
      <c r="AG115" s="8">
        <f t="shared" ca="1" si="75"/>
        <v>0.7036339366271388</v>
      </c>
      <c r="AH115" s="8">
        <f t="shared" ca="1" si="53"/>
        <v>2.288487501821161</v>
      </c>
      <c r="AI115" s="8">
        <f t="shared" ca="1" si="54"/>
        <v>18.836384792235023</v>
      </c>
      <c r="AJ115" s="8">
        <f t="shared" ca="1" si="55"/>
        <v>3.2747488254938362</v>
      </c>
      <c r="AL115" s="5">
        <f t="shared" si="76"/>
        <v>45334</v>
      </c>
      <c r="AM115" s="8">
        <f t="shared" ca="1" si="77"/>
        <v>0.96705674469651803</v>
      </c>
      <c r="AN115" s="8">
        <f t="shared" ca="1" si="78"/>
        <v>0.99504263317153285</v>
      </c>
      <c r="AO115" s="8">
        <f t="shared" ca="1" si="79"/>
        <v>0.95594036318810616</v>
      </c>
      <c r="AP115" s="8">
        <f t="shared" ca="1" si="60"/>
        <v>1.7711417718522915</v>
      </c>
      <c r="AQ115" s="8">
        <f t="shared" ca="1" si="61"/>
        <v>1.8435894541647351</v>
      </c>
      <c r="AR115" s="8">
        <f t="shared" ca="1" si="62"/>
        <v>1.8650280757635045</v>
      </c>
    </row>
    <row r="116" spans="1:44" x14ac:dyDescent="0.55000000000000004">
      <c r="A116" s="2">
        <v>45341</v>
      </c>
      <c r="B116">
        <v>450</v>
      </c>
      <c r="C116">
        <v>67</v>
      </c>
      <c r="D116">
        <v>322</v>
      </c>
      <c r="E116">
        <v>1348</v>
      </c>
      <c r="F116">
        <v>2187</v>
      </c>
      <c r="L116">
        <f t="shared" si="80"/>
        <v>58832</v>
      </c>
      <c r="M116">
        <f t="shared" si="81"/>
        <v>7160</v>
      </c>
      <c r="N116">
        <f t="shared" si="82"/>
        <v>41121</v>
      </c>
      <c r="O116">
        <f t="shared" si="70"/>
        <v>134042</v>
      </c>
      <c r="Q116" s="8">
        <f t="shared" si="71"/>
        <v>0.12170247484362252</v>
      </c>
      <c r="R116" s="8">
        <f t="shared" si="72"/>
        <v>5.7431564245810058</v>
      </c>
      <c r="S116" s="8">
        <f t="shared" si="63"/>
        <v>0.69895635028555891</v>
      </c>
      <c r="T116" s="8">
        <f t="shared" si="64"/>
        <v>2.2783859124286101</v>
      </c>
      <c r="U116" s="8">
        <f t="shared" si="65"/>
        <v>18.72094972067039</v>
      </c>
      <c r="V116" s="8">
        <f t="shared" si="66"/>
        <v>3.2596969918046739</v>
      </c>
      <c r="AE116" s="8">
        <f t="shared" ca="1" si="73"/>
        <v>0.12254736638644789</v>
      </c>
      <c r="AF116" s="8">
        <f t="shared" ca="1" si="74"/>
        <v>5.7830269719834853</v>
      </c>
      <c r="AG116" s="8">
        <f t="shared" ca="1" si="75"/>
        <v>0.70380869457781059</v>
      </c>
      <c r="AH116" s="8">
        <f t="shared" ca="1" si="53"/>
        <v>2.2942030845212633</v>
      </c>
      <c r="AI116" s="8">
        <f t="shared" ca="1" si="54"/>
        <v>18.850915624099855</v>
      </c>
      <c r="AJ116" s="8">
        <f t="shared" ca="1" si="55"/>
        <v>3.2823266911931852</v>
      </c>
      <c r="AL116" s="5">
        <f t="shared" si="76"/>
        <v>45341</v>
      </c>
      <c r="AM116" s="8">
        <f t="shared" ca="1" si="77"/>
        <v>0.96878793545460518</v>
      </c>
      <c r="AN116" s="8">
        <f t="shared" ca="1" si="78"/>
        <v>0.99357606363103201</v>
      </c>
      <c r="AO116" s="8">
        <f t="shared" ca="1" si="79"/>
        <v>0.95617778519142227</v>
      </c>
      <c r="AP116" s="8">
        <f t="shared" ca="1" si="60"/>
        <v>1.7755652643391728</v>
      </c>
      <c r="AQ116" s="8">
        <f t="shared" ca="1" si="61"/>
        <v>1.8450116425879237</v>
      </c>
      <c r="AR116" s="8">
        <f t="shared" ca="1" si="62"/>
        <v>1.8693438059268768</v>
      </c>
    </row>
    <row r="117" spans="1:44" x14ac:dyDescent="0.55000000000000004">
      <c r="A117" s="2">
        <v>45348</v>
      </c>
      <c r="B117">
        <v>414</v>
      </c>
      <c r="C117">
        <v>56</v>
      </c>
      <c r="D117">
        <v>324</v>
      </c>
      <c r="E117">
        <v>1245</v>
      </c>
      <c r="F117">
        <v>2039</v>
      </c>
      <c r="L117">
        <f t="shared" si="80"/>
        <v>59246</v>
      </c>
      <c r="M117">
        <f t="shared" si="81"/>
        <v>7216</v>
      </c>
      <c r="N117">
        <f t="shared" si="82"/>
        <v>41445</v>
      </c>
      <c r="O117">
        <f t="shared" si="70"/>
        <v>135287</v>
      </c>
      <c r="Q117" s="8">
        <f t="shared" si="71"/>
        <v>0.12179725213516525</v>
      </c>
      <c r="R117" s="8">
        <f t="shared" si="72"/>
        <v>5.7434866962305984</v>
      </c>
      <c r="S117" s="8">
        <f t="shared" si="63"/>
        <v>0.69954089727576541</v>
      </c>
      <c r="T117" s="8">
        <f t="shared" si="64"/>
        <v>2.283479053438207</v>
      </c>
      <c r="U117" s="8">
        <f t="shared" si="65"/>
        <v>18.748198447893571</v>
      </c>
      <c r="V117" s="8">
        <f t="shared" si="66"/>
        <v>3.264253830377609</v>
      </c>
      <c r="AE117" s="8">
        <f t="shared" ca="1" si="73"/>
        <v>0.12265080641601683</v>
      </c>
      <c r="AF117" s="8">
        <f t="shared" ca="1" si="74"/>
        <v>5.7837370103439358</v>
      </c>
      <c r="AG117" s="8">
        <f t="shared" ca="1" si="75"/>
        <v>0.70444327493234715</v>
      </c>
      <c r="AH117" s="8">
        <f t="shared" ca="1" si="53"/>
        <v>2.2994816584816617</v>
      </c>
      <c r="AI117" s="8">
        <f t="shared" ca="1" si="54"/>
        <v>18.879585689911934</v>
      </c>
      <c r="AJ117" s="8">
        <f t="shared" ca="1" si="55"/>
        <v>3.2871296981156837</v>
      </c>
      <c r="AL117" s="5">
        <f t="shared" si="76"/>
        <v>45348</v>
      </c>
      <c r="AM117" s="8">
        <f t="shared" ca="1" si="77"/>
        <v>0.96960567194005076</v>
      </c>
      <c r="AN117" s="8">
        <f t="shared" ca="1" si="78"/>
        <v>0.99369805460956651</v>
      </c>
      <c r="AO117" s="8">
        <f t="shared" ca="1" si="79"/>
        <v>0.95703991099720065</v>
      </c>
      <c r="AP117" s="8">
        <f t="shared" ca="1" si="60"/>
        <v>1.7796505402384877</v>
      </c>
      <c r="AQ117" s="8">
        <f t="shared" ca="1" si="61"/>
        <v>1.8478176922394018</v>
      </c>
      <c r="AR117" s="8">
        <f t="shared" ca="1" si="62"/>
        <v>1.8720792043454699</v>
      </c>
    </row>
    <row r="118" spans="1:44" x14ac:dyDescent="0.55000000000000004">
      <c r="A118" s="2">
        <v>45355</v>
      </c>
      <c r="B118">
        <v>470</v>
      </c>
      <c r="C118">
        <v>60</v>
      </c>
      <c r="D118">
        <v>313</v>
      </c>
      <c r="E118">
        <v>1177</v>
      </c>
      <c r="F118">
        <v>2020</v>
      </c>
      <c r="L118">
        <f t="shared" si="80"/>
        <v>59716</v>
      </c>
      <c r="M118">
        <f t="shared" si="81"/>
        <v>7276</v>
      </c>
      <c r="N118">
        <f t="shared" si="82"/>
        <v>41758</v>
      </c>
      <c r="O118">
        <f t="shared" si="70"/>
        <v>136464</v>
      </c>
      <c r="Q118" s="8">
        <f t="shared" si="71"/>
        <v>0.12184339205573046</v>
      </c>
      <c r="R118" s="8">
        <f t="shared" si="72"/>
        <v>5.7391423859263329</v>
      </c>
      <c r="S118" s="8">
        <f t="shared" si="63"/>
        <v>0.69927657579208258</v>
      </c>
      <c r="T118" s="8">
        <f t="shared" si="64"/>
        <v>2.2852166923437607</v>
      </c>
      <c r="U118" s="8">
        <f t="shared" si="65"/>
        <v>18.755360087960419</v>
      </c>
      <c r="V118" s="8">
        <f t="shared" si="66"/>
        <v>3.2679726040519181</v>
      </c>
      <c r="AE118" s="8">
        <f t="shared" ca="1" si="73"/>
        <v>0.12270527800828945</v>
      </c>
      <c r="AF118" s="8">
        <f t="shared" ca="1" si="74"/>
        <v>5.7797394681210186</v>
      </c>
      <c r="AG118" s="8">
        <f t="shared" ca="1" si="75"/>
        <v>0.70422306199424833</v>
      </c>
      <c r="AH118" s="8">
        <f t="shared" ca="1" si="53"/>
        <v>2.3013816737387591</v>
      </c>
      <c r="AI118" s="8">
        <f t="shared" ca="1" si="54"/>
        <v>18.888030240377095</v>
      </c>
      <c r="AJ118" s="8">
        <f t="shared" ca="1" si="55"/>
        <v>3.2910893248954389</v>
      </c>
      <c r="AL118" s="5">
        <f t="shared" si="76"/>
        <v>45355</v>
      </c>
      <c r="AM118" s="8">
        <f t="shared" ca="1" si="77"/>
        <v>0.97003629254802293</v>
      </c>
      <c r="AN118" s="8">
        <f t="shared" ca="1" si="78"/>
        <v>0.99301124088981607</v>
      </c>
      <c r="AO118" s="8">
        <f t="shared" ca="1" si="79"/>
        <v>0.95674073492699296</v>
      </c>
      <c r="AP118" s="8">
        <f t="shared" ca="1" si="60"/>
        <v>1.7811210295404061</v>
      </c>
      <c r="AQ118" s="8">
        <f t="shared" ca="1" si="61"/>
        <v>1.8486441928845336</v>
      </c>
      <c r="AR118" s="8">
        <f t="shared" ca="1" si="62"/>
        <v>1.8743342826758438</v>
      </c>
    </row>
    <row r="119" spans="1:44" x14ac:dyDescent="0.55000000000000004">
      <c r="A119" s="2">
        <v>45362</v>
      </c>
      <c r="B119">
        <v>462</v>
      </c>
      <c r="C119">
        <v>50</v>
      </c>
      <c r="D119">
        <v>293</v>
      </c>
      <c r="E119">
        <v>1195</v>
      </c>
      <c r="F119">
        <v>2000</v>
      </c>
      <c r="L119">
        <f t="shared" si="80"/>
        <v>60178</v>
      </c>
      <c r="M119">
        <f t="shared" si="81"/>
        <v>7326</v>
      </c>
      <c r="N119">
        <f t="shared" si="82"/>
        <v>42051</v>
      </c>
      <c r="O119">
        <f t="shared" si="70"/>
        <v>137659</v>
      </c>
      <c r="Q119" s="8">
        <f t="shared" si="71"/>
        <v>0.12173884143707002</v>
      </c>
      <c r="R119" s="8">
        <f t="shared" si="72"/>
        <v>5.7399672399672399</v>
      </c>
      <c r="S119" s="8">
        <f t="shared" si="63"/>
        <v>0.69877696168034831</v>
      </c>
      <c r="T119" s="8">
        <f t="shared" si="64"/>
        <v>2.287530326697464</v>
      </c>
      <c r="U119" s="8">
        <f t="shared" si="65"/>
        <v>18.790472290472291</v>
      </c>
      <c r="V119" s="8">
        <f t="shared" si="66"/>
        <v>3.2736201279398824</v>
      </c>
      <c r="AE119" s="8">
        <f t="shared" ca="1" si="73"/>
        <v>0.122607989801886</v>
      </c>
      <c r="AF119" s="8">
        <f t="shared" ca="1" si="74"/>
        <v>5.7809474487635732</v>
      </c>
      <c r="AG119" s="8">
        <f t="shared" ca="1" si="75"/>
        <v>0.70376584482106308</v>
      </c>
      <c r="AH119" s="8">
        <f t="shared" ca="1" si="53"/>
        <v>2.3038620349628478</v>
      </c>
      <c r="AI119" s="8">
        <f t="shared" ca="1" si="54"/>
        <v>18.924625926835144</v>
      </c>
      <c r="AJ119" s="8">
        <f t="shared" ca="1" si="55"/>
        <v>3.2969919749826229</v>
      </c>
      <c r="AL119" s="5">
        <f t="shared" si="76"/>
        <v>45362</v>
      </c>
      <c r="AM119" s="8">
        <f t="shared" ca="1" si="77"/>
        <v>0.96926718878508711</v>
      </c>
      <c r="AN119" s="8">
        <f t="shared" ca="1" si="78"/>
        <v>0.99321878283239851</v>
      </c>
      <c r="AO119" s="8">
        <f t="shared" ca="1" si="79"/>
        <v>0.95611957052908791</v>
      </c>
      <c r="AP119" s="8">
        <f t="shared" ca="1" si="60"/>
        <v>1.7830406692018725</v>
      </c>
      <c r="AQ119" s="8">
        <f t="shared" ca="1" si="61"/>
        <v>1.8522259535231138</v>
      </c>
      <c r="AR119" s="8">
        <f t="shared" ca="1" si="62"/>
        <v>1.8776959475608892</v>
      </c>
    </row>
    <row r="120" spans="1:44" x14ac:dyDescent="0.55000000000000004">
      <c r="A120" s="2">
        <v>45369</v>
      </c>
      <c r="B120">
        <v>412</v>
      </c>
      <c r="C120">
        <v>52</v>
      </c>
      <c r="D120">
        <v>321</v>
      </c>
      <c r="E120">
        <v>1161</v>
      </c>
      <c r="F120">
        <v>1946</v>
      </c>
      <c r="L120">
        <f t="shared" si="80"/>
        <v>60590</v>
      </c>
      <c r="M120">
        <f t="shared" si="81"/>
        <v>7378</v>
      </c>
      <c r="N120">
        <f t="shared" si="82"/>
        <v>42372</v>
      </c>
      <c r="O120">
        <f t="shared" si="70"/>
        <v>138820</v>
      </c>
      <c r="Q120" s="8">
        <f t="shared" si="71"/>
        <v>0.12176926885624691</v>
      </c>
      <c r="R120" s="8">
        <f t="shared" si="72"/>
        <v>5.7430197885605851</v>
      </c>
      <c r="S120" s="8">
        <f t="shared" si="63"/>
        <v>0.69932332067998015</v>
      </c>
      <c r="T120" s="8">
        <f t="shared" si="64"/>
        <v>2.2911371513451066</v>
      </c>
      <c r="U120" s="8">
        <f t="shared" si="65"/>
        <v>18.815397126592572</v>
      </c>
      <c r="V120" s="8">
        <f t="shared" si="66"/>
        <v>3.2762201453790238</v>
      </c>
      <c r="AE120" s="8">
        <f t="shared" ca="1" si="73"/>
        <v>0.12264663895250917</v>
      </c>
      <c r="AF120" s="8">
        <f t="shared" ca="1" si="74"/>
        <v>5.7843993079750771</v>
      </c>
      <c r="AG120" s="8">
        <f t="shared" ca="1" si="75"/>
        <v>0.70436207450470567</v>
      </c>
      <c r="AH120" s="8">
        <f t="shared" ca="1" si="53"/>
        <v>2.3076452181332781</v>
      </c>
      <c r="AI120" s="8">
        <f t="shared" ca="1" si="54"/>
        <v>18.950965541704431</v>
      </c>
      <c r="AJ120" s="8">
        <f t="shared" ca="1" si="55"/>
        <v>3.2998259172730884</v>
      </c>
      <c r="AL120" s="5">
        <f t="shared" si="76"/>
        <v>45369</v>
      </c>
      <c r="AM120" s="8">
        <f t="shared" ca="1" si="77"/>
        <v>0.96957272640652581</v>
      </c>
      <c r="AN120" s="8">
        <f t="shared" ca="1" si="78"/>
        <v>0.99381184330128269</v>
      </c>
      <c r="AO120" s="8">
        <f t="shared" ca="1" si="79"/>
        <v>0.95692959402377165</v>
      </c>
      <c r="AP120" s="8">
        <f t="shared" ca="1" si="60"/>
        <v>1.7859686090478999</v>
      </c>
      <c r="AQ120" s="8">
        <f t="shared" ca="1" si="61"/>
        <v>1.854803912974218</v>
      </c>
      <c r="AR120" s="8">
        <f t="shared" ca="1" si="62"/>
        <v>1.8793099284242962</v>
      </c>
    </row>
    <row r="121" spans="1:44" x14ac:dyDescent="0.55000000000000004">
      <c r="A121" s="2">
        <v>45376</v>
      </c>
      <c r="B121">
        <v>437</v>
      </c>
      <c r="C121">
        <v>58</v>
      </c>
      <c r="D121">
        <v>291</v>
      </c>
      <c r="E121">
        <v>1241</v>
      </c>
      <c r="F121">
        <v>2027</v>
      </c>
      <c r="L121">
        <f t="shared" si="80"/>
        <v>61027</v>
      </c>
      <c r="M121">
        <f t="shared" si="81"/>
        <v>7436</v>
      </c>
      <c r="N121">
        <f t="shared" si="82"/>
        <v>42663</v>
      </c>
      <c r="O121">
        <f t="shared" si="70"/>
        <v>140061</v>
      </c>
      <c r="Q121" s="8">
        <f t="shared" si="71"/>
        <v>0.12184770675274878</v>
      </c>
      <c r="R121" s="8">
        <f t="shared" si="72"/>
        <v>5.7373587950511027</v>
      </c>
      <c r="S121" s="8">
        <f t="shared" si="63"/>
        <v>0.69908401199469083</v>
      </c>
      <c r="T121" s="8">
        <f t="shared" si="64"/>
        <v>2.2950661182755172</v>
      </c>
      <c r="U121" s="8">
        <f t="shared" si="65"/>
        <v>18.835529854760622</v>
      </c>
      <c r="V121" s="8">
        <f t="shared" si="66"/>
        <v>3.282961817031151</v>
      </c>
      <c r="AE121" s="8">
        <f t="shared" ca="1" si="73"/>
        <v>0.12273365218386069</v>
      </c>
      <c r="AF121" s="8">
        <f t="shared" ca="1" si="74"/>
        <v>5.7790746955517136</v>
      </c>
      <c r="AG121" s="8">
        <f t="shared" ca="1" si="75"/>
        <v>0.70416699880581612</v>
      </c>
      <c r="AH121" s="8">
        <f t="shared" ca="1" si="53"/>
        <v>2.3117533698929145</v>
      </c>
      <c r="AI121" s="8">
        <f t="shared" ca="1" si="54"/>
        <v>18.972481563267198</v>
      </c>
      <c r="AJ121" s="8">
        <f t="shared" ca="1" si="55"/>
        <v>3.3068319833217283</v>
      </c>
      <c r="AL121" s="5">
        <f t="shared" si="76"/>
        <v>45376</v>
      </c>
      <c r="AM121" s="8">
        <f t="shared" ca="1" si="77"/>
        <v>0.97026060221523514</v>
      </c>
      <c r="AN121" s="8">
        <f t="shared" ca="1" si="78"/>
        <v>0.99289702698145632</v>
      </c>
      <c r="AO121" s="8">
        <f t="shared" ca="1" si="79"/>
        <v>0.95666456881003692</v>
      </c>
      <c r="AP121" s="8">
        <f t="shared" ca="1" si="60"/>
        <v>1.7891480536290085</v>
      </c>
      <c r="AQ121" s="8">
        <f t="shared" ca="1" si="61"/>
        <v>1.8569097687892389</v>
      </c>
      <c r="AR121" s="8">
        <f t="shared" ca="1" si="62"/>
        <v>1.8833000084510894</v>
      </c>
    </row>
    <row r="122" spans="1:44" x14ac:dyDescent="0.55000000000000004">
      <c r="A122" s="2">
        <v>45383</v>
      </c>
      <c r="B122">
        <v>405</v>
      </c>
      <c r="C122">
        <v>60</v>
      </c>
      <c r="D122">
        <v>303</v>
      </c>
      <c r="E122">
        <v>1254</v>
      </c>
      <c r="F122">
        <v>2022</v>
      </c>
      <c r="L122">
        <f t="shared" si="80"/>
        <v>61432</v>
      </c>
      <c r="M122">
        <f t="shared" si="81"/>
        <v>7496</v>
      </c>
      <c r="N122">
        <f t="shared" si="82"/>
        <v>42966</v>
      </c>
      <c r="O122">
        <f t="shared" si="70"/>
        <v>141315</v>
      </c>
      <c r="Q122" s="8">
        <f t="shared" si="71"/>
        <v>0.12202109649693971</v>
      </c>
      <c r="R122" s="8">
        <f t="shared" si="72"/>
        <v>5.7318569903948768</v>
      </c>
      <c r="S122" s="8">
        <f t="shared" si="63"/>
        <v>0.69940747493163169</v>
      </c>
      <c r="T122" s="8">
        <f t="shared" si="64"/>
        <v>2.3003483526500847</v>
      </c>
      <c r="U122" s="8">
        <f t="shared" si="65"/>
        <v>18.852054429028815</v>
      </c>
      <c r="V122" s="8">
        <f t="shared" si="66"/>
        <v>3.2889959502862727</v>
      </c>
      <c r="AE122" s="8">
        <f t="shared" ca="1" si="73"/>
        <v>0.12291632472909854</v>
      </c>
      <c r="AF122" s="8">
        <f t="shared" ca="1" si="74"/>
        <v>5.7739097201917051</v>
      </c>
      <c r="AG122" s="8">
        <f t="shared" ca="1" si="75"/>
        <v>0.70453879513213014</v>
      </c>
      <c r="AH122" s="8">
        <f t="shared" ca="1" si="53"/>
        <v>2.3172252440091463</v>
      </c>
      <c r="AI122" s="8">
        <f t="shared" ca="1" si="54"/>
        <v>18.990365687029065</v>
      </c>
      <c r="AJ122" s="8">
        <f t="shared" ca="1" si="55"/>
        <v>3.3131262204992287</v>
      </c>
      <c r="AL122" s="5">
        <f t="shared" si="76"/>
        <v>45383</v>
      </c>
      <c r="AM122" s="8">
        <f t="shared" ca="1" si="77"/>
        <v>0.97170470471358783</v>
      </c>
      <c r="AN122" s="8">
        <f t="shared" ca="1" si="78"/>
        <v>0.99200963774536766</v>
      </c>
      <c r="AO122" s="8">
        <f t="shared" ca="1" si="79"/>
        <v>0.95716968247313317</v>
      </c>
      <c r="AP122" s="8">
        <f t="shared" ca="1" si="60"/>
        <v>1.7933829313855458</v>
      </c>
      <c r="AQ122" s="8">
        <f t="shared" ca="1" si="61"/>
        <v>1.8586601567924583</v>
      </c>
      <c r="AR122" s="8">
        <f t="shared" ca="1" si="62"/>
        <v>1.8868846891936748</v>
      </c>
    </row>
    <row r="123" spans="1:44" x14ac:dyDescent="0.55000000000000004">
      <c r="A123" s="3" t="s">
        <v>3</v>
      </c>
      <c r="B123">
        <v>61432</v>
      </c>
      <c r="C123">
        <v>7496</v>
      </c>
      <c r="D123">
        <v>42966</v>
      </c>
      <c r="E123">
        <v>141315</v>
      </c>
      <c r="F123">
        <v>253209</v>
      </c>
      <c r="Q123" s="8"/>
      <c r="R123" s="8"/>
      <c r="S123" s="8"/>
      <c r="T123" s="8"/>
      <c r="U123" s="8"/>
      <c r="V123" s="8"/>
      <c r="AE123" s="8"/>
      <c r="AF123" s="8"/>
      <c r="AG123" s="8"/>
      <c r="AH123" s="8"/>
      <c r="AI123" s="8"/>
      <c r="AJ123" s="8"/>
      <c r="AL123" s="5"/>
      <c r="AM123" s="8"/>
      <c r="AN123" s="8"/>
      <c r="AO123" s="8"/>
      <c r="AP123" s="8"/>
      <c r="AQ123" s="8"/>
      <c r="AR123" s="8"/>
    </row>
    <row r="124" spans="1:44" x14ac:dyDescent="0.55000000000000004">
      <c r="Q124" s="8"/>
      <c r="R124" s="8"/>
      <c r="S124" s="8"/>
      <c r="T124" s="8"/>
      <c r="U124" s="8"/>
      <c r="V124" s="8"/>
      <c r="AE124" s="8"/>
      <c r="AF124" s="8"/>
      <c r="AG124" s="8"/>
      <c r="AH124" s="8"/>
      <c r="AI124" s="8"/>
      <c r="AJ124" s="8"/>
      <c r="AL124" s="5"/>
      <c r="AM124" s="8"/>
      <c r="AN124" s="8"/>
      <c r="AO124" s="8"/>
      <c r="AP124" s="8"/>
      <c r="AQ124" s="8"/>
      <c r="AR124" s="8"/>
    </row>
    <row r="125" spans="1:44" x14ac:dyDescent="0.55000000000000004">
      <c r="Q125" s="8"/>
      <c r="R125" s="8"/>
      <c r="S125" s="8"/>
      <c r="T125" s="8"/>
      <c r="U125" s="8"/>
      <c r="V125" s="8"/>
      <c r="AE125" s="8"/>
      <c r="AF125" s="8"/>
      <c r="AG125" s="8"/>
      <c r="AH125" s="8"/>
      <c r="AI125" s="8"/>
      <c r="AJ125" s="8"/>
      <c r="AL125" s="5"/>
      <c r="AM125" s="8"/>
      <c r="AN125" s="8"/>
      <c r="AO125" s="8"/>
      <c r="AP125" s="8"/>
      <c r="AQ125" s="8"/>
      <c r="AR125" s="8"/>
    </row>
    <row r="126" spans="1:44" x14ac:dyDescent="0.55000000000000004">
      <c r="Q126" s="8"/>
      <c r="R126" s="8"/>
      <c r="S126" s="8"/>
      <c r="T126" s="8"/>
      <c r="U126" s="8"/>
      <c r="V126" s="8"/>
      <c r="AE126" s="8"/>
      <c r="AF126" s="8"/>
      <c r="AG126" s="8"/>
      <c r="AH126" s="8"/>
      <c r="AI126" s="8"/>
      <c r="AJ126" s="8"/>
      <c r="AL126" s="5"/>
      <c r="AM126" s="8"/>
      <c r="AN126" s="8"/>
      <c r="AO126" s="8"/>
      <c r="AP126" s="8"/>
      <c r="AQ126" s="8"/>
      <c r="AR126" s="8"/>
    </row>
    <row r="127" spans="1:44" x14ac:dyDescent="0.55000000000000004">
      <c r="Q127" s="8"/>
      <c r="R127" s="8"/>
      <c r="S127" s="8"/>
      <c r="T127" s="8"/>
      <c r="U127" s="8"/>
      <c r="V127" s="8"/>
      <c r="AE127" s="8"/>
      <c r="AF127" s="8"/>
      <c r="AG127" s="8"/>
      <c r="AH127" s="8"/>
      <c r="AI127" s="8"/>
      <c r="AJ127" s="8"/>
      <c r="AL127" s="5"/>
      <c r="AM127" s="8"/>
      <c r="AN127" s="8"/>
      <c r="AO127" s="8"/>
      <c r="AP127" s="8"/>
      <c r="AQ127" s="8"/>
      <c r="AR127" s="8"/>
    </row>
    <row r="128" spans="1:44" x14ac:dyDescent="0.55000000000000004">
      <c r="Q128" s="8"/>
      <c r="R128" s="8"/>
      <c r="S128" s="8"/>
      <c r="T128" s="8"/>
      <c r="U128" s="8"/>
      <c r="V128" s="8"/>
      <c r="AE128" s="8"/>
      <c r="AF128" s="8"/>
      <c r="AG128" s="8"/>
      <c r="AH128" s="8"/>
      <c r="AI128" s="8"/>
      <c r="AJ128" s="8"/>
      <c r="AL128" s="5"/>
      <c r="AM128" s="8"/>
      <c r="AN128" s="8"/>
      <c r="AO128" s="8"/>
      <c r="AP128" s="8"/>
      <c r="AQ128" s="8"/>
      <c r="AR128" s="8"/>
    </row>
    <row r="129" spans="17:44" x14ac:dyDescent="0.55000000000000004">
      <c r="Q129" s="8"/>
      <c r="R129" s="8"/>
      <c r="S129" s="8"/>
      <c r="T129" s="8"/>
      <c r="U129" s="8"/>
      <c r="V129" s="8"/>
      <c r="AE129" s="8"/>
      <c r="AF129" s="8"/>
      <c r="AG129" s="8"/>
      <c r="AH129" s="8"/>
      <c r="AI129" s="8"/>
      <c r="AJ129" s="8"/>
      <c r="AL129" s="5"/>
      <c r="AM129" s="8"/>
      <c r="AN129" s="8"/>
      <c r="AO129" s="8"/>
      <c r="AP129" s="8"/>
      <c r="AQ129" s="8"/>
      <c r="AR129" s="8"/>
    </row>
    <row r="130" spans="17:44" x14ac:dyDescent="0.55000000000000004">
      <c r="Q130" s="8"/>
      <c r="R130" s="8"/>
      <c r="S130" s="8"/>
      <c r="T130" s="8"/>
      <c r="U130" s="8"/>
      <c r="V130" s="8"/>
      <c r="AE130" s="8"/>
      <c r="AF130" s="8"/>
      <c r="AG130" s="8"/>
      <c r="AH130" s="8"/>
      <c r="AI130" s="8"/>
      <c r="AJ130" s="8"/>
      <c r="AL130" s="5"/>
      <c r="AM130" s="8"/>
      <c r="AN130" s="8"/>
      <c r="AO130" s="8"/>
      <c r="AP130" s="8"/>
      <c r="AQ130" s="8"/>
      <c r="AR130" s="8"/>
    </row>
    <row r="131" spans="17:44" x14ac:dyDescent="0.55000000000000004">
      <c r="Q131" s="8"/>
      <c r="R131" s="8"/>
      <c r="S131" s="8"/>
      <c r="T131" s="8"/>
      <c r="U131" s="8"/>
      <c r="V131" s="8"/>
      <c r="AE131" s="8"/>
      <c r="AF131" s="8"/>
      <c r="AG131" s="8"/>
      <c r="AH131" s="8"/>
      <c r="AI131" s="8"/>
      <c r="AJ131" s="8"/>
      <c r="AL131" s="5"/>
      <c r="AM131" s="8"/>
      <c r="AN131" s="8"/>
      <c r="AO131" s="8"/>
      <c r="AP131" s="8"/>
      <c r="AQ131" s="8"/>
      <c r="AR131" s="8"/>
    </row>
    <row r="132" spans="17:44" x14ac:dyDescent="0.55000000000000004">
      <c r="Q132" s="8"/>
      <c r="R132" s="8"/>
      <c r="S132" s="8"/>
      <c r="T132" s="8"/>
      <c r="U132" s="8"/>
      <c r="V132" s="8"/>
      <c r="AE132" s="8"/>
      <c r="AF132" s="8"/>
      <c r="AG132" s="8"/>
      <c r="AH132" s="8"/>
      <c r="AI132" s="8"/>
      <c r="AJ132" s="8"/>
      <c r="AL132" s="5"/>
      <c r="AM132" s="8"/>
      <c r="AN132" s="8"/>
      <c r="AO132" s="8"/>
      <c r="AP132" s="8"/>
      <c r="AQ132" s="8"/>
      <c r="AR132" s="8"/>
    </row>
    <row r="133" spans="17:44" x14ac:dyDescent="0.55000000000000004">
      <c r="Q133" s="8"/>
      <c r="R133" s="8"/>
      <c r="S133" s="8"/>
      <c r="T133" s="8"/>
      <c r="U133" s="8"/>
      <c r="V133" s="8"/>
      <c r="AE133" s="8"/>
      <c r="AF133" s="8"/>
      <c r="AG133" s="8"/>
      <c r="AH133" s="8"/>
      <c r="AI133" s="8"/>
      <c r="AJ133" s="8"/>
      <c r="AL133" s="5"/>
      <c r="AM133" s="8"/>
      <c r="AN133" s="8"/>
      <c r="AO133" s="8"/>
      <c r="AP133" s="8"/>
      <c r="AQ133" s="8"/>
      <c r="AR133" s="8"/>
    </row>
    <row r="134" spans="17:44" x14ac:dyDescent="0.55000000000000004">
      <c r="Q134" s="8"/>
      <c r="R134" s="8"/>
      <c r="S134" s="8"/>
      <c r="T134" s="8"/>
      <c r="U134" s="8"/>
      <c r="V134" s="8"/>
      <c r="AE134" s="8"/>
      <c r="AF134" s="8"/>
      <c r="AG134" s="8"/>
      <c r="AH134" s="8"/>
      <c r="AI134" s="8"/>
      <c r="AJ134" s="8"/>
      <c r="AL134" s="5"/>
      <c r="AM134" s="8"/>
      <c r="AN134" s="8"/>
      <c r="AO134" s="8"/>
      <c r="AP134" s="8"/>
      <c r="AQ134" s="8"/>
      <c r="AR134" s="8"/>
    </row>
    <row r="135" spans="17:44" x14ac:dyDescent="0.55000000000000004">
      <c r="Q135" s="8"/>
      <c r="R135" s="8"/>
      <c r="S135" s="8"/>
      <c r="T135" s="8"/>
      <c r="U135" s="8"/>
      <c r="V135" s="8"/>
      <c r="AE135" s="8"/>
      <c r="AF135" s="8"/>
      <c r="AG135" s="8"/>
      <c r="AH135" s="8"/>
      <c r="AI135" s="8"/>
      <c r="AJ135" s="8"/>
      <c r="AL135" s="5"/>
      <c r="AM135" s="8"/>
      <c r="AN135" s="8"/>
      <c r="AO135" s="8"/>
      <c r="AP135" s="8"/>
      <c r="AQ135" s="8"/>
      <c r="AR135" s="8"/>
    </row>
    <row r="136" spans="17:44" x14ac:dyDescent="0.55000000000000004">
      <c r="Q136" s="8"/>
      <c r="R136" s="8"/>
      <c r="S136" s="8"/>
      <c r="T136" s="8"/>
      <c r="U136" s="8"/>
      <c r="V136" s="8"/>
      <c r="AE136" s="8"/>
      <c r="AF136" s="8"/>
      <c r="AG136" s="8"/>
      <c r="AH136" s="8"/>
      <c r="AI136" s="8"/>
      <c r="AJ136" s="8"/>
      <c r="AL136" s="5"/>
      <c r="AM136" s="8"/>
      <c r="AN136" s="8"/>
      <c r="AO136" s="8"/>
      <c r="AP136" s="8"/>
      <c r="AQ136" s="8"/>
      <c r="AR136" s="8"/>
    </row>
    <row r="137" spans="17:44" x14ac:dyDescent="0.55000000000000004">
      <c r="Q137" s="8"/>
      <c r="R137" s="8"/>
      <c r="S137" s="8"/>
      <c r="T137" s="8"/>
      <c r="U137" s="8"/>
      <c r="V137" s="8"/>
      <c r="AE137" s="8"/>
      <c r="AF137" s="8"/>
      <c r="AG137" s="8"/>
      <c r="AH137" s="8"/>
      <c r="AI137" s="8"/>
      <c r="AJ137" s="8"/>
      <c r="AL137" s="5"/>
      <c r="AM137" s="8"/>
      <c r="AN137" s="8"/>
      <c r="AO137" s="8"/>
      <c r="AP137" s="8"/>
      <c r="AQ137" s="8"/>
      <c r="AR137" s="8"/>
    </row>
    <row r="138" spans="17:44" x14ac:dyDescent="0.55000000000000004">
      <c r="Q138" s="8"/>
      <c r="R138" s="8"/>
      <c r="S138" s="8"/>
      <c r="T138" s="8"/>
      <c r="U138" s="8"/>
      <c r="V138" s="8"/>
      <c r="AE138" s="8"/>
      <c r="AF138" s="8"/>
      <c r="AG138" s="8"/>
      <c r="AH138" s="8"/>
      <c r="AI138" s="8"/>
      <c r="AJ138" s="8"/>
      <c r="AL138" s="5"/>
      <c r="AM138" s="8"/>
      <c r="AN138" s="8"/>
      <c r="AO138" s="8"/>
      <c r="AP138" s="8"/>
      <c r="AQ138" s="8"/>
      <c r="AR138" s="8"/>
    </row>
    <row r="139" spans="17:44" x14ac:dyDescent="0.55000000000000004">
      <c r="Q139" s="8"/>
      <c r="R139" s="8"/>
      <c r="S139" s="8"/>
      <c r="T139" s="8"/>
      <c r="U139" s="8"/>
      <c r="V139" s="8"/>
      <c r="AE139" s="8"/>
      <c r="AF139" s="8"/>
      <c r="AG139" s="8"/>
      <c r="AH139" s="8"/>
      <c r="AI139" s="8"/>
      <c r="AJ139" s="8"/>
      <c r="AL139" s="5"/>
      <c r="AM139" s="8"/>
      <c r="AN139" s="8"/>
      <c r="AO139" s="8"/>
      <c r="AP139" s="8"/>
      <c r="AQ139" s="8"/>
      <c r="AR139" s="8"/>
    </row>
    <row r="140" spans="17:44" x14ac:dyDescent="0.55000000000000004">
      <c r="Q140" s="8"/>
      <c r="R140" s="8"/>
      <c r="S140" s="8"/>
      <c r="T140" s="8"/>
      <c r="U140" s="8"/>
      <c r="V140" s="8"/>
      <c r="AE140" s="8"/>
      <c r="AF140" s="8"/>
      <c r="AG140" s="8"/>
      <c r="AH140" s="8"/>
      <c r="AI140" s="8"/>
      <c r="AJ140" s="8"/>
      <c r="AL140" s="5"/>
      <c r="AM140" s="8"/>
      <c r="AN140" s="8"/>
      <c r="AO140" s="8"/>
      <c r="AP140" s="8"/>
      <c r="AQ140" s="8"/>
      <c r="AR140" s="8"/>
    </row>
    <row r="141" spans="17:44" x14ac:dyDescent="0.55000000000000004">
      <c r="Q141" s="8"/>
      <c r="R141" s="8"/>
      <c r="S141" s="8"/>
      <c r="T141" s="8"/>
      <c r="U141" s="8"/>
      <c r="V141" s="8"/>
      <c r="AE141" s="8"/>
      <c r="AF141" s="8"/>
      <c r="AG141" s="8"/>
      <c r="AH141" s="8"/>
      <c r="AI141" s="8"/>
      <c r="AJ141" s="8"/>
      <c r="AL141" s="5"/>
      <c r="AM141" s="8"/>
      <c r="AN141" s="8"/>
      <c r="AO141" s="8"/>
      <c r="AP141" s="8"/>
      <c r="AQ141" s="8"/>
      <c r="AR141" s="8"/>
    </row>
    <row r="142" spans="17:44" x14ac:dyDescent="0.55000000000000004">
      <c r="Q142" s="8"/>
      <c r="R142" s="8"/>
      <c r="S142" s="8"/>
      <c r="T142" s="8"/>
      <c r="U142" s="8"/>
      <c r="V142" s="8"/>
      <c r="AE142" s="8"/>
      <c r="AF142" s="8"/>
      <c r="AG142" s="8"/>
      <c r="AH142" s="8"/>
      <c r="AI142" s="8"/>
      <c r="AJ142" s="8"/>
      <c r="AL142" s="5"/>
      <c r="AM142" s="8"/>
      <c r="AN142" s="8"/>
      <c r="AO142" s="8"/>
      <c r="AP142" s="8"/>
      <c r="AQ142" s="8"/>
      <c r="AR142" s="8"/>
    </row>
    <row r="143" spans="17:44" x14ac:dyDescent="0.55000000000000004">
      <c r="Q143" s="8"/>
      <c r="R143" s="8"/>
      <c r="S143" s="8"/>
      <c r="T143" s="8"/>
      <c r="U143" s="8"/>
      <c r="V143" s="8"/>
      <c r="AE143" s="8"/>
      <c r="AF143" s="8"/>
      <c r="AG143" s="8"/>
      <c r="AH143" s="8"/>
      <c r="AI143" s="8"/>
      <c r="AJ143" s="8"/>
      <c r="AL143" s="5"/>
      <c r="AM143" s="8"/>
      <c r="AN143" s="8"/>
      <c r="AO143" s="8"/>
      <c r="AP143" s="8"/>
      <c r="AQ143" s="8"/>
      <c r="AR143" s="8"/>
    </row>
    <row r="144" spans="17:44" x14ac:dyDescent="0.55000000000000004">
      <c r="Q144" s="8"/>
      <c r="R144" s="8"/>
      <c r="S144" s="8"/>
      <c r="T144" s="8"/>
      <c r="U144" s="8"/>
      <c r="V144" s="8"/>
      <c r="AE144" s="8"/>
      <c r="AF144" s="8"/>
      <c r="AG144" s="8"/>
      <c r="AH144" s="8"/>
      <c r="AI144" s="8"/>
      <c r="AJ144" s="8"/>
      <c r="AL144" s="5"/>
      <c r="AM144" s="8"/>
      <c r="AN144" s="8"/>
      <c r="AO144" s="8"/>
      <c r="AP144" s="8"/>
      <c r="AQ144" s="8"/>
      <c r="AR144" s="8"/>
    </row>
    <row r="145" spans="17:44" x14ac:dyDescent="0.55000000000000004">
      <c r="Q145" s="8"/>
      <c r="R145" s="8"/>
      <c r="S145" s="8"/>
      <c r="T145" s="8"/>
      <c r="U145" s="8"/>
      <c r="V145" s="8"/>
      <c r="AE145" s="8"/>
      <c r="AF145" s="8"/>
      <c r="AG145" s="8"/>
      <c r="AH145" s="8"/>
      <c r="AI145" s="8"/>
      <c r="AJ145" s="8"/>
      <c r="AL145" s="5"/>
      <c r="AM145" s="8"/>
      <c r="AN145" s="8"/>
      <c r="AO145" s="8"/>
      <c r="AP145" s="8"/>
      <c r="AQ145" s="8"/>
      <c r="AR145" s="8"/>
    </row>
    <row r="146" spans="17:44" x14ac:dyDescent="0.55000000000000004">
      <c r="Q146" s="8"/>
      <c r="R146" s="8"/>
      <c r="S146" s="8"/>
      <c r="T146" s="8"/>
      <c r="U146" s="8"/>
      <c r="V146" s="8"/>
      <c r="AE146" s="8"/>
      <c r="AF146" s="8"/>
      <c r="AG146" s="8"/>
      <c r="AH146" s="8"/>
      <c r="AI146" s="8"/>
      <c r="AJ146" s="8"/>
      <c r="AL146" s="5"/>
      <c r="AM146" s="8"/>
      <c r="AN146" s="8"/>
      <c r="AO146" s="8"/>
      <c r="AP146" s="8"/>
      <c r="AQ146" s="8"/>
      <c r="AR146" s="8"/>
    </row>
    <row r="147" spans="17:44" x14ac:dyDescent="0.55000000000000004">
      <c r="Q147" s="8"/>
      <c r="R147" s="8"/>
      <c r="S147" s="8"/>
      <c r="T147" s="8"/>
      <c r="U147" s="8"/>
      <c r="V147" s="8"/>
      <c r="AE147" s="8"/>
      <c r="AF147" s="8"/>
      <c r="AG147" s="8"/>
      <c r="AH147" s="8"/>
      <c r="AI147" s="8"/>
      <c r="AJ147" s="8"/>
      <c r="AL147" s="5"/>
      <c r="AM147" s="8"/>
      <c r="AN147" s="8"/>
      <c r="AO147" s="8"/>
      <c r="AP147" s="8"/>
      <c r="AQ147" s="8"/>
      <c r="AR147" s="8"/>
    </row>
    <row r="148" spans="17:44" x14ac:dyDescent="0.55000000000000004">
      <c r="Q148" s="8"/>
      <c r="R148" s="8"/>
      <c r="S148" s="8"/>
      <c r="T148" s="8"/>
      <c r="U148" s="8"/>
      <c r="V148" s="8"/>
      <c r="AE148" s="8"/>
      <c r="AF148" s="8"/>
      <c r="AG148" s="8"/>
      <c r="AH148" s="8"/>
      <c r="AI148" s="8"/>
      <c r="AJ148" s="8"/>
      <c r="AL148" s="5"/>
      <c r="AM148" s="8"/>
      <c r="AN148" s="8"/>
      <c r="AO148" s="8"/>
      <c r="AP148" s="8"/>
      <c r="AQ148" s="8"/>
      <c r="AR148" s="8"/>
    </row>
    <row r="149" spans="17:44" x14ac:dyDescent="0.55000000000000004">
      <c r="Q149" s="8"/>
      <c r="R149" s="8"/>
      <c r="S149" s="8"/>
      <c r="T149" s="8"/>
      <c r="U149" s="8"/>
      <c r="V149" s="8"/>
      <c r="AE149" s="8"/>
      <c r="AF149" s="8"/>
      <c r="AG149" s="8"/>
      <c r="AH149" s="8"/>
      <c r="AI149" s="8"/>
      <c r="AJ149" s="8"/>
      <c r="AL149" s="5"/>
      <c r="AM149" s="8"/>
      <c r="AN149" s="8"/>
      <c r="AO149" s="8"/>
      <c r="AP149" s="8"/>
      <c r="AQ149" s="8"/>
      <c r="AR149" s="8"/>
    </row>
    <row r="150" spans="17:44" x14ac:dyDescent="0.55000000000000004">
      <c r="Q150" s="8"/>
      <c r="R150" s="8"/>
      <c r="S150" s="8"/>
      <c r="T150" s="8"/>
      <c r="U150" s="8"/>
      <c r="V150" s="8"/>
      <c r="AE150" s="8"/>
      <c r="AF150" s="8"/>
      <c r="AG150" s="8"/>
      <c r="AH150" s="8"/>
      <c r="AI150" s="8"/>
      <c r="AJ150" s="8"/>
      <c r="AL150" s="5"/>
      <c r="AM150" s="8"/>
      <c r="AN150" s="8"/>
      <c r="AO150" s="8"/>
      <c r="AP150" s="8"/>
      <c r="AQ150" s="8"/>
      <c r="AR150" s="8"/>
    </row>
    <row r="151" spans="17:44" x14ac:dyDescent="0.55000000000000004">
      <c r="Q151" s="8"/>
      <c r="R151" s="8"/>
      <c r="S151" s="8"/>
      <c r="T151" s="8"/>
      <c r="U151" s="8"/>
      <c r="V151" s="8"/>
      <c r="AE151" s="8"/>
      <c r="AF151" s="8"/>
      <c r="AG151" s="8"/>
      <c r="AH151" s="8"/>
      <c r="AI151" s="8"/>
      <c r="AJ151" s="8"/>
      <c r="AL151" s="5"/>
      <c r="AM151" s="8"/>
      <c r="AN151" s="8"/>
      <c r="AO151" s="8"/>
      <c r="AP151" s="8"/>
      <c r="AQ151" s="8"/>
      <c r="AR151" s="8"/>
    </row>
    <row r="152" spans="17:44" x14ac:dyDescent="0.55000000000000004">
      <c r="Q152" s="8"/>
      <c r="R152" s="8"/>
      <c r="S152" s="8"/>
      <c r="T152" s="8"/>
      <c r="U152" s="8"/>
      <c r="V152" s="8"/>
      <c r="AE152" s="8"/>
      <c r="AF152" s="8"/>
      <c r="AG152" s="8"/>
      <c r="AH152" s="8"/>
      <c r="AI152" s="8"/>
      <c r="AJ152" s="8"/>
      <c r="AL152" s="5"/>
      <c r="AM152" s="8"/>
      <c r="AN152" s="8"/>
      <c r="AO152" s="8"/>
      <c r="AP152" s="8"/>
      <c r="AQ152" s="8"/>
      <c r="AR152" s="8"/>
    </row>
    <row r="153" spans="17:44" x14ac:dyDescent="0.55000000000000004">
      <c r="Q153" s="8"/>
      <c r="R153" s="8"/>
      <c r="S153" s="8"/>
      <c r="T153" s="8"/>
      <c r="U153" s="8"/>
      <c r="V153" s="8"/>
      <c r="AE153" s="8"/>
      <c r="AF153" s="8"/>
      <c r="AG153" s="8"/>
      <c r="AH153" s="8"/>
      <c r="AI153" s="8"/>
      <c r="AJ153" s="8"/>
      <c r="AL153" s="5"/>
      <c r="AM153" s="8"/>
      <c r="AN153" s="8"/>
      <c r="AO153" s="8"/>
      <c r="AP153" s="8"/>
      <c r="AQ153" s="8"/>
      <c r="AR153" s="8"/>
    </row>
    <row r="154" spans="17:44" x14ac:dyDescent="0.55000000000000004">
      <c r="Q154" s="8"/>
      <c r="R154" s="8"/>
      <c r="S154" s="8"/>
      <c r="T154" s="8"/>
      <c r="U154" s="8"/>
      <c r="V154" s="8"/>
      <c r="AE154" s="8"/>
      <c r="AF154" s="8"/>
      <c r="AG154" s="8"/>
      <c r="AH154" s="8"/>
      <c r="AI154" s="8"/>
      <c r="AJ154" s="8"/>
      <c r="AL154" s="5"/>
      <c r="AM154" s="8"/>
      <c r="AN154" s="8"/>
      <c r="AO154" s="8"/>
      <c r="AP154" s="8"/>
      <c r="AQ154" s="8"/>
      <c r="AR154" s="8"/>
    </row>
    <row r="155" spans="17:44" x14ac:dyDescent="0.55000000000000004">
      <c r="Q155" s="8"/>
      <c r="R155" s="8"/>
      <c r="S155" s="8"/>
      <c r="T155" s="8"/>
      <c r="U155" s="8"/>
      <c r="V155" s="8"/>
      <c r="AE155" s="8"/>
      <c r="AF155" s="8"/>
      <c r="AG155" s="8"/>
      <c r="AH155" s="8"/>
      <c r="AI155" s="8"/>
      <c r="AJ155" s="8"/>
      <c r="AL155" s="5"/>
      <c r="AM155" s="8"/>
      <c r="AN155" s="8"/>
      <c r="AO155" s="8"/>
      <c r="AP155" s="8"/>
      <c r="AQ155" s="8"/>
      <c r="AR155" s="8"/>
    </row>
    <row r="156" spans="17:44" x14ac:dyDescent="0.55000000000000004">
      <c r="Q156" s="8"/>
      <c r="R156" s="8"/>
      <c r="S156" s="8"/>
      <c r="T156" s="8"/>
      <c r="U156" s="8"/>
      <c r="V156" s="8"/>
      <c r="AE156" s="8"/>
      <c r="AF156" s="8"/>
      <c r="AG156" s="8"/>
      <c r="AH156" s="8"/>
      <c r="AI156" s="8"/>
      <c r="AJ156" s="8"/>
      <c r="AL156" s="5"/>
      <c r="AM156" s="8"/>
      <c r="AN156" s="8"/>
      <c r="AO156" s="8"/>
      <c r="AP156" s="8"/>
      <c r="AQ156" s="8"/>
      <c r="AR156" s="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1DEB-187C-4947-8F76-3A5E44C8970F}">
  <dimension ref="A1:BH157"/>
  <sheetViews>
    <sheetView tabSelected="1" topLeftCell="A8" workbookViewId="0">
      <selection activeCell="C11" sqref="C11:C157"/>
    </sheetView>
  </sheetViews>
  <sheetFormatPr defaultColWidth="8.734375" defaultRowHeight="14.4" x14ac:dyDescent="0.55000000000000004"/>
  <cols>
    <col min="1" max="1" width="12.3671875" bestFit="1" customWidth="1"/>
    <col min="2" max="2" width="15.26171875" bestFit="1" customWidth="1"/>
    <col min="3" max="3" width="5.7890625" bestFit="1" customWidth="1"/>
    <col min="4" max="4" width="6.7890625" bestFit="1" customWidth="1"/>
    <col min="5" max="5" width="10.734375" bestFit="1" customWidth="1"/>
    <col min="6" max="7" width="10.62890625" customWidth="1"/>
    <col min="8" max="8" width="16.1015625" customWidth="1"/>
    <col min="9" max="14" width="10.62890625" customWidth="1"/>
    <col min="15" max="15" width="12.26171875" customWidth="1"/>
    <col min="16" max="38" width="10.62890625" customWidth="1"/>
    <col min="39" max="39" width="19.47265625" customWidth="1"/>
    <col min="40" max="41" width="10.62890625" customWidth="1"/>
    <col min="42" max="42" width="10.26171875" customWidth="1"/>
    <col min="43" max="43" width="2.7890625" customWidth="1"/>
    <col min="44" max="75" width="10.62890625" customWidth="1"/>
    <col min="76" max="107" width="2.7890625" bestFit="1" customWidth="1"/>
    <col min="108" max="178" width="3.7890625" bestFit="1" customWidth="1"/>
    <col min="179" max="179" width="10.734375" bestFit="1" customWidth="1"/>
  </cols>
  <sheetData>
    <row r="1" spans="1:60" x14ac:dyDescent="0.55000000000000004">
      <c r="H1" s="4" t="s">
        <v>17</v>
      </c>
      <c r="I1" s="9">
        <v>4</v>
      </c>
      <c r="K1" t="s">
        <v>25</v>
      </c>
      <c r="O1" s="4" t="s">
        <v>45</v>
      </c>
      <c r="P1">
        <v>29</v>
      </c>
    </row>
    <row r="2" spans="1:60" x14ac:dyDescent="0.55000000000000004">
      <c r="H2" s="4" t="s">
        <v>18</v>
      </c>
      <c r="I2" s="9">
        <v>72</v>
      </c>
      <c r="K2" t="s">
        <v>24</v>
      </c>
      <c r="O2" s="4" t="s">
        <v>46</v>
      </c>
      <c r="P2">
        <v>12</v>
      </c>
    </row>
    <row r="3" spans="1:60" x14ac:dyDescent="0.55000000000000004">
      <c r="H3" s="4" t="s">
        <v>19</v>
      </c>
      <c r="I3" s="9">
        <v>52</v>
      </c>
      <c r="O3" s="4" t="s">
        <v>44</v>
      </c>
      <c r="P3">
        <v>1</v>
      </c>
      <c r="R3" t="s">
        <v>47</v>
      </c>
    </row>
    <row r="4" spans="1:60" x14ac:dyDescent="0.55000000000000004">
      <c r="H4" s="4" t="s">
        <v>27</v>
      </c>
      <c r="I4" s="9">
        <v>4</v>
      </c>
      <c r="K4" t="s">
        <v>28</v>
      </c>
    </row>
    <row r="5" spans="1:60" x14ac:dyDescent="0.55000000000000004">
      <c r="P5" s="4" t="s">
        <v>29</v>
      </c>
    </row>
    <row r="6" spans="1:60" x14ac:dyDescent="0.55000000000000004">
      <c r="H6" s="4" t="s">
        <v>43</v>
      </c>
      <c r="P6">
        <f ca="1">(OFFSET(P10,$I$4,0)/OFFSET(P10,$I$3-1,0))^(1/($I$3-$I$4))</f>
        <v>0.99650674102667702</v>
      </c>
      <c r="Q6">
        <f t="shared" ref="Q6:R6" ca="1" si="0">(OFFSET(Q10,$I$4,0)/OFFSET(Q10,$I$3-1,0))^(1/($I$3-$I$4))</f>
        <v>1.0194461465465918</v>
      </c>
      <c r="R6">
        <f t="shared" ca="1" si="0"/>
        <v>1.0141655931062181</v>
      </c>
    </row>
    <row r="7" spans="1:60" x14ac:dyDescent="0.55000000000000004">
      <c r="P7" t="s">
        <v>60</v>
      </c>
      <c r="Q7" t="s">
        <v>58</v>
      </c>
      <c r="R7" t="s">
        <v>58</v>
      </c>
      <c r="U7" t="s">
        <v>58</v>
      </c>
      <c r="V7" t="s">
        <v>59</v>
      </c>
      <c r="Z7" t="s">
        <v>26</v>
      </c>
    </row>
    <row r="8" spans="1:60" x14ac:dyDescent="0.55000000000000004">
      <c r="H8" s="4"/>
      <c r="I8" s="4" t="s">
        <v>9</v>
      </c>
      <c r="J8" s="4"/>
      <c r="M8" t="s">
        <v>13</v>
      </c>
      <c r="P8" t="s">
        <v>21</v>
      </c>
      <c r="U8" t="s">
        <v>23</v>
      </c>
      <c r="Z8" t="s">
        <v>20</v>
      </c>
    </row>
    <row r="9" spans="1:60" x14ac:dyDescent="0.55000000000000004">
      <c r="B9" t="s">
        <v>10</v>
      </c>
      <c r="C9" t="s">
        <v>11</v>
      </c>
      <c r="D9" t="s">
        <v>12</v>
      </c>
      <c r="G9" s="4" t="s">
        <v>55</v>
      </c>
      <c r="H9" s="10" t="s">
        <v>10</v>
      </c>
      <c r="I9" s="10" t="s">
        <v>11</v>
      </c>
      <c r="J9" s="10" t="s">
        <v>12</v>
      </c>
      <c r="L9" s="4" t="s">
        <v>14</v>
      </c>
      <c r="M9" s="4" t="s">
        <v>16</v>
      </c>
      <c r="N9" s="4" t="s">
        <v>15</v>
      </c>
      <c r="O9" s="4"/>
      <c r="P9" s="4" t="s">
        <v>14</v>
      </c>
      <c r="Q9" s="4" t="s">
        <v>16</v>
      </c>
      <c r="R9" s="4" t="s">
        <v>15</v>
      </c>
      <c r="T9" s="4" t="s">
        <v>14</v>
      </c>
      <c r="U9" s="4" t="s">
        <v>16</v>
      </c>
      <c r="V9" s="4" t="s">
        <v>15</v>
      </c>
      <c r="W9" s="4"/>
      <c r="X9" s="4" t="s">
        <v>30</v>
      </c>
      <c r="Y9" s="4" t="s">
        <v>14</v>
      </c>
      <c r="Z9" s="4" t="s">
        <v>16</v>
      </c>
      <c r="AA9" s="4" t="s">
        <v>15</v>
      </c>
      <c r="BF9" s="4"/>
      <c r="BG9" s="4"/>
      <c r="BH9" s="4"/>
    </row>
    <row r="10" spans="1:60" x14ac:dyDescent="0.55000000000000004">
      <c r="A10" s="5">
        <v>44361</v>
      </c>
      <c r="B10">
        <v>1000</v>
      </c>
      <c r="C10">
        <v>500</v>
      </c>
      <c r="D10">
        <v>2000</v>
      </c>
      <c r="H10">
        <f>B10-G10</f>
        <v>1000</v>
      </c>
      <c r="I10">
        <f>C10</f>
        <v>500</v>
      </c>
      <c r="J10">
        <f>D10</f>
        <v>2000</v>
      </c>
      <c r="L10" s="8">
        <f>I10/H10</f>
        <v>0.5</v>
      </c>
      <c r="M10" s="8">
        <f>J10/I10</f>
        <v>4</v>
      </c>
      <c r="N10" s="8">
        <f>J10/H10</f>
        <v>2</v>
      </c>
      <c r="P10" s="8">
        <f ca="1">(OFFSET(I10,$I$2,0)-OFFSET(I$10, $I$2-1, 0))/(OFFSET(H10,$I$2,0)-OFFSET(H$10,$I$2-1,0))</f>
        <v>0.82662676668864277</v>
      </c>
      <c r="Q10" s="8">
        <f ca="1">(OFFSET(J10,$I$2,0)-OFFSET(J10,$I$2-1,0)) /  (OFFSET(I10,$I$2,0)-OFFSET(I10,$I$2-1,0))</f>
        <v>0.13757330108503985</v>
      </c>
      <c r="R10" s="8">
        <f ca="1">(OFFSET(J10,$I$2,0)-OFFSET(J10,$I$2-1,0)) /
 (OFFSET(H10,$I$2,0)-OFFSET(H10,$I$2-1,0))</f>
        <v>0.11372177305860964</v>
      </c>
      <c r="T10" s="8">
        <f ca="1">L10*($P$6^(ROW()-10))</f>
        <v>0.5</v>
      </c>
      <c r="U10" s="8">
        <f ca="1">M10*($Q$6^(ROW()-10))</f>
        <v>4</v>
      </c>
      <c r="V10" s="8">
        <f ca="1">N10*($R$6^(ROW()-10))</f>
        <v>2</v>
      </c>
      <c r="X10" s="5">
        <f>A10</f>
        <v>44361</v>
      </c>
      <c r="Y10" s="8">
        <f ca="1">T10/OFFSET(T$10, $I$1,0)</f>
        <v>0.99999757067340911</v>
      </c>
      <c r="Z10" s="8">
        <f t="shared" ref="Z10:AA73" ca="1" si="1">U10/OFFSET(U$10, $I$1,0)</f>
        <v>1.0150523001316913</v>
      </c>
      <c r="AA10" s="8">
        <f t="shared" ca="1" si="1"/>
        <v>1.0219508113584235</v>
      </c>
      <c r="AN10" s="10" t="s">
        <v>14</v>
      </c>
      <c r="AO10" s="10" t="s">
        <v>16</v>
      </c>
      <c r="AP10" s="10" t="s">
        <v>15</v>
      </c>
    </row>
    <row r="11" spans="1:60" x14ac:dyDescent="0.55000000000000004">
      <c r="A11" s="5">
        <v>44368</v>
      </c>
      <c r="B11">
        <f>B10*0.999</f>
        <v>999</v>
      </c>
      <c r="C11">
        <f>C10*1.006</f>
        <v>503</v>
      </c>
      <c r="D11">
        <f>D10*0.96</f>
        <v>1920</v>
      </c>
      <c r="H11">
        <f>B11+H10-G11</f>
        <v>1999</v>
      </c>
      <c r="I11">
        <f t="shared" ref="I11:I42" si="2">C11+I10</f>
        <v>1003</v>
      </c>
      <c r="J11">
        <f t="shared" ref="J11:J42" si="3">D11+J10</f>
        <v>3920</v>
      </c>
      <c r="L11" s="8">
        <f t="shared" ref="L11:M74" si="4">I11/H11</f>
        <v>0.5017508754377189</v>
      </c>
      <c r="M11" s="8">
        <f t="shared" si="4"/>
        <v>3.9082751744765702</v>
      </c>
      <c r="N11" s="8">
        <f t="shared" ref="N11:N74" si="5">J11/H11</f>
        <v>1.9609804902451227</v>
      </c>
      <c r="P11" s="8">
        <f t="shared" ref="P11:Q61" ca="1" si="6">(OFFSET(I11,$I$2,0)-OFFSET(I$10, $I$2-1, 0))/(OFFSET(H11,$I$2,0)-OFFSET(H$10,$I$2-1,0))</f>
        <v>0.82952140769255289</v>
      </c>
      <c r="Q11" s="8">
        <f t="shared" ref="Q11:Q13" ca="1" si="7">(OFFSET(J11,$I$2,0)-OFFSET(J11,$I$2-1,0)) /  (OFFSET(I11,$I$2,0)-OFFSET(I11,$I$2-1,0))</f>
        <v>0.13128267300361832</v>
      </c>
      <c r="R11" s="8">
        <f t="shared" ref="R11:R14" ca="1" si="8">(OFFSET(J11,$I$2,0)-OFFSET(J11,$I$2-1,0)) /
 (OFFSET(H11,$I$2,0)-OFFSET(H11,$I$2-1,0))</f>
        <v>0.10928218432058677</v>
      </c>
      <c r="T11" s="8">
        <f t="shared" ref="T11:T74" ca="1" si="9">L11*($P$6^(ROW()-10))</f>
        <v>0.49999812968972346</v>
      </c>
      <c r="U11" s="8">
        <f t="shared" ref="U11:U74" ca="1" si="10">M11*($Q$6^(ROW()-10))</f>
        <v>3.9842760662638486</v>
      </c>
      <c r="V11" s="8">
        <f t="shared" ref="V11:V74" ca="1" si="11">N11*($R$6^(ROW()-10))</f>
        <v>1.9887589419591671</v>
      </c>
      <c r="X11" s="5">
        <f t="shared" ref="X11:X74" si="12">A11</f>
        <v>44368</v>
      </c>
      <c r="Y11" s="8">
        <f t="shared" ref="Y11:AA74" ca="1" si="13">T11/OFFSET(T$10, $I$1,0)</f>
        <v>0.9999938300619432</v>
      </c>
      <c r="Z11" s="8">
        <f t="shared" ca="1" si="1"/>
        <v>1.0110621463551916</v>
      </c>
      <c r="AA11" s="8">
        <f t="shared" ca="1" si="1"/>
        <v>1.0162069071657454</v>
      </c>
      <c r="AM11" s="4" t="s">
        <v>31</v>
      </c>
      <c r="AN11" s="8">
        <f ca="1">VLOOKUP(DATE(2022,12,26), $X:$AA, 2, FALSE)</f>
        <v>1.0088782809010095</v>
      </c>
      <c r="AO11" s="6">
        <f ca="1">VLOOKUP(DATE(2022,12,26), $X:$AA, 3, FALSE)</f>
        <v>1.0982865240185951</v>
      </c>
      <c r="AP11" s="6">
        <f ca="1">VLOOKUP(DATE(2022,12,26), $X:$AA, 4, FALSE)</f>
        <v>0.97419185029311284</v>
      </c>
    </row>
    <row r="12" spans="1:60" x14ac:dyDescent="0.55000000000000004">
      <c r="A12" s="5">
        <v>44375</v>
      </c>
      <c r="B12">
        <f t="shared" ref="B12:B75" si="14">B11*0.999</f>
        <v>998.00099999999998</v>
      </c>
      <c r="C12">
        <f t="shared" ref="C12:C75" si="15">C11*1.006</f>
        <v>506.01800000000003</v>
      </c>
      <c r="D12">
        <f t="shared" ref="D12:D75" si="16">D11*0.96</f>
        <v>1843.1999999999998</v>
      </c>
      <c r="H12">
        <f t="shared" ref="H12:H75" si="17">B12+H11-G12</f>
        <v>2997.0010000000002</v>
      </c>
      <c r="I12">
        <f t="shared" si="2"/>
        <v>1509.018</v>
      </c>
      <c r="J12">
        <f t="shared" si="3"/>
        <v>5763.2</v>
      </c>
      <c r="L12" s="8">
        <f t="shared" si="4"/>
        <v>0.50350934150505788</v>
      </c>
      <c r="M12" s="8">
        <f t="shared" si="4"/>
        <v>3.8191724684529937</v>
      </c>
      <c r="N12" s="8">
        <f t="shared" si="5"/>
        <v>1.9229890146850133</v>
      </c>
      <c r="P12" s="8">
        <f t="shared" ca="1" si="6"/>
        <v>0.83242859793170454</v>
      </c>
      <c r="Q12" s="8">
        <f t="shared" ca="1" si="7"/>
        <v>0.1252796879557363</v>
      </c>
      <c r="R12" s="8">
        <f t="shared" ca="1" si="8"/>
        <v>0.10501591286062155</v>
      </c>
      <c r="T12" s="8">
        <f t="shared" ca="1" si="9"/>
        <v>0.49999770870745319</v>
      </c>
      <c r="U12" s="8">
        <f t="shared" ca="1" si="10"/>
        <v>3.9691530735275204</v>
      </c>
      <c r="V12" s="8">
        <f t="shared" ca="1" si="11"/>
        <v>1.9778554492661082</v>
      </c>
      <c r="X12" s="5">
        <f t="shared" si="12"/>
        <v>44375</v>
      </c>
      <c r="Y12" s="8">
        <f t="shared" ca="1" si="13"/>
        <v>0.99999298809944814</v>
      </c>
      <c r="Z12" s="8">
        <f t="shared" ca="1" si="1"/>
        <v>1.0072244892147204</v>
      </c>
      <c r="AA12" s="8">
        <f t="shared" ca="1" si="1"/>
        <v>1.0106354905635893</v>
      </c>
      <c r="AM12" s="4" t="s">
        <v>32</v>
      </c>
      <c r="AN12" s="8">
        <f ca="1">((AN19/AN20)/(AN17/AN18)) * (EXP(1.96*SQRT(1/AN19 + 1/AN20 + 1/AN17 + 1/AN18)) - 1)</f>
        <v>5.6912626197935842E-2</v>
      </c>
      <c r="AO12" s="6">
        <f t="shared" ref="AO12:AP12" ca="1" si="18">((AO19/AO20)/(AO17/AO18)) * (EXP(1.96*SQRT(1/AO19 + 1/AO20 + 1/AO17 + 1/AO18)) - 1)</f>
        <v>5.6374643848698065E-2</v>
      </c>
      <c r="AP12" s="6">
        <f t="shared" ca="1" si="18"/>
        <v>3.9093790853947756E-2</v>
      </c>
    </row>
    <row r="13" spans="1:60" x14ac:dyDescent="0.55000000000000004">
      <c r="A13" s="5">
        <v>44382</v>
      </c>
      <c r="B13">
        <f t="shared" si="14"/>
        <v>997.00299899999993</v>
      </c>
      <c r="C13">
        <f t="shared" si="15"/>
        <v>509.05410800000004</v>
      </c>
      <c r="D13">
        <f t="shared" si="16"/>
        <v>1769.4719999999998</v>
      </c>
      <c r="H13">
        <f t="shared" si="17"/>
        <v>3994.003999</v>
      </c>
      <c r="I13">
        <f t="shared" si="2"/>
        <v>2018.0721080000001</v>
      </c>
      <c r="J13">
        <f t="shared" si="3"/>
        <v>7532.6719999999996</v>
      </c>
      <c r="L13" s="8">
        <f t="shared" si="4"/>
        <v>0.50527543500338901</v>
      </c>
      <c r="M13" s="8">
        <f t="shared" si="4"/>
        <v>3.7326079529760783</v>
      </c>
      <c r="N13" s="8">
        <f t="shared" si="5"/>
        <v>1.8859951071370971</v>
      </c>
      <c r="P13" s="8">
        <f t="shared" ca="1" si="6"/>
        <v>0.83534839824809515</v>
      </c>
      <c r="Q13" s="8">
        <f t="shared" ca="1" si="7"/>
        <v>0.11955119327784014</v>
      </c>
      <c r="R13" s="8">
        <f t="shared" ca="1" si="8"/>
        <v>0.10091619253873593</v>
      </c>
      <c r="T13" s="8">
        <f t="shared" ca="1" si="9"/>
        <v>0.49999873703620007</v>
      </c>
      <c r="U13" s="8">
        <f t="shared" ca="1" si="10"/>
        <v>3.9546244112675772</v>
      </c>
      <c r="V13" s="8">
        <f t="shared" ca="1" si="11"/>
        <v>1.9672845401146015</v>
      </c>
      <c r="X13" s="5">
        <f t="shared" si="12"/>
        <v>44382</v>
      </c>
      <c r="Y13" s="8">
        <f t="shared" ca="1" si="13"/>
        <v>0.99999504475194556</v>
      </c>
      <c r="Z13" s="8">
        <f t="shared" ca="1" si="1"/>
        <v>1.0035376512035223</v>
      </c>
      <c r="AA13" s="8">
        <f t="shared" ca="1" si="1"/>
        <v>1.0052340159715001</v>
      </c>
    </row>
    <row r="14" spans="1:60" x14ac:dyDescent="0.55000000000000004">
      <c r="A14" s="5">
        <v>44389</v>
      </c>
      <c r="B14">
        <f t="shared" si="14"/>
        <v>996.00599600099997</v>
      </c>
      <c r="C14">
        <f t="shared" si="15"/>
        <v>512.10843264800008</v>
      </c>
      <c r="D14">
        <f t="shared" si="16"/>
        <v>1698.6931199999997</v>
      </c>
      <c r="H14">
        <f t="shared" si="17"/>
        <v>4990.0099950009999</v>
      </c>
      <c r="I14">
        <f t="shared" si="2"/>
        <v>2530.1805406480003</v>
      </c>
      <c r="J14">
        <f t="shared" si="3"/>
        <v>9231.3651199999986</v>
      </c>
      <c r="L14" s="8">
        <f t="shared" si="4"/>
        <v>0.50704919292401007</v>
      </c>
      <c r="M14" s="8">
        <f t="shared" si="4"/>
        <v>3.6485005602152678</v>
      </c>
      <c r="N14" s="8">
        <f t="shared" si="5"/>
        <v>1.8499692644399501</v>
      </c>
      <c r="P14" s="8">
        <f t="shared" ca="1" si="6"/>
        <v>0.83828086979771854</v>
      </c>
      <c r="Q14" s="8">
        <f t="shared" ca="1" si="6"/>
        <v>0.12548406651985869</v>
      </c>
      <c r="R14" s="8">
        <f t="shared" ca="1" si="8"/>
        <v>9.6976521358549408E-2</v>
      </c>
      <c r="T14" s="8">
        <f t="shared" ca="1" si="9"/>
        <v>0.50000121466624625</v>
      </c>
      <c r="U14" s="8">
        <f t="shared" ca="1" si="10"/>
        <v>3.9406836470209923</v>
      </c>
      <c r="V14" s="8">
        <f t="shared" ca="1" si="11"/>
        <v>1.9570413544087402</v>
      </c>
      <c r="X14" s="5">
        <f t="shared" si="12"/>
        <v>44389</v>
      </c>
      <c r="Y14" s="8">
        <f t="shared" ca="1" si="13"/>
        <v>1</v>
      </c>
      <c r="Z14" s="8">
        <f t="shared" ca="1" si="1"/>
        <v>1</v>
      </c>
      <c r="AA14" s="8">
        <f t="shared" ca="1" si="1"/>
        <v>1</v>
      </c>
    </row>
    <row r="15" spans="1:60" x14ac:dyDescent="0.55000000000000004">
      <c r="A15" s="5">
        <v>44396</v>
      </c>
      <c r="B15">
        <f t="shared" si="14"/>
        <v>995.00999000499894</v>
      </c>
      <c r="C15">
        <f t="shared" si="15"/>
        <v>515.18108324388811</v>
      </c>
      <c r="D15">
        <f t="shared" si="16"/>
        <v>1630.7453951999996</v>
      </c>
      <c r="H15">
        <f t="shared" si="17"/>
        <v>5985.0199850059989</v>
      </c>
      <c r="I15">
        <f t="shared" si="2"/>
        <v>3045.3616238918885</v>
      </c>
      <c r="J15">
        <f t="shared" si="3"/>
        <v>10862.110515199998</v>
      </c>
      <c r="L15" s="8">
        <f t="shared" si="4"/>
        <v>0.50883065244916403</v>
      </c>
      <c r="M15" s="8">
        <f t="shared" si="4"/>
        <v>3.5667719820145756</v>
      </c>
      <c r="N15" s="8">
        <f t="shared" si="5"/>
        <v>1.8148829147458747</v>
      </c>
      <c r="P15" s="8">
        <f t="shared" ca="1" si="6"/>
        <v>0.84122607405224759</v>
      </c>
      <c r="Q15" s="8">
        <f t="shared" ca="1" si="6"/>
        <v>0.12267314894584533</v>
      </c>
      <c r="R15" s="8">
        <f t="shared" ref="R15:R61" ca="1" si="19">(OFFSET(J15,$I$2,0)-OFFSET(J$10, $I$2-1, 0))/(OFFSET(H15,$I$2,0)-OFFSET(H$10,$I$2-1,0))</f>
        <v>0.10319585147934009</v>
      </c>
      <c r="T15" s="8">
        <f t="shared" ca="1" si="9"/>
        <v>0.50000514159514575</v>
      </c>
      <c r="U15" s="8">
        <f t="shared" ca="1" si="10"/>
        <v>3.9273245235494452</v>
      </c>
      <c r="V15" s="8">
        <f t="shared" ca="1" si="11"/>
        <v>1.9471211513617159</v>
      </c>
      <c r="X15" s="5">
        <f t="shared" si="12"/>
        <v>44396</v>
      </c>
      <c r="Y15" s="8">
        <f t="shared" ca="1" si="13"/>
        <v>1.0000078538387194</v>
      </c>
      <c r="Z15" s="8">
        <f t="shared" ca="1" si="1"/>
        <v>0.99660994774811573</v>
      </c>
      <c r="AA15" s="8">
        <f t="shared" ca="1" si="1"/>
        <v>0.99493102022362667</v>
      </c>
    </row>
    <row r="16" spans="1:60" x14ac:dyDescent="0.55000000000000004">
      <c r="A16" s="5">
        <v>44403</v>
      </c>
      <c r="B16">
        <f t="shared" si="14"/>
        <v>994.01498001499397</v>
      </c>
      <c r="C16">
        <f t="shared" si="15"/>
        <v>518.27216974335147</v>
      </c>
      <c r="D16">
        <f t="shared" si="16"/>
        <v>1565.5155793919996</v>
      </c>
      <c r="H16">
        <f t="shared" si="17"/>
        <v>6979.0349650209928</v>
      </c>
      <c r="I16">
        <f t="shared" si="2"/>
        <v>3563.6337936352402</v>
      </c>
      <c r="J16">
        <f t="shared" si="3"/>
        <v>12427.626094591998</v>
      </c>
      <c r="L16" s="8">
        <f t="shared" si="4"/>
        <v>0.51061985095306384</v>
      </c>
      <c r="M16" s="8">
        <f t="shared" si="4"/>
        <v>3.4873465721388439</v>
      </c>
      <c r="N16" s="8">
        <f t="shared" si="5"/>
        <v>1.7807083868872144</v>
      </c>
      <c r="P16" s="8">
        <f t="shared" ca="1" si="6"/>
        <v>0.84418407280073393</v>
      </c>
      <c r="Q16" s="8">
        <f t="shared" ca="1" si="6"/>
        <v>0.11994144498918602</v>
      </c>
      <c r="R16" s="8">
        <f t="shared" ca="1" si="19"/>
        <v>0.10125265752857623</v>
      </c>
      <c r="T16" s="8">
        <f t="shared" ca="1" si="9"/>
        <v>0.50001051782772488</v>
      </c>
      <c r="U16" s="8">
        <f t="shared" ca="1" si="10"/>
        <v>3.9145409560697275</v>
      </c>
      <c r="V16" s="8">
        <f t="shared" ca="1" si="11"/>
        <v>1.9375193071507362</v>
      </c>
      <c r="X16" s="5">
        <f t="shared" si="12"/>
        <v>44403</v>
      </c>
      <c r="Y16" s="8">
        <f t="shared" ca="1" si="13"/>
        <v>1.0000186062777565</v>
      </c>
      <c r="Z16" s="8">
        <f t="shared" ca="1" si="1"/>
        <v>0.99336595035457165</v>
      </c>
      <c r="AA16" s="8">
        <f t="shared" ca="1" si="1"/>
        <v>0.99002471398265268</v>
      </c>
      <c r="AM16" s="4" t="s">
        <v>33</v>
      </c>
    </row>
    <row r="17" spans="1:44" x14ac:dyDescent="0.55000000000000004">
      <c r="A17" s="5">
        <v>44410</v>
      </c>
      <c r="B17">
        <f t="shared" si="14"/>
        <v>993.02096503497899</v>
      </c>
      <c r="C17">
        <f t="shared" si="15"/>
        <v>521.38180276181163</v>
      </c>
      <c r="D17">
        <f t="shared" si="16"/>
        <v>1502.8949562163195</v>
      </c>
      <c r="H17">
        <f t="shared" si="17"/>
        <v>7972.0559300559717</v>
      </c>
      <c r="I17">
        <f t="shared" si="2"/>
        <v>4085.0155963970519</v>
      </c>
      <c r="J17">
        <f t="shared" si="3"/>
        <v>13930.521050808318</v>
      </c>
      <c r="L17" s="8">
        <f t="shared" si="4"/>
        <v>0.51241682600292182</v>
      </c>
      <c r="M17" s="8">
        <f t="shared" si="4"/>
        <v>3.4101512520772053</v>
      </c>
      <c r="N17" s="8">
        <f t="shared" si="5"/>
        <v>1.7474188807792914</v>
      </c>
      <c r="P17" s="8">
        <f t="shared" ca="1" si="6"/>
        <v>0.84715492815130322</v>
      </c>
      <c r="Q17" s="8">
        <f t="shared" ca="1" si="6"/>
        <v>0.11728644123688681</v>
      </c>
      <c r="R17" s="8">
        <f t="shared" ca="1" si="19"/>
        <v>9.9359786699156891E-2</v>
      </c>
      <c r="T17" s="8">
        <f t="shared" ca="1" si="9"/>
        <v>0.50001734337608039</v>
      </c>
      <c r="U17" s="8">
        <f t="shared" ca="1" si="10"/>
        <v>3.9023270295490344</v>
      </c>
      <c r="V17" s="8">
        <f t="shared" ca="1" si="11"/>
        <v>1.9282313126268269</v>
      </c>
      <c r="X17" s="5">
        <f t="shared" si="12"/>
        <v>44410</v>
      </c>
      <c r="Y17" s="8">
        <f t="shared" ca="1" si="13"/>
        <v>1.0000322573413045</v>
      </c>
      <c r="Z17" s="8">
        <f t="shared" ca="1" si="1"/>
        <v>0.99026650680245443</v>
      </c>
      <c r="AA17" s="8">
        <f t="shared" ca="1" si="1"/>
        <v>0.98527877721285184</v>
      </c>
      <c r="AM17" t="s">
        <v>34</v>
      </c>
      <c r="AN17" s="7">
        <f ca="1">OFFSET(I10,$I$1-1,0)</f>
        <v>2018.0721080000001</v>
      </c>
      <c r="AO17" s="7">
        <f ca="1">OFFSET(J10,$I$1-1,0)</f>
        <v>7532.6719999999996</v>
      </c>
      <c r="AP17" s="7">
        <f ca="1">OFFSET(J10,$I$1-1,0)</f>
        <v>7532.6719999999996</v>
      </c>
    </row>
    <row r="18" spans="1:44" x14ac:dyDescent="0.55000000000000004">
      <c r="A18" s="5">
        <v>44417</v>
      </c>
      <c r="B18">
        <f t="shared" si="14"/>
        <v>992.02794406994406</v>
      </c>
      <c r="C18">
        <f t="shared" si="15"/>
        <v>524.51009357838245</v>
      </c>
      <c r="D18">
        <f t="shared" si="16"/>
        <v>1442.7791579676666</v>
      </c>
      <c r="H18">
        <f t="shared" si="17"/>
        <v>8964.0838741259158</v>
      </c>
      <c r="I18">
        <f t="shared" si="2"/>
        <v>4609.525689975434</v>
      </c>
      <c r="J18">
        <f t="shared" si="3"/>
        <v>15373.300208775985</v>
      </c>
      <c r="L18" s="8">
        <f t="shared" si="4"/>
        <v>0.51422161535998645</v>
      </c>
      <c r="M18" s="8">
        <f t="shared" si="4"/>
        <v>3.3351154202717797</v>
      </c>
      <c r="N18" s="8">
        <f t="shared" si="5"/>
        <v>1.7149884388241547</v>
      </c>
      <c r="P18" s="8">
        <f t="shared" ca="1" si="6"/>
        <v>0.8501387025328716</v>
      </c>
      <c r="Q18" s="8">
        <f t="shared" ca="1" si="6"/>
        <v>0.11470570946660312</v>
      </c>
      <c r="R18" s="8">
        <f t="shared" ca="1" si="19"/>
        <v>9.7515763019050503E-2</v>
      </c>
      <c r="T18" s="8">
        <f t="shared" ca="1" si="9"/>
        <v>0.50002561825958147</v>
      </c>
      <c r="U18" s="8">
        <f t="shared" ca="1" si="10"/>
        <v>3.8906769960639296</v>
      </c>
      <c r="V18" s="8">
        <f t="shared" ca="1" si="11"/>
        <v>1.9192527710783305</v>
      </c>
      <c r="X18" s="5">
        <f t="shared" si="12"/>
        <v>44417</v>
      </c>
      <c r="Y18" s="8">
        <f t="shared" ca="1" si="13"/>
        <v>1.000048807068102</v>
      </c>
      <c r="Z18" s="8">
        <f t="shared" ca="1" si="1"/>
        <v>0.98731015848103776</v>
      </c>
      <c r="AA18" s="8">
        <f t="shared" ca="1" si="1"/>
        <v>0.98069096330270122</v>
      </c>
      <c r="AM18" t="s">
        <v>35</v>
      </c>
      <c r="AN18" s="7">
        <f ca="1">OFFSET(H10, $I$1-1,0)</f>
        <v>3994.003999</v>
      </c>
      <c r="AO18" s="7">
        <f ca="1">OFFSET(I10,$I$1-1,0)</f>
        <v>2018.0721080000001</v>
      </c>
      <c r="AP18" s="7">
        <f ca="1">OFFSET(H10, $I$1-1,0)</f>
        <v>3994.003999</v>
      </c>
    </row>
    <row r="19" spans="1:44" x14ac:dyDescent="0.55000000000000004">
      <c r="A19" s="5">
        <v>44424</v>
      </c>
      <c r="B19">
        <f t="shared" si="14"/>
        <v>991.03591612587411</v>
      </c>
      <c r="C19">
        <f t="shared" si="15"/>
        <v>527.65715413985276</v>
      </c>
      <c r="D19">
        <f t="shared" si="16"/>
        <v>1385.0679916489598</v>
      </c>
      <c r="H19">
        <f t="shared" si="17"/>
        <v>9955.1197902517906</v>
      </c>
      <c r="I19">
        <f t="shared" si="2"/>
        <v>5137.1828441152866</v>
      </c>
      <c r="J19">
        <f t="shared" si="3"/>
        <v>16758.368200424946</v>
      </c>
      <c r="L19" s="8">
        <f t="shared" si="4"/>
        <v>0.51603425698058369</v>
      </c>
      <c r="M19" s="8">
        <f t="shared" si="4"/>
        <v>3.2621708646445953</v>
      </c>
      <c r="N19" s="8">
        <f t="shared" si="5"/>
        <v>1.6833919182805819</v>
      </c>
      <c r="P19" s="8">
        <f t="shared" ca="1" si="6"/>
        <v>0.85313545869687002</v>
      </c>
      <c r="Q19" s="8">
        <f t="shared" ca="1" si="6"/>
        <v>0.11219690363814956</v>
      </c>
      <c r="R19" s="8">
        <f t="shared" ca="1" si="19"/>
        <v>9.5719156849701253E-2</v>
      </c>
      <c r="T19" s="8">
        <f t="shared" ca="1" si="9"/>
        <v>0.50003534250486859</v>
      </c>
      <c r="U19" s="8">
        <f t="shared" ca="1" si="10"/>
        <v>3.8795852722217843</v>
      </c>
      <c r="V19" s="8">
        <f t="shared" ca="1" si="11"/>
        <v>1.910579396046904</v>
      </c>
      <c r="X19" s="5">
        <f t="shared" si="12"/>
        <v>44424</v>
      </c>
      <c r="Y19" s="8">
        <f t="shared" ca="1" si="13"/>
        <v>1.0000682555114293</v>
      </c>
      <c r="Z19" s="8">
        <f t="shared" ca="1" si="1"/>
        <v>0.98449548853143898</v>
      </c>
      <c r="AA19" s="8">
        <f t="shared" ca="1" si="1"/>
        <v>0.97625908197741007</v>
      </c>
      <c r="AM19" t="s">
        <v>38</v>
      </c>
      <c r="AN19" s="7">
        <f ca="1">AN11*AN17*AN20/AN18</f>
        <v>39681.705046843526</v>
      </c>
      <c r="AO19" s="7">
        <f t="shared" ref="AO19:AP19" ca="1" si="20">AO11*AO17*AO20/AO18</f>
        <v>212981.53823214446</v>
      </c>
      <c r="AP19" s="7">
        <f t="shared" ca="1" si="20"/>
        <v>143023.83575768353</v>
      </c>
      <c r="AR19" t="s">
        <v>39</v>
      </c>
    </row>
    <row r="20" spans="1:44" x14ac:dyDescent="0.55000000000000004">
      <c r="A20" s="5">
        <v>44431</v>
      </c>
      <c r="B20">
        <f t="shared" si="14"/>
        <v>990.04488020974827</v>
      </c>
      <c r="C20">
        <f t="shared" si="15"/>
        <v>530.82309706469186</v>
      </c>
      <c r="D20">
        <f t="shared" si="16"/>
        <v>1329.6652719830015</v>
      </c>
      <c r="H20">
        <f t="shared" si="17"/>
        <v>10945.16467046154</v>
      </c>
      <c r="I20">
        <f t="shared" si="2"/>
        <v>5668.0059411799784</v>
      </c>
      <c r="J20">
        <f t="shared" si="3"/>
        <v>18088.033472407948</v>
      </c>
      <c r="L20" s="8">
        <f t="shared" si="4"/>
        <v>0.51785478901716409</v>
      </c>
      <c r="M20" s="8">
        <f t="shared" si="4"/>
        <v>3.191251678300524</v>
      </c>
      <c r="N20" s="8">
        <f t="shared" si="5"/>
        <v>1.6526049645669885</v>
      </c>
      <c r="P20" s="8">
        <f t="shared" ca="1" si="6"/>
        <v>0.85614525971897282</v>
      </c>
      <c r="Q20" s="8">
        <f t="shared" ca="1" si="6"/>
        <v>0.10975775699424441</v>
      </c>
      <c r="R20" s="8">
        <f t="shared" ca="1" si="19"/>
        <v>9.3968583368009284E-2</v>
      </c>
      <c r="T20" s="8">
        <f t="shared" ca="1" si="9"/>
        <v>0.50004651614585383</v>
      </c>
      <c r="U20" s="8">
        <f t="shared" ca="1" si="10"/>
        <v>3.8690464366435573</v>
      </c>
      <c r="V20" s="8">
        <f t="shared" ca="1" si="11"/>
        <v>1.9022070091948802</v>
      </c>
      <c r="X20" s="5">
        <f t="shared" si="12"/>
        <v>44431</v>
      </c>
      <c r="Y20" s="8">
        <f t="shared" ca="1" si="13"/>
        <v>1.000090602739111</v>
      </c>
      <c r="Z20" s="8">
        <f t="shared" ca="1" si="1"/>
        <v>0.98182112120784171</v>
      </c>
      <c r="AA20" s="8">
        <f t="shared" ca="1" si="1"/>
        <v>0.97198099820919392</v>
      </c>
      <c r="AM20" t="s">
        <v>36</v>
      </c>
      <c r="AN20" s="7">
        <f ca="1">OFFSET(H1, $AN$22-1,0)</f>
        <v>77843.681560501092</v>
      </c>
      <c r="AO20" s="7">
        <f ca="1">OFFSET(I1, $AN$22-1,0)</f>
        <v>51953.394373983341</v>
      </c>
      <c r="AP20" s="7">
        <f ca="1">OFFSET(H1, $AN$22-1,0)</f>
        <v>77843.681560501092</v>
      </c>
      <c r="AR20" t="s">
        <v>42</v>
      </c>
    </row>
    <row r="21" spans="1:44" x14ac:dyDescent="0.55000000000000004">
      <c r="A21" s="5">
        <v>44438</v>
      </c>
      <c r="B21">
        <f t="shared" si="14"/>
        <v>989.05483532953849</v>
      </c>
      <c r="C21">
        <f t="shared" si="15"/>
        <v>534.00803564707996</v>
      </c>
      <c r="D21">
        <f t="shared" si="16"/>
        <v>1276.4786611036814</v>
      </c>
      <c r="H21">
        <f t="shared" si="17"/>
        <v>11934.219505791078</v>
      </c>
      <c r="I21">
        <f t="shared" si="2"/>
        <v>6202.0139768270583</v>
      </c>
      <c r="J21">
        <f t="shared" si="3"/>
        <v>19364.512133511627</v>
      </c>
      <c r="L21" s="8">
        <f t="shared" si="4"/>
        <v>0.51968324981935621</v>
      </c>
      <c r="M21" s="8">
        <f t="shared" si="4"/>
        <v>3.122294178288596</v>
      </c>
      <c r="N21" s="8">
        <f t="shared" si="5"/>
        <v>1.622603985465074</v>
      </c>
      <c r="P21" s="8">
        <f t="shared" ca="1" si="6"/>
        <v>0.85916816900083925</v>
      </c>
      <c r="Q21" s="8">
        <f t="shared" ca="1" si="6"/>
        <v>0.10738607926644105</v>
      </c>
      <c r="R21" s="8">
        <f t="shared" ca="1" si="19"/>
        <v>9.2262701099527139E-2</v>
      </c>
      <c r="T21" s="8">
        <f t="shared" ca="1" si="9"/>
        <v>0.50005913922372114</v>
      </c>
      <c r="U21" s="8">
        <f t="shared" ca="1" si="10"/>
        <v>3.8590552275067633</v>
      </c>
      <c r="V21" s="8">
        <f t="shared" ca="1" si="11"/>
        <v>1.8941315382228625</v>
      </c>
      <c r="X21" s="5">
        <f t="shared" si="12"/>
        <v>44438</v>
      </c>
      <c r="Y21" s="8">
        <f t="shared" ca="1" si="13"/>
        <v>1.0001158488335145</v>
      </c>
      <c r="Z21" s="8">
        <f t="shared" ca="1" si="1"/>
        <v>0.97928572125399183</v>
      </c>
      <c r="AA21" s="8">
        <f t="shared" ca="1" si="1"/>
        <v>0.96785463115321657</v>
      </c>
      <c r="AM21" t="s">
        <v>41</v>
      </c>
      <c r="AN21" s="6">
        <f ca="1">AN19*AN18/(AN17*AN20)</f>
        <v>1.0088782809010097</v>
      </c>
      <c r="AO21" s="6">
        <f t="shared" ref="AO21:AP21" ca="1" si="21">AO19*AO18/(AO17*AO20)</f>
        <v>1.0982865240185951</v>
      </c>
      <c r="AP21" s="6">
        <f t="shared" ca="1" si="21"/>
        <v>0.97419185029311284</v>
      </c>
    </row>
    <row r="22" spans="1:44" x14ac:dyDescent="0.55000000000000004">
      <c r="A22" s="5">
        <v>44445</v>
      </c>
      <c r="B22">
        <f t="shared" si="14"/>
        <v>988.06578049420898</v>
      </c>
      <c r="C22">
        <f t="shared" si="15"/>
        <v>537.21208386096248</v>
      </c>
      <c r="D22">
        <f t="shared" si="16"/>
        <v>1225.4195146595341</v>
      </c>
      <c r="H22">
        <f t="shared" si="17"/>
        <v>12922.285286285287</v>
      </c>
      <c r="I22">
        <f t="shared" si="2"/>
        <v>6739.2260606880209</v>
      </c>
      <c r="J22">
        <f t="shared" si="3"/>
        <v>20589.931648171161</v>
      </c>
      <c r="L22" s="8">
        <f t="shared" si="4"/>
        <v>0.52151967793502541</v>
      </c>
      <c r="M22" s="8">
        <f t="shared" si="4"/>
        <v>3.05523682730849</v>
      </c>
      <c r="N22" s="8">
        <f t="shared" si="5"/>
        <v>1.5933661261931527</v>
      </c>
      <c r="P22" s="8">
        <f t="shared" ca="1" si="6"/>
        <v>0.86220425027186243</v>
      </c>
      <c r="Q22" s="8">
        <f t="shared" ca="1" si="6"/>
        <v>0.1050797539823534</v>
      </c>
      <c r="R22" s="8">
        <f t="shared" ca="1" si="19"/>
        <v>9.0600210501106768E-2</v>
      </c>
      <c r="T22" s="8">
        <f t="shared" ca="1" si="9"/>
        <v>0.50007321178692599</v>
      </c>
      <c r="U22" s="8">
        <f t="shared" ca="1" si="10"/>
        <v>3.8496065401475268</v>
      </c>
      <c r="V22" s="8">
        <f t="shared" ca="1" si="11"/>
        <v>1.8863490148364503</v>
      </c>
      <c r="X22" s="5">
        <f t="shared" si="12"/>
        <v>44445</v>
      </c>
      <c r="Y22" s="8">
        <f t="shared" ca="1" si="13"/>
        <v>1.0001439938915504</v>
      </c>
      <c r="Z22" s="8">
        <f t="shared" ca="1" si="1"/>
        <v>0.97688799329468723</v>
      </c>
      <c r="AA22" s="8">
        <f t="shared" ca="1" si="1"/>
        <v>0.96387795310863666</v>
      </c>
      <c r="AM22" t="s">
        <v>37</v>
      </c>
      <c r="AN22">
        <f>ROW(INDEX(A:A, MATCH(DATE(2022,12,26), A:A, 0)))</f>
        <v>90</v>
      </c>
    </row>
    <row r="23" spans="1:44" x14ac:dyDescent="0.55000000000000004">
      <c r="A23" s="5">
        <v>44452</v>
      </c>
      <c r="B23">
        <f t="shared" si="14"/>
        <v>987.07771471371473</v>
      </c>
      <c r="C23">
        <f t="shared" si="15"/>
        <v>540.43535636412821</v>
      </c>
      <c r="D23">
        <f t="shared" si="16"/>
        <v>1176.4027340731527</v>
      </c>
      <c r="H23">
        <f t="shared" si="17"/>
        <v>13909.363000999001</v>
      </c>
      <c r="I23">
        <f t="shared" si="2"/>
        <v>7279.6614170521489</v>
      </c>
      <c r="J23">
        <f t="shared" si="3"/>
        <v>21766.334382244313</v>
      </c>
      <c r="L23" s="8">
        <f t="shared" si="4"/>
        <v>0.52336411211133882</v>
      </c>
      <c r="M23" s="8">
        <f t="shared" si="4"/>
        <v>2.9900201582532455</v>
      </c>
      <c r="N23" s="8">
        <f t="shared" si="5"/>
        <v>1.5648692453192146</v>
      </c>
      <c r="P23" s="8">
        <f t="shared" ca="1" si="6"/>
        <v>0.86525356759093419</v>
      </c>
      <c r="Q23" s="8">
        <f t="shared" ca="1" si="6"/>
        <v>0.10283673587042813</v>
      </c>
      <c r="R23" s="8">
        <f t="shared" ca="1" si="19"/>
        <v>8.8979852591294525E-2</v>
      </c>
      <c r="T23" s="8">
        <f t="shared" ca="1" si="9"/>
        <v>0.50008873389119657</v>
      </c>
      <c r="U23" s="8">
        <f t="shared" ca="1" si="10"/>
        <v>3.8406954247206504</v>
      </c>
      <c r="V23" s="8">
        <f t="shared" ca="1" si="11"/>
        <v>1.8788555727610368</v>
      </c>
      <c r="X23" s="5">
        <f t="shared" si="12"/>
        <v>44452</v>
      </c>
      <c r="Y23" s="8">
        <f t="shared" ca="1" si="13"/>
        <v>1.000175038024675</v>
      </c>
      <c r="Z23" s="8">
        <f t="shared" ca="1" si="1"/>
        <v>0.97462668124198981</v>
      </c>
      <c r="AA23" s="8">
        <f t="shared" ca="1" si="1"/>
        <v>0.96004898850421849</v>
      </c>
    </row>
    <row r="24" spans="1:44" x14ac:dyDescent="0.55000000000000004">
      <c r="A24" s="5">
        <v>44459</v>
      </c>
      <c r="B24">
        <f t="shared" si="14"/>
        <v>986.09063699900105</v>
      </c>
      <c r="C24">
        <f t="shared" si="15"/>
        <v>543.67796850231298</v>
      </c>
      <c r="D24">
        <f t="shared" si="16"/>
        <v>1129.3466247102265</v>
      </c>
      <c r="H24">
        <f t="shared" si="17"/>
        <v>14895.453637998002</v>
      </c>
      <c r="I24">
        <f t="shared" si="2"/>
        <v>7823.3393855544618</v>
      </c>
      <c r="J24">
        <f t="shared" si="3"/>
        <v>22895.681006954539</v>
      </c>
      <c r="L24" s="8">
        <f t="shared" si="4"/>
        <v>0.52521659129583542</v>
      </c>
      <c r="M24" s="8">
        <f t="shared" si="4"/>
        <v>2.9265867014833407</v>
      </c>
      <c r="N24" s="8">
        <f t="shared" si="5"/>
        <v>1.5370918914848031</v>
      </c>
      <c r="P24" s="8">
        <f t="shared" ca="1" si="6"/>
        <v>0.86831618534821153</v>
      </c>
      <c r="Q24" s="8">
        <f t="shared" ca="1" si="6"/>
        <v>0.10065504835866043</v>
      </c>
      <c r="R24" s="8">
        <f t="shared" ca="1" si="19"/>
        <v>8.7400407626831794E-2</v>
      </c>
      <c r="T24" s="8">
        <f t="shared" ca="1" si="9"/>
        <v>0.5001057055995326</v>
      </c>
      <c r="U24" s="8">
        <f t="shared" ca="1" si="10"/>
        <v>3.8323170839166201</v>
      </c>
      <c r="V24" s="8">
        <f t="shared" ca="1" si="11"/>
        <v>1.8716474458036221</v>
      </c>
      <c r="X24" s="5">
        <f t="shared" si="12"/>
        <v>44459</v>
      </c>
      <c r="Y24" s="8">
        <f t="shared" ca="1" si="13"/>
        <v>1.0002089813588875</v>
      </c>
      <c r="Z24" s="8">
        <f t="shared" ca="1" si="1"/>
        <v>0.97250056771588522</v>
      </c>
      <c r="AA24" s="8">
        <f t="shared" ca="1" si="1"/>
        <v>0.9563658129079663</v>
      </c>
      <c r="AM24" t="s">
        <v>40</v>
      </c>
      <c r="AN24">
        <f ca="1">OFFSET(I$1, $AN$22-1,0)</f>
        <v>51953.394373983341</v>
      </c>
      <c r="AO24">
        <f ca="1">OFFSET(J$1, $AN$22-1,0)</f>
        <v>48167.939207670199</v>
      </c>
      <c r="AP24">
        <f ca="1">OFFSET(J$1, $AN$22-1,0)</f>
        <v>48167.939207670199</v>
      </c>
    </row>
    <row r="25" spans="1:44" x14ac:dyDescent="0.55000000000000004">
      <c r="A25" s="5">
        <v>44466</v>
      </c>
      <c r="B25">
        <f t="shared" si="14"/>
        <v>985.104546362002</v>
      </c>
      <c r="C25">
        <f t="shared" si="15"/>
        <v>546.94003631332691</v>
      </c>
      <c r="D25">
        <f t="shared" si="16"/>
        <v>1084.1727597218173</v>
      </c>
      <c r="H25">
        <f t="shared" si="17"/>
        <v>15880.558184360003</v>
      </c>
      <c r="I25">
        <f t="shared" si="2"/>
        <v>8370.2794218677882</v>
      </c>
      <c r="J25">
        <f t="shared" si="3"/>
        <v>23979.853766676355</v>
      </c>
      <c r="L25" s="8">
        <f t="shared" si="4"/>
        <v>0.52707715463750349</v>
      </c>
      <c r="M25" s="8">
        <f t="shared" si="4"/>
        <v>2.8648809147312031</v>
      </c>
      <c r="N25" s="8">
        <f t="shared" si="5"/>
        <v>1.5100132809118108</v>
      </c>
      <c r="P25" s="8">
        <f t="shared" ca="1" si="6"/>
        <v>0.8713921682668968</v>
      </c>
      <c r="Q25" s="8">
        <f t="shared" ca="1" si="6"/>
        <v>9.8532781163775202E-2</v>
      </c>
      <c r="R25" s="8">
        <f t="shared" ca="1" si="19"/>
        <v>8.5860693823669718E-2</v>
      </c>
      <c r="T25" s="8">
        <f t="shared" ca="1" si="9"/>
        <v>0.50012412698220698</v>
      </c>
      <c r="U25" s="8">
        <f t="shared" ca="1" si="10"/>
        <v>3.8244668707345286</v>
      </c>
      <c r="V25" s="8">
        <f t="shared" ca="1" si="11"/>
        <v>1.8647209659606185</v>
      </c>
      <c r="X25" s="5">
        <f t="shared" si="12"/>
        <v>44466</v>
      </c>
      <c r="Y25" s="8">
        <f t="shared" ca="1" si="13"/>
        <v>1.0002458240347332</v>
      </c>
      <c r="Z25" s="8">
        <f t="shared" ca="1" si="1"/>
        <v>0.97050847347913372</v>
      </c>
      <c r="AA25" s="8">
        <f t="shared" ca="1" si="1"/>
        <v>0.95282655206025868</v>
      </c>
    </row>
    <row r="26" spans="1:44" x14ac:dyDescent="0.55000000000000004">
      <c r="A26" s="5">
        <v>44473</v>
      </c>
      <c r="B26">
        <f t="shared" si="14"/>
        <v>984.11944181564002</v>
      </c>
      <c r="C26">
        <f t="shared" si="15"/>
        <v>550.22167653120687</v>
      </c>
      <c r="D26">
        <f t="shared" si="16"/>
        <v>1040.8058493329445</v>
      </c>
      <c r="H26">
        <f t="shared" si="17"/>
        <v>16864.677626175642</v>
      </c>
      <c r="I26">
        <f t="shared" si="2"/>
        <v>8920.501098398996</v>
      </c>
      <c r="J26">
        <f t="shared" si="3"/>
        <v>25020.659616009299</v>
      </c>
      <c r="L26" s="8">
        <f t="shared" si="4"/>
        <v>0.52894584148786217</v>
      </c>
      <c r="M26" s="8">
        <f t="shared" si="4"/>
        <v>2.8048491155390223</v>
      </c>
      <c r="N26" s="8">
        <f t="shared" si="5"/>
        <v>1.4836132756652738</v>
      </c>
      <c r="P26" s="8">
        <f t="shared" ca="1" si="6"/>
        <v>0.87448158140502807</v>
      </c>
      <c r="Q26" s="8">
        <f t="shared" ca="1" si="6"/>
        <v>9.6468087967539667E-2</v>
      </c>
      <c r="R26" s="8">
        <f t="shared" ca="1" si="19"/>
        <v>8.435956612097345E-2</v>
      </c>
      <c r="T26" s="8">
        <f t="shared" ca="1" si="9"/>
        <v>0.50014399811676491</v>
      </c>
      <c r="U26" s="8">
        <f t="shared" ca="1" si="10"/>
        <v>3.817140286309896</v>
      </c>
      <c r="V26" s="8">
        <f t="shared" ca="1" si="11"/>
        <v>1.8580725615706628</v>
      </c>
      <c r="X26" s="5">
        <f t="shared" si="12"/>
        <v>44473</v>
      </c>
      <c r="Y26" s="8">
        <f t="shared" ca="1" si="13"/>
        <v>1.000285566207302</v>
      </c>
      <c r="Z26" s="8">
        <f t="shared" ca="1" si="1"/>
        <v>0.96864925688605064</v>
      </c>
      <c r="AA26" s="8">
        <f t="shared" ca="1" si="1"/>
        <v>0.94942938092998153</v>
      </c>
    </row>
    <row r="27" spans="1:44" x14ac:dyDescent="0.55000000000000004">
      <c r="A27" s="5">
        <v>44480</v>
      </c>
      <c r="B27">
        <f t="shared" si="14"/>
        <v>983.13532237382435</v>
      </c>
      <c r="C27">
        <f t="shared" si="15"/>
        <v>553.52300659039406</v>
      </c>
      <c r="D27">
        <f t="shared" si="16"/>
        <v>999.17361535962664</v>
      </c>
      <c r="G27">
        <f t="shared" ref="G27:G29" si="22">IF(AND(ROW()&gt;$P$1,ROW()&lt;=$P$1+$P$2-1),ROUND((B27-$B$29)*(1-1/$P$3),0),0)</f>
        <v>0</v>
      </c>
      <c r="H27">
        <f t="shared" si="17"/>
        <v>17847.812948549468</v>
      </c>
      <c r="I27">
        <f t="shared" si="2"/>
        <v>9474.0241049893903</v>
      </c>
      <c r="J27">
        <f t="shared" si="3"/>
        <v>26019.833231368924</v>
      </c>
      <c r="L27" s="8">
        <f t="shared" si="4"/>
        <v>0.53082269140205018</v>
      </c>
      <c r="M27" s="8">
        <f t="shared" si="4"/>
        <v>2.7464394161363668</v>
      </c>
      <c r="N27" s="8">
        <f t="shared" si="5"/>
        <v>1.4578723626461816</v>
      </c>
      <c r="P27" s="8">
        <f t="shared" ca="1" si="6"/>
        <v>0.87758449015727824</v>
      </c>
      <c r="Q27" s="8">
        <f t="shared" ca="1" si="6"/>
        <v>9.4459184176987662E-2</v>
      </c>
      <c r="R27" s="8">
        <f t="shared" ca="1" si="19"/>
        <v>8.2895914986634164E-2</v>
      </c>
      <c r="T27" s="8">
        <f t="shared" ca="1" si="9"/>
        <v>0.50016531908802531</v>
      </c>
      <c r="U27" s="8">
        <f t="shared" ca="1" si="10"/>
        <v>3.8103329777964019</v>
      </c>
      <c r="V27" s="8">
        <f t="shared" ca="1" si="11"/>
        <v>1.8516987555114417</v>
      </c>
      <c r="X27" s="5">
        <f t="shared" si="12"/>
        <v>44480</v>
      </c>
      <c r="Y27" s="8">
        <f t="shared" ca="1" si="13"/>
        <v>1.0003282080462317</v>
      </c>
      <c r="Z27" s="8">
        <f t="shared" ca="1" si="1"/>
        <v>0.96692181334496852</v>
      </c>
      <c r="AA27" s="8">
        <f t="shared" ca="1" si="1"/>
        <v>0.94617252279315045</v>
      </c>
    </row>
    <row r="28" spans="1:44" x14ac:dyDescent="0.55000000000000004">
      <c r="A28" s="5">
        <v>44487</v>
      </c>
      <c r="B28">
        <f t="shared" si="14"/>
        <v>982.15218705145048</v>
      </c>
      <c r="C28">
        <f t="shared" si="15"/>
        <v>556.84414462993641</v>
      </c>
      <c r="D28">
        <f t="shared" si="16"/>
        <v>959.20667074524158</v>
      </c>
      <c r="G28">
        <f t="shared" si="22"/>
        <v>0</v>
      </c>
      <c r="H28">
        <f t="shared" si="17"/>
        <v>18829.96513560092</v>
      </c>
      <c r="I28">
        <f t="shared" si="2"/>
        <v>10030.868249619327</v>
      </c>
      <c r="J28">
        <f t="shared" si="3"/>
        <v>26979.039902114167</v>
      </c>
      <c r="L28" s="8">
        <f t="shared" si="4"/>
        <v>0.53270774413992095</v>
      </c>
      <c r="M28" s="8">
        <f t="shared" si="4"/>
        <v>2.6896016606676123</v>
      </c>
      <c r="N28" s="8">
        <f t="shared" si="5"/>
        <v>1.4327716332892289</v>
      </c>
      <c r="P28" s="8">
        <f t="shared" ca="1" si="6"/>
        <v>0.88070096025676614</v>
      </c>
      <c r="Q28" s="8">
        <f t="shared" ca="1" si="6"/>
        <v>9.2504344765462224E-2</v>
      </c>
      <c r="R28" s="8">
        <f t="shared" ca="1" si="19"/>
        <v>8.1468665262865544E-2</v>
      </c>
      <c r="T28" s="8">
        <f t="shared" ca="1" si="9"/>
        <v>0.50018808998808051</v>
      </c>
      <c r="U28" s="8">
        <f t="shared" ca="1" si="10"/>
        <v>3.8040407363005651</v>
      </c>
      <c r="V28" s="8">
        <f t="shared" ca="1" si="11"/>
        <v>1.8455961634395981</v>
      </c>
      <c r="X28" s="5">
        <f t="shared" si="12"/>
        <v>44487</v>
      </c>
      <c r="Y28" s="8">
        <f t="shared" ca="1" si="13"/>
        <v>1.0003737497357061</v>
      </c>
      <c r="Z28" s="8">
        <f t="shared" ca="1" si="1"/>
        <v>0.96532507479413521</v>
      </c>
      <c r="AA28" s="8">
        <f t="shared" ca="1" si="1"/>
        <v>0.94305424833354545</v>
      </c>
    </row>
    <row r="29" spans="1:44" x14ac:dyDescent="0.55000000000000004">
      <c r="A29" s="5">
        <v>44494</v>
      </c>
      <c r="B29">
        <f t="shared" si="14"/>
        <v>981.17003486439899</v>
      </c>
      <c r="C29">
        <f t="shared" si="15"/>
        <v>560.18520949771607</v>
      </c>
      <c r="D29">
        <f t="shared" si="16"/>
        <v>920.83840391543185</v>
      </c>
      <c r="G29">
        <f t="shared" si="22"/>
        <v>0</v>
      </c>
      <c r="H29">
        <f t="shared" si="17"/>
        <v>19811.135170465321</v>
      </c>
      <c r="I29">
        <f t="shared" si="2"/>
        <v>10591.053459117044</v>
      </c>
      <c r="J29">
        <f t="shared" si="3"/>
        <v>27899.878306029601</v>
      </c>
      <c r="L29" s="8">
        <f t="shared" si="4"/>
        <v>0.53460103966714201</v>
      </c>
      <c r="M29" s="8">
        <f t="shared" si="4"/>
        <v>2.6342873646825651</v>
      </c>
      <c r="N29" s="8">
        <f t="shared" si="5"/>
        <v>1.408292763941315</v>
      </c>
      <c r="P29" s="8">
        <f t="shared" ca="1" si="6"/>
        <v>0.8838310577768721</v>
      </c>
      <c r="Q29" s="8">
        <f t="shared" ca="1" si="6"/>
        <v>9.0601902191497843E-2</v>
      </c>
      <c r="R29" s="8">
        <f t="shared" ca="1" si="19"/>
        <v>8.0076775050508253E-2</v>
      </c>
      <c r="T29" s="8">
        <f t="shared" ca="1" si="9"/>
        <v>0.50021231091629703</v>
      </c>
      <c r="U29" s="8">
        <f t="shared" ca="1" si="10"/>
        <v>3.7982594948684163</v>
      </c>
      <c r="V29" s="8">
        <f t="shared" ca="1" si="11"/>
        <v>1.8397614920727752</v>
      </c>
      <c r="X29" s="5">
        <f t="shared" si="12"/>
        <v>44494</v>
      </c>
      <c r="Y29" s="8">
        <f t="shared" ca="1" si="13"/>
        <v>1.000422191474458</v>
      </c>
      <c r="Z29" s="8">
        <f t="shared" ca="1" si="1"/>
        <v>0.96385800919080544</v>
      </c>
      <c r="AA29" s="8">
        <f t="shared" ca="1" si="1"/>
        <v>0.94007287476487822</v>
      </c>
    </row>
    <row r="30" spans="1:44" x14ac:dyDescent="0.55000000000000004">
      <c r="A30" s="5">
        <v>44501</v>
      </c>
      <c r="B30">
        <f t="shared" si="14"/>
        <v>980.18886482953462</v>
      </c>
      <c r="C30">
        <f t="shared" si="15"/>
        <v>563.54632075470238</v>
      </c>
      <c r="D30">
        <f t="shared" si="16"/>
        <v>884.0048677588145</v>
      </c>
      <c r="G30">
        <f>IF(AND(ROW()&gt;$P$1,ROW()&lt;=$P$1+$P$2-1),ROUND((B30-$B$29)*(1-1/$P$3),0),0)</f>
        <v>0</v>
      </c>
      <c r="H30">
        <f t="shared" si="17"/>
        <v>20791.324035294856</v>
      </c>
      <c r="I30">
        <f t="shared" si="2"/>
        <v>11154.599779871745</v>
      </c>
      <c r="J30">
        <f t="shared" si="3"/>
        <v>28783.883173788414</v>
      </c>
      <c r="L30" s="8">
        <f t="shared" si="4"/>
        <v>0.53650261815630229</v>
      </c>
      <c r="M30" s="8">
        <f t="shared" si="4"/>
        <v>2.5804496568069042</v>
      </c>
      <c r="N30" s="8">
        <f t="shared" si="5"/>
        <v>1.3844179968974357</v>
      </c>
      <c r="P30" s="8">
        <f t="shared" ca="1" si="6"/>
        <v>0.88697484913307101</v>
      </c>
      <c r="Q30" s="8">
        <f t="shared" ca="1" si="6"/>
        <v>8.875024439267136E-2</v>
      </c>
      <c r="R30" s="8">
        <f t="shared" ca="1" si="19"/>
        <v>7.8719234630712856E-2</v>
      </c>
      <c r="T30" s="8">
        <f t="shared" ca="1" si="9"/>
        <v>0.50023798197931579</v>
      </c>
      <c r="U30" s="8">
        <f t="shared" ca="1" si="10"/>
        <v>3.7929853265232514</v>
      </c>
      <c r="V30" s="8">
        <f t="shared" ca="1" si="11"/>
        <v>1.8341915375128954</v>
      </c>
      <c r="X30" s="5">
        <f t="shared" si="12"/>
        <v>44501</v>
      </c>
      <c r="Y30" s="8">
        <f t="shared" ca="1" si="13"/>
        <v>1.0004735334757688</v>
      </c>
      <c r="Z30" s="8">
        <f t="shared" ca="1" si="1"/>
        <v>0.96251962001329505</v>
      </c>
      <c r="AA30" s="8">
        <f t="shared" ca="1" si="1"/>
        <v>0.9372267649740289</v>
      </c>
    </row>
    <row r="31" spans="1:44" x14ac:dyDescent="0.55000000000000004">
      <c r="A31" s="5">
        <v>44508</v>
      </c>
      <c r="B31">
        <f t="shared" si="14"/>
        <v>979.20867596470509</v>
      </c>
      <c r="C31">
        <f t="shared" si="15"/>
        <v>566.92759867923064</v>
      </c>
      <c r="D31">
        <f t="shared" si="16"/>
        <v>848.64467304846187</v>
      </c>
      <c r="G31">
        <f t="shared" ref="G31:G48" si="23">IF(AND(ROW()&gt;$P$1,ROW()&lt;=$P$1+$P$2-1),ROUND((B31-$B$29)*(1-1/$P$3),0),0)</f>
        <v>0</v>
      </c>
      <c r="H31">
        <f t="shared" si="17"/>
        <v>21770.532711259562</v>
      </c>
      <c r="I31">
        <f t="shared" si="2"/>
        <v>11721.527378550976</v>
      </c>
      <c r="J31">
        <f t="shared" si="3"/>
        <v>29632.527846836874</v>
      </c>
      <c r="L31" s="8">
        <f t="shared" si="4"/>
        <v>0.53841251998802431</v>
      </c>
      <c r="M31" s="8">
        <f t="shared" si="4"/>
        <v>2.5280432225121903</v>
      </c>
      <c r="N31" s="8">
        <f t="shared" si="5"/>
        <v>1.361130122071434</v>
      </c>
      <c r="P31" s="8">
        <f t="shared" ca="1" si="6"/>
        <v>0.89013240108476899</v>
      </c>
      <c r="Q31" s="8">
        <f t="shared" ca="1" si="6"/>
        <v>8.6947812851666362E-2</v>
      </c>
      <c r="R31" s="8">
        <f t="shared" ca="1" si="19"/>
        <v>7.7395065422722911E-2</v>
      </c>
      <c r="T31" s="8">
        <f t="shared" ca="1" si="9"/>
        <v>0.50026510329105256</v>
      </c>
      <c r="U31" s="8">
        <f t="shared" ca="1" si="10"/>
        <v>3.7882144423535573</v>
      </c>
      <c r="V31" s="8">
        <f t="shared" ca="1" si="11"/>
        <v>1.8288831836097923</v>
      </c>
      <c r="X31" s="5">
        <f t="shared" si="12"/>
        <v>44508</v>
      </c>
      <c r="Y31" s="8">
        <f t="shared" ca="1" si="13"/>
        <v>1.0005277759674693</v>
      </c>
      <c r="Z31" s="8">
        <f t="shared" ca="1" si="1"/>
        <v>0.96130894577576764</v>
      </c>
      <c r="AA31" s="8">
        <f t="shared" ca="1" si="1"/>
        <v>0.93451432668490186</v>
      </c>
    </row>
    <row r="32" spans="1:44" x14ac:dyDescent="0.55000000000000004">
      <c r="A32" s="5">
        <v>44515</v>
      </c>
      <c r="B32">
        <f t="shared" si="14"/>
        <v>978.22946728874035</v>
      </c>
      <c r="C32">
        <f t="shared" si="15"/>
        <v>570.32916427130601</v>
      </c>
      <c r="D32">
        <f t="shared" si="16"/>
        <v>814.69888612652335</v>
      </c>
      <c r="G32">
        <f t="shared" si="23"/>
        <v>0</v>
      </c>
      <c r="H32">
        <f t="shared" si="17"/>
        <v>22748.762178548302</v>
      </c>
      <c r="I32">
        <f t="shared" si="2"/>
        <v>12291.856542822283</v>
      </c>
      <c r="J32">
        <f t="shared" si="3"/>
        <v>30447.226732963398</v>
      </c>
      <c r="L32" s="8">
        <f t="shared" si="4"/>
        <v>0.54033078575208349</v>
      </c>
      <c r="M32" s="8">
        <f t="shared" si="4"/>
        <v>2.4770242499081863</v>
      </c>
      <c r="N32" s="8">
        <f t="shared" si="5"/>
        <v>1.3384124592798556</v>
      </c>
      <c r="P32" s="8">
        <f t="shared" ca="1" si="6"/>
        <v>0.89330378073715655</v>
      </c>
      <c r="Q32" s="8">
        <f t="shared" ca="1" si="6"/>
        <v>8.5193100731891513E-2</v>
      </c>
      <c r="R32" s="8">
        <f t="shared" ca="1" si="19"/>
        <v>7.6103318976520118E-2</v>
      </c>
      <c r="T32" s="8">
        <f t="shared" ca="1" si="9"/>
        <v>0.5002936749726995</v>
      </c>
      <c r="U32" s="8">
        <f t="shared" ca="1" si="10"/>
        <v>3.7839431896502269</v>
      </c>
      <c r="V32" s="8">
        <f t="shared" ca="1" si="11"/>
        <v>1.8238334003643217</v>
      </c>
      <c r="X32" s="5">
        <f t="shared" si="12"/>
        <v>44515</v>
      </c>
      <c r="Y32" s="8">
        <f t="shared" ca="1" si="13"/>
        <v>1.0005849191919434</v>
      </c>
      <c r="Z32" s="8">
        <f t="shared" ca="1" si="1"/>
        <v>0.96022505955552784</v>
      </c>
      <c r="AA32" s="8">
        <f t="shared" ca="1" si="1"/>
        <v>0.93193401164245548</v>
      </c>
    </row>
    <row r="33" spans="1:27" x14ac:dyDescent="0.55000000000000004">
      <c r="A33" s="5">
        <v>44522</v>
      </c>
      <c r="B33">
        <f t="shared" si="14"/>
        <v>977.25123782145158</v>
      </c>
      <c r="C33">
        <f t="shared" si="15"/>
        <v>573.75113925693381</v>
      </c>
      <c r="D33">
        <f t="shared" si="16"/>
        <v>782.11093068146238</v>
      </c>
      <c r="G33">
        <f t="shared" si="23"/>
        <v>0</v>
      </c>
      <c r="H33">
        <f t="shared" si="17"/>
        <v>23726.013416369755</v>
      </c>
      <c r="I33">
        <f t="shared" si="2"/>
        <v>12865.607682079217</v>
      </c>
      <c r="J33">
        <f t="shared" si="3"/>
        <v>31229.337663644859</v>
      </c>
      <c r="L33" s="8">
        <f t="shared" si="4"/>
        <v>0.5422574562485325</v>
      </c>
      <c r="M33" s="8">
        <f t="shared" si="4"/>
        <v>2.4273503774831311</v>
      </c>
      <c r="N33" s="8">
        <f t="shared" si="5"/>
        <v>1.3162488411179178</v>
      </c>
      <c r="P33" s="8">
        <f t="shared" ca="1" si="6"/>
        <v>0.89648905554306446</v>
      </c>
      <c r="Q33" s="8">
        <f t="shared" ca="1" si="6"/>
        <v>8.3484651080093467E-2</v>
      </c>
      <c r="R33" s="8">
        <f t="shared" ca="1" si="19"/>
        <v>7.484307599913527E-2</v>
      </c>
      <c r="T33" s="8">
        <f t="shared" ca="1" si="9"/>
        <v>0.50032369715272407</v>
      </c>
      <c r="U33" s="8">
        <f t="shared" ca="1" si="10"/>
        <v>3.7801680500922066</v>
      </c>
      <c r="V33" s="8">
        <f t="shared" ca="1" si="11"/>
        <v>1.8190392423701143</v>
      </c>
      <c r="X33" s="5">
        <f t="shared" si="12"/>
        <v>44522</v>
      </c>
      <c r="Y33" s="8">
        <f t="shared" ca="1" si="13"/>
        <v>1.000644963406125</v>
      </c>
      <c r="Z33" s="8">
        <f t="shared" ca="1" si="1"/>
        <v>0.95926706853260613</v>
      </c>
      <c r="AA33" s="8">
        <f t="shared" ca="1" si="1"/>
        <v>0.92948431481647509</v>
      </c>
    </row>
    <row r="34" spans="1:27" x14ac:dyDescent="0.55000000000000004">
      <c r="A34" s="5">
        <v>44529</v>
      </c>
      <c r="B34">
        <f t="shared" si="14"/>
        <v>976.27398658363018</v>
      </c>
      <c r="C34">
        <f t="shared" si="15"/>
        <v>577.19364609247543</v>
      </c>
      <c r="D34">
        <f t="shared" si="16"/>
        <v>750.82649345420384</v>
      </c>
      <c r="G34">
        <f t="shared" si="23"/>
        <v>0</v>
      </c>
      <c r="H34">
        <f t="shared" si="17"/>
        <v>24702.287402953385</v>
      </c>
      <c r="I34">
        <f t="shared" si="2"/>
        <v>13442.801328171692</v>
      </c>
      <c r="J34">
        <f t="shared" si="3"/>
        <v>31980.164157099061</v>
      </c>
      <c r="L34" s="8">
        <f t="shared" si="4"/>
        <v>0.54419257248883279</v>
      </c>
      <c r="M34" s="8">
        <f t="shared" si="4"/>
        <v>2.3789806437203791</v>
      </c>
      <c r="N34" s="8">
        <f t="shared" si="5"/>
        <v>1.2946235964073327</v>
      </c>
      <c r="P34" s="8">
        <f t="shared" ca="1" si="6"/>
        <v>0.89968829330483646</v>
      </c>
      <c r="Q34" s="8">
        <f t="shared" ca="1" si="6"/>
        <v>8.1821055093506859E-2</v>
      </c>
      <c r="R34" s="8">
        <f t="shared" ca="1" si="19"/>
        <v>7.3613445413478182E-2</v>
      </c>
      <c r="T34" s="8">
        <f t="shared" ca="1" si="9"/>
        <v>0.50035516996687102</v>
      </c>
      <c r="U34" s="8">
        <f t="shared" ca="1" si="10"/>
        <v>3.776885637979726</v>
      </c>
      <c r="V34" s="8">
        <f t="shared" ca="1" si="11"/>
        <v>1.8144978472931423</v>
      </c>
      <c r="X34" s="5">
        <f t="shared" si="12"/>
        <v>44529</v>
      </c>
      <c r="Y34" s="8">
        <f t="shared" ca="1" si="13"/>
        <v>1.0007079088815034</v>
      </c>
      <c r="Z34" s="8">
        <f t="shared" ca="1" si="1"/>
        <v>0.95843411354141772</v>
      </c>
      <c r="AA34" s="8">
        <f t="shared" ca="1" si="1"/>
        <v>0.92716377362466984</v>
      </c>
    </row>
    <row r="35" spans="1:27" x14ac:dyDescent="0.55000000000000004">
      <c r="A35" s="5">
        <v>44536</v>
      </c>
      <c r="B35">
        <f t="shared" si="14"/>
        <v>975.2977125970466</v>
      </c>
      <c r="C35">
        <f t="shared" si="15"/>
        <v>580.6568079690303</v>
      </c>
      <c r="D35">
        <f t="shared" si="16"/>
        <v>720.79343371603568</v>
      </c>
      <c r="G35">
        <f t="shared" si="23"/>
        <v>0</v>
      </c>
      <c r="H35">
        <f t="shared" si="17"/>
        <v>25677.585115550432</v>
      </c>
      <c r="I35">
        <f t="shared" si="2"/>
        <v>14023.458136140722</v>
      </c>
      <c r="J35">
        <f t="shared" si="3"/>
        <v>32700.957590815098</v>
      </c>
      <c r="L35" s="8">
        <f t="shared" si="4"/>
        <v>0.54613617569699213</v>
      </c>
      <c r="M35" s="8">
        <f t="shared" si="4"/>
        <v>2.3318754385225025</v>
      </c>
      <c r="N35" s="8">
        <f t="shared" si="5"/>
        <v>1.2735215341964261</v>
      </c>
      <c r="P35" s="8">
        <f t="shared" ca="1" si="6"/>
        <v>0.90290156217620976</v>
      </c>
      <c r="Q35" s="8">
        <f t="shared" ca="1" si="6"/>
        <v>8.0200950449166863E-2</v>
      </c>
      <c r="R35" s="8">
        <f t="shared" ca="1" si="19"/>
        <v>7.2413563448569543E-2</v>
      </c>
      <c r="T35" s="8">
        <f t="shared" ca="1" si="9"/>
        <v>0.50038809355816272</v>
      </c>
      <c r="U35" s="8">
        <f t="shared" ca="1" si="10"/>
        <v>3.7740926985142966</v>
      </c>
      <c r="V35" s="8">
        <f t="shared" ca="1" si="11"/>
        <v>1.810206434388294</v>
      </c>
      <c r="X35" s="5">
        <f t="shared" si="12"/>
        <v>44536</v>
      </c>
      <c r="Y35" s="8">
        <f t="shared" ca="1" si="13"/>
        <v>1.0007737559041225</v>
      </c>
      <c r="Z35" s="8">
        <f t="shared" ca="1" si="1"/>
        <v>0.95772536863428959</v>
      </c>
      <c r="AA35" s="8">
        <f t="shared" ca="1" si="1"/>
        <v>0.92497096717467786</v>
      </c>
    </row>
    <row r="36" spans="1:27" x14ac:dyDescent="0.55000000000000004">
      <c r="A36" s="5">
        <v>44543</v>
      </c>
      <c r="B36">
        <f t="shared" si="14"/>
        <v>974.32241488444959</v>
      </c>
      <c r="C36">
        <f t="shared" si="15"/>
        <v>584.14074881684451</v>
      </c>
      <c r="D36">
        <f t="shared" si="16"/>
        <v>691.96169636739421</v>
      </c>
      <c r="G36">
        <f t="shared" si="23"/>
        <v>0</v>
      </c>
      <c r="H36">
        <f t="shared" si="17"/>
        <v>26651.907530434881</v>
      </c>
      <c r="I36">
        <f t="shared" si="2"/>
        <v>14607.598884957566</v>
      </c>
      <c r="J36">
        <f t="shared" si="3"/>
        <v>33392.919287182493</v>
      </c>
      <c r="L36" s="8">
        <f t="shared" si="4"/>
        <v>0.54808830731070801</v>
      </c>
      <c r="M36" s="8">
        <f t="shared" si="4"/>
        <v>2.2859964563765125</v>
      </c>
      <c r="N36" s="8">
        <f t="shared" si="5"/>
        <v>1.2529279282936796</v>
      </c>
      <c r="P36" s="8">
        <f t="shared" ca="1" si="6"/>
        <v>0.9061289306642033</v>
      </c>
      <c r="Q36" s="8">
        <f t="shared" ca="1" si="6"/>
        <v>7.8623019693105409E-2</v>
      </c>
      <c r="R36" s="8">
        <f t="shared" ca="1" si="19"/>
        <v>7.1242592760104195E-2</v>
      </c>
      <c r="T36" s="8">
        <f t="shared" ca="1" si="9"/>
        <v>0.50042246807689983</v>
      </c>
      <c r="U36" s="8">
        <f t="shared" ca="1" si="10"/>
        <v>3.7717861061246665</v>
      </c>
      <c r="V36" s="8">
        <f t="shared" ca="1" si="11"/>
        <v>1.8061623030521701</v>
      </c>
      <c r="X36" s="5">
        <f t="shared" si="12"/>
        <v>44543</v>
      </c>
      <c r="Y36" s="8">
        <f t="shared" ca="1" si="13"/>
        <v>1.000842504774583</v>
      </c>
      <c r="Z36" s="8">
        <f t="shared" ca="1" si="1"/>
        <v>0.95714004065664948</v>
      </c>
      <c r="AA36" s="8">
        <f t="shared" ca="1" si="1"/>
        <v>0.92290451552458197</v>
      </c>
    </row>
    <row r="37" spans="1:27" x14ac:dyDescent="0.55000000000000004">
      <c r="A37" s="5">
        <v>44550</v>
      </c>
      <c r="B37">
        <f t="shared" si="14"/>
        <v>973.34809246956513</v>
      </c>
      <c r="C37">
        <f t="shared" si="15"/>
        <v>587.64559330974555</v>
      </c>
      <c r="D37">
        <f t="shared" si="16"/>
        <v>664.28322851269843</v>
      </c>
      <c r="G37">
        <f t="shared" si="23"/>
        <v>0</v>
      </c>
      <c r="H37">
        <f t="shared" si="17"/>
        <v>27625.255622904446</v>
      </c>
      <c r="I37">
        <f t="shared" si="2"/>
        <v>15195.244478267312</v>
      </c>
      <c r="J37">
        <f t="shared" si="3"/>
        <v>34057.202515695193</v>
      </c>
      <c r="L37" s="8">
        <f t="shared" si="4"/>
        <v>0.55004900898251763</v>
      </c>
      <c r="M37" s="8">
        <f t="shared" si="4"/>
        <v>2.2413066511963535</v>
      </c>
      <c r="N37" s="8">
        <f t="shared" si="5"/>
        <v>1.2328285023164796</v>
      </c>
      <c r="P37" s="8">
        <f t="shared" ca="1" si="6"/>
        <v>0.9093704676310207</v>
      </c>
      <c r="Q37" s="8">
        <f t="shared" ca="1" si="6"/>
        <v>7.7085988687234874E-2</v>
      </c>
      <c r="R37" s="8">
        <f t="shared" ca="1" si="19"/>
        <v>7.0099721580310359E-2</v>
      </c>
      <c r="T37" s="8">
        <f t="shared" ca="1" si="9"/>
        <v>0.50045829368066197</v>
      </c>
      <c r="U37" s="8">
        <f t="shared" ca="1" si="10"/>
        <v>3.7699628628379576</v>
      </c>
      <c r="V37" s="8">
        <f t="shared" ca="1" si="11"/>
        <v>1.8023628314113358</v>
      </c>
      <c r="X37" s="5">
        <f t="shared" si="12"/>
        <v>44550</v>
      </c>
      <c r="Y37" s="8">
        <f t="shared" ca="1" si="13"/>
        <v>1.000914155808043</v>
      </c>
      <c r="Z37" s="8">
        <f t="shared" ca="1" si="1"/>
        <v>0.95667736883368115</v>
      </c>
      <c r="AA37" s="8">
        <f t="shared" ca="1" si="1"/>
        <v>0.92096307896154006</v>
      </c>
    </row>
    <row r="38" spans="1:27" x14ac:dyDescent="0.55000000000000004">
      <c r="A38" s="5">
        <v>44557</v>
      </c>
      <c r="B38">
        <f t="shared" si="14"/>
        <v>972.37474437709557</v>
      </c>
      <c r="C38">
        <f t="shared" si="15"/>
        <v>591.17146686960405</v>
      </c>
      <c r="D38">
        <f t="shared" si="16"/>
        <v>637.71189937219049</v>
      </c>
      <c r="G38">
        <f t="shared" si="23"/>
        <v>0</v>
      </c>
      <c r="H38">
        <f t="shared" si="17"/>
        <v>28597.630367281541</v>
      </c>
      <c r="I38">
        <f t="shared" si="2"/>
        <v>15786.415945136916</v>
      </c>
      <c r="J38">
        <f t="shared" si="3"/>
        <v>34694.914415067382</v>
      </c>
      <c r="L38" s="8">
        <f t="shared" si="4"/>
        <v>0.55201832258095429</v>
      </c>
      <c r="M38" s="8">
        <f t="shared" si="4"/>
        <v>2.1977701927811752</v>
      </c>
      <c r="N38" s="8">
        <f t="shared" si="5"/>
        <v>1.213209415237485</v>
      </c>
      <c r="P38" s="8">
        <f t="shared" ca="1" si="6"/>
        <v>0.91262624229596412</v>
      </c>
      <c r="Q38" s="8">
        <f t="shared" ca="1" si="6"/>
        <v>7.5588625111802851E-2</v>
      </c>
      <c r="R38" s="8">
        <f t="shared" ca="1" si="19"/>
        <v>6.8984162896102985E-2</v>
      </c>
      <c r="T38" s="8">
        <f t="shared" ca="1" si="9"/>
        <v>0.50049557053430849</v>
      </c>
      <c r="U38" s="8">
        <f t="shared" ca="1" si="10"/>
        <v>3.7686200966952006</v>
      </c>
      <c r="V38" s="8">
        <f t="shared" ca="1" si="11"/>
        <v>1.7988054749452773</v>
      </c>
      <c r="X38" s="5">
        <f t="shared" si="12"/>
        <v>44557</v>
      </c>
      <c r="Y38" s="8">
        <f t="shared" ca="1" si="13"/>
        <v>1.0009887093342207</v>
      </c>
      <c r="Z38" s="8">
        <f t="shared" ca="1" si="1"/>
        <v>0.95633662436824507</v>
      </c>
      <c r="AA38" s="8">
        <f t="shared" ca="1" si="1"/>
        <v>0.91914535729815017</v>
      </c>
    </row>
    <row r="39" spans="1:27" x14ac:dyDescent="0.55000000000000004">
      <c r="A39" s="5">
        <v>44564</v>
      </c>
      <c r="B39">
        <f t="shared" si="14"/>
        <v>971.40236963271843</v>
      </c>
      <c r="C39">
        <f t="shared" si="15"/>
        <v>594.71849567082165</v>
      </c>
      <c r="D39">
        <f t="shared" si="16"/>
        <v>612.2034233973028</v>
      </c>
      <c r="G39">
        <f t="shared" si="23"/>
        <v>0</v>
      </c>
      <c r="H39">
        <f t="shared" si="17"/>
        <v>29569.032736914258</v>
      </c>
      <c r="I39">
        <f t="shared" si="2"/>
        <v>16381.134440807738</v>
      </c>
      <c r="J39">
        <f t="shared" si="3"/>
        <v>35307.117838464685</v>
      </c>
      <c r="L39" s="8">
        <f t="shared" si="4"/>
        <v>0.55399629019171048</v>
      </c>
      <c r="M39" s="8">
        <f t="shared" si="4"/>
        <v>2.1553524248302138</v>
      </c>
      <c r="N39" s="8">
        <f t="shared" si="5"/>
        <v>1.194057247411646</v>
      </c>
      <c r="P39" s="8">
        <f t="shared" ca="1" si="6"/>
        <v>0.91589632423735223</v>
      </c>
      <c r="Q39" s="8">
        <f t="shared" ca="1" si="6"/>
        <v>7.4129737021384631E-2</v>
      </c>
      <c r="R39" s="8">
        <f t="shared" ca="1" si="19"/>
        <v>6.7895153654567761E-2</v>
      </c>
      <c r="T39" s="8">
        <f t="shared" ca="1" si="9"/>
        <v>0.50053429880997991</v>
      </c>
      <c r="U39" s="8">
        <f t="shared" ca="1" si="10"/>
        <v>3.7677550602105425</v>
      </c>
      <c r="V39" s="8">
        <f t="shared" ca="1" si="11"/>
        <v>1.7954877651433301</v>
      </c>
      <c r="X39" s="5">
        <f t="shared" si="12"/>
        <v>44564</v>
      </c>
      <c r="Y39" s="8">
        <f t="shared" ca="1" si="13"/>
        <v>1.0010661656973963</v>
      </c>
      <c r="Z39" s="8">
        <f t="shared" ca="1" si="1"/>
        <v>0.95611711004988253</v>
      </c>
      <c r="AA39" s="8">
        <f t="shared" ca="1" si="1"/>
        <v>0.91745008918617432</v>
      </c>
    </row>
    <row r="40" spans="1:27" x14ac:dyDescent="0.55000000000000004">
      <c r="A40" s="5">
        <v>44571</v>
      </c>
      <c r="B40">
        <f t="shared" si="14"/>
        <v>970.43096726308568</v>
      </c>
      <c r="C40">
        <f t="shared" si="15"/>
        <v>598.28680664484659</v>
      </c>
      <c r="D40">
        <f t="shared" si="16"/>
        <v>587.71528646141064</v>
      </c>
      <c r="G40">
        <f t="shared" si="23"/>
        <v>0</v>
      </c>
      <c r="H40">
        <f t="shared" si="17"/>
        <v>30539.463704177342</v>
      </c>
      <c r="I40">
        <f t="shared" si="2"/>
        <v>16979.421247452585</v>
      </c>
      <c r="J40">
        <f t="shared" si="3"/>
        <v>35894.833124926095</v>
      </c>
      <c r="L40" s="8">
        <f t="shared" si="4"/>
        <v>0.55598295411880638</v>
      </c>
      <c r="M40" s="8">
        <f t="shared" si="4"/>
        <v>2.1140198244572903</v>
      </c>
      <c r="N40" s="8">
        <f t="shared" si="5"/>
        <v>1.1753589870674848</v>
      </c>
      <c r="P40" s="8">
        <f t="shared" ca="1" si="6"/>
        <v>0.91918078339445664</v>
      </c>
      <c r="Q40" s="8">
        <f t="shared" ca="1" si="6"/>
        <v>7.2708171452451634E-2</v>
      </c>
      <c r="R40" s="8">
        <f t="shared" ca="1" si="19"/>
        <v>6.6831953994842958E-2</v>
      </c>
      <c r="T40" s="8">
        <f t="shared" ca="1" si="9"/>
        <v>0.5005744786870977</v>
      </c>
      <c r="U40" s="8">
        <f t="shared" ca="1" si="10"/>
        <v>3.7673651288733665</v>
      </c>
      <c r="V40" s="8">
        <f t="shared" ca="1" si="11"/>
        <v>1.7924073081948662</v>
      </c>
      <c r="X40" s="5">
        <f t="shared" si="12"/>
        <v>44571</v>
      </c>
      <c r="Y40" s="8">
        <f t="shared" ca="1" si="13"/>
        <v>1.0011465252564118</v>
      </c>
      <c r="Z40" s="8">
        <f t="shared" ca="1" si="1"/>
        <v>0.95601815987470906</v>
      </c>
      <c r="AA40" s="8">
        <f t="shared" ca="1" si="1"/>
        <v>0.91587605144725559</v>
      </c>
    </row>
    <row r="41" spans="1:27" x14ac:dyDescent="0.55000000000000004">
      <c r="A41" s="5">
        <v>44578</v>
      </c>
      <c r="B41">
        <f t="shared" si="14"/>
        <v>969.46053629582264</v>
      </c>
      <c r="C41">
        <f t="shared" si="15"/>
        <v>601.87652748471567</v>
      </c>
      <c r="D41">
        <f t="shared" si="16"/>
        <v>564.20667500295417</v>
      </c>
      <c r="G41">
        <f t="shared" si="23"/>
        <v>0</v>
      </c>
      <c r="H41">
        <f t="shared" si="17"/>
        <v>31508.924240473163</v>
      </c>
      <c r="I41">
        <f t="shared" si="2"/>
        <v>17581.297774937302</v>
      </c>
      <c r="J41">
        <f t="shared" si="3"/>
        <v>36459.039799929051</v>
      </c>
      <c r="L41" s="8">
        <f t="shared" si="4"/>
        <v>0.55797835688576614</v>
      </c>
      <c r="M41" s="8">
        <f t="shared" si="4"/>
        <v>2.073739963150079</v>
      </c>
      <c r="N41" s="8">
        <f t="shared" si="5"/>
        <v>1.1571020172468305</v>
      </c>
      <c r="P41" s="8">
        <f t="shared" ca="1" si="6"/>
        <v>0.92247969006944353</v>
      </c>
      <c r="Q41" s="8">
        <f t="shared" ca="1" si="6"/>
        <v>7.1322813080631417E-2</v>
      </c>
      <c r="R41" s="8">
        <f t="shared" ca="1" si="19"/>
        <v>6.5793846505501727E-2</v>
      </c>
      <c r="T41" s="8">
        <f t="shared" ca="1" si="9"/>
        <v>0.50061611035236664</v>
      </c>
      <c r="U41" s="8">
        <f t="shared" ca="1" si="10"/>
        <v>3.7674477996926399</v>
      </c>
      <c r="V41" s="8">
        <f t="shared" ca="1" si="11"/>
        <v>1.7895617837120421</v>
      </c>
      <c r="X41" s="5">
        <f t="shared" si="12"/>
        <v>44578</v>
      </c>
      <c r="Y41" s="8">
        <f t="shared" ca="1" si="13"/>
        <v>1.0012297883846759</v>
      </c>
      <c r="Z41" s="8">
        <f t="shared" ca="1" si="1"/>
        <v>0.9560391386760233</v>
      </c>
      <c r="AA41" s="8">
        <f t="shared" ca="1" si="1"/>
        <v>0.91442205842027446</v>
      </c>
    </row>
    <row r="42" spans="1:27" x14ac:dyDescent="0.55000000000000004">
      <c r="A42" s="5">
        <v>44585</v>
      </c>
      <c r="B42">
        <f t="shared" si="14"/>
        <v>968.49107575952678</v>
      </c>
      <c r="C42">
        <f t="shared" si="15"/>
        <v>605.48778664962401</v>
      </c>
      <c r="D42">
        <f t="shared" si="16"/>
        <v>541.63840800283594</v>
      </c>
      <c r="G42">
        <f t="shared" si="23"/>
        <v>0</v>
      </c>
      <c r="H42">
        <f t="shared" si="17"/>
        <v>32477.415316232691</v>
      </c>
      <c r="I42">
        <f t="shared" si="2"/>
        <v>18186.785561586927</v>
      </c>
      <c r="J42">
        <f t="shared" si="3"/>
        <v>37000.678207931887</v>
      </c>
      <c r="L42" s="8">
        <f t="shared" si="4"/>
        <v>0.55998254123679925</v>
      </c>
      <c r="M42" s="8">
        <f t="shared" si="4"/>
        <v>2.0344814691213258</v>
      </c>
      <c r="N42" s="8">
        <f t="shared" si="5"/>
        <v>1.1392741031777367</v>
      </c>
      <c r="P42" s="8">
        <f t="shared" ca="1" si="6"/>
        <v>0.92579311492932848</v>
      </c>
      <c r="Q42" s="8">
        <f t="shared" ca="1" si="6"/>
        <v>6.9972582925840812E-2</v>
      </c>
      <c r="R42" s="8">
        <f t="shared" ca="1" si="19"/>
        <v>6.4780135506564904E-2</v>
      </c>
      <c r="T42" s="8">
        <f t="shared" ca="1" si="9"/>
        <v>0.50065919399977443</v>
      </c>
      <c r="U42" s="8">
        <f t="shared" ca="1" si="10"/>
        <v>3.7680006897827756</v>
      </c>
      <c r="V42" s="8">
        <f t="shared" ca="1" si="11"/>
        <v>1.7869489434844292</v>
      </c>
      <c r="X42" s="5">
        <f t="shared" si="12"/>
        <v>44585</v>
      </c>
      <c r="Y42" s="8">
        <f t="shared" ca="1" si="13"/>
        <v>1.0013159554701629</v>
      </c>
      <c r="Z42" s="8">
        <f t="shared" ca="1" si="1"/>
        <v>0.95617944176545144</v>
      </c>
      <c r="AA42" s="8">
        <f t="shared" ca="1" si="1"/>
        <v>0.91308696132499501</v>
      </c>
    </row>
    <row r="43" spans="1:27" x14ac:dyDescent="0.55000000000000004">
      <c r="A43" s="5">
        <v>44592</v>
      </c>
      <c r="B43">
        <f t="shared" si="14"/>
        <v>967.52258468376726</v>
      </c>
      <c r="C43">
        <f t="shared" si="15"/>
        <v>609.12071336952181</v>
      </c>
      <c r="D43">
        <f t="shared" si="16"/>
        <v>519.97287168272248</v>
      </c>
      <c r="G43">
        <f t="shared" si="23"/>
        <v>0</v>
      </c>
      <c r="H43">
        <f t="shared" si="17"/>
        <v>33444.937900916455</v>
      </c>
      <c r="I43">
        <f t="shared" ref="I43:I74" si="24">C43+I42</f>
        <v>18795.906274956447</v>
      </c>
      <c r="J43">
        <f t="shared" ref="J43:J74" si="25">D43+J42</f>
        <v>37520.65107961461</v>
      </c>
      <c r="L43" s="8">
        <f t="shared" si="4"/>
        <v>0.56199555013798974</v>
      </c>
      <c r="M43" s="8">
        <f t="shared" si="4"/>
        <v>1.9962139910011629</v>
      </c>
      <c r="N43" s="8">
        <f t="shared" si="5"/>
        <v>1.1218633800658506</v>
      </c>
      <c r="P43" s="8">
        <f t="shared" ca="1" si="6"/>
        <v>0.92912112900794175</v>
      </c>
      <c r="Q43" s="8">
        <f t="shared" ca="1" si="6"/>
        <v>6.8656437103543327E-2</v>
      </c>
      <c r="R43" s="8">
        <f t="shared" ca="1" si="19"/>
        <v>6.3790146355306915E-2</v>
      </c>
      <c r="T43" s="8">
        <f t="shared" ca="1" si="9"/>
        <v>0.50070372983059375</v>
      </c>
      <c r="U43" s="8">
        <f t="shared" ca="1" si="10"/>
        <v>3.769021534990316</v>
      </c>
      <c r="V43" s="8">
        <f t="shared" ca="1" si="11"/>
        <v>1.7845666102648523</v>
      </c>
      <c r="X43" s="5">
        <f t="shared" si="12"/>
        <v>44592</v>
      </c>
      <c r="Y43" s="8">
        <f t="shared" ca="1" si="13"/>
        <v>1.0014050269154176</v>
      </c>
      <c r="Z43" s="8">
        <f t="shared" ca="1" si="1"/>
        <v>0.95643849458444952</v>
      </c>
      <c r="AA43" s="8">
        <f t="shared" ca="1" si="1"/>
        <v>0.91186964764165868</v>
      </c>
    </row>
    <row r="44" spans="1:27" x14ac:dyDescent="0.55000000000000004">
      <c r="A44" s="5">
        <v>44599</v>
      </c>
      <c r="B44">
        <f t="shared" si="14"/>
        <v>966.55506209908344</v>
      </c>
      <c r="C44">
        <f t="shared" si="15"/>
        <v>612.77543764973893</v>
      </c>
      <c r="D44">
        <f t="shared" si="16"/>
        <v>499.17395681541359</v>
      </c>
      <c r="G44">
        <f t="shared" si="23"/>
        <v>0</v>
      </c>
      <c r="H44">
        <f t="shared" si="17"/>
        <v>34411.492963015538</v>
      </c>
      <c r="I44">
        <f t="shared" si="24"/>
        <v>19408.681712606187</v>
      </c>
      <c r="J44">
        <f t="shared" si="25"/>
        <v>38019.825036430026</v>
      </c>
      <c r="L44" s="8">
        <f t="shared" si="4"/>
        <v>0.56401742677849132</v>
      </c>
      <c r="M44" s="8">
        <f t="shared" si="4"/>
        <v>1.9589081628215719</v>
      </c>
      <c r="N44" s="8">
        <f t="shared" si="5"/>
        <v>1.104858341290005</v>
      </c>
      <c r="P44" s="8">
        <f t="shared" ca="1" si="6"/>
        <v>0.93246380370790394</v>
      </c>
      <c r="Q44" s="8">
        <f t="shared" ca="1" si="6"/>
        <v>6.7373365620448808E-2</v>
      </c>
      <c r="R44" s="8">
        <f t="shared" ca="1" si="19"/>
        <v>6.2823224775047024E-2</v>
      </c>
      <c r="T44" s="8">
        <f t="shared" ca="1" si="9"/>
        <v>0.50074971805338264</v>
      </c>
      <c r="U44" s="8">
        <f t="shared" ca="1" si="10"/>
        <v>3.7705081885608069</v>
      </c>
      <c r="V44" s="8">
        <f t="shared" ca="1" si="11"/>
        <v>1.7824126765858026</v>
      </c>
      <c r="X44" s="5">
        <f t="shared" si="12"/>
        <v>44599</v>
      </c>
      <c r="Y44" s="8">
        <f t="shared" ca="1" si="13"/>
        <v>1.0014970031375545</v>
      </c>
      <c r="Z44" s="8">
        <f t="shared" ca="1" si="1"/>
        <v>0.95681575236600591</v>
      </c>
      <c r="AA44" s="8">
        <f t="shared" ca="1" si="1"/>
        <v>0.91076904050620011</v>
      </c>
    </row>
    <row r="45" spans="1:27" x14ac:dyDescent="0.55000000000000004">
      <c r="A45" s="5">
        <v>44606</v>
      </c>
      <c r="B45">
        <f t="shared" si="14"/>
        <v>965.58850703698431</v>
      </c>
      <c r="C45">
        <f t="shared" si="15"/>
        <v>616.45209027563737</v>
      </c>
      <c r="D45">
        <f t="shared" si="16"/>
        <v>479.20699854279701</v>
      </c>
      <c r="G45">
        <f t="shared" si="23"/>
        <v>0</v>
      </c>
      <c r="H45">
        <f t="shared" si="17"/>
        <v>35377.081470052522</v>
      </c>
      <c r="I45">
        <f t="shared" si="24"/>
        <v>20025.133802881825</v>
      </c>
      <c r="J45">
        <f t="shared" si="25"/>
        <v>38499.032034972821</v>
      </c>
      <c r="L45" s="8">
        <f t="shared" si="4"/>
        <v>0.56604821457172894</v>
      </c>
      <c r="M45" s="8">
        <f t="shared" si="4"/>
        <v>1.9225355702458482</v>
      </c>
      <c r="N45" s="8">
        <f t="shared" si="5"/>
        <v>1.0882478269883031</v>
      </c>
      <c r="P45" s="8">
        <f t="shared" ca="1" si="6"/>
        <v>0.93582121080261316</v>
      </c>
      <c r="Q45" s="8">
        <f t="shared" ca="1" si="6"/>
        <v>6.6122391213032983E-2</v>
      </c>
      <c r="R45" s="8">
        <f t="shared" ca="1" si="19"/>
        <v>6.1878736206144598E-2</v>
      </c>
      <c r="T45" s="8">
        <f t="shared" ca="1" si="9"/>
        <v>0.50079715888398613</v>
      </c>
      <c r="U45" s="8">
        <f t="shared" ca="1" si="10"/>
        <v>3.7724586198451844</v>
      </c>
      <c r="V45" s="8">
        <f t="shared" ca="1" si="11"/>
        <v>1.7804851036057761</v>
      </c>
      <c r="X45" s="5">
        <f t="shared" si="12"/>
        <v>44606</v>
      </c>
      <c r="Y45" s="8">
        <f t="shared" ca="1" si="13"/>
        <v>1.0015918845682628</v>
      </c>
      <c r="Z45" s="8">
        <f t="shared" ca="1" si="1"/>
        <v>0.95731069980636996</v>
      </c>
      <c r="AA45" s="8">
        <f t="shared" ca="1" si="1"/>
        <v>0.90978409812075478</v>
      </c>
    </row>
    <row r="46" spans="1:27" x14ac:dyDescent="0.55000000000000004">
      <c r="A46" s="5">
        <v>44613</v>
      </c>
      <c r="B46">
        <f t="shared" si="14"/>
        <v>964.62291852994736</v>
      </c>
      <c r="C46">
        <f t="shared" si="15"/>
        <v>620.15080281729115</v>
      </c>
      <c r="D46">
        <f t="shared" si="16"/>
        <v>460.03871860108512</v>
      </c>
      <c r="G46">
        <f t="shared" si="23"/>
        <v>0</v>
      </c>
      <c r="H46">
        <f t="shared" si="17"/>
        <v>36341.704388582468</v>
      </c>
      <c r="I46">
        <f t="shared" si="24"/>
        <v>20645.284605699115</v>
      </c>
      <c r="J46">
        <f t="shared" si="25"/>
        <v>38959.070753573906</v>
      </c>
      <c r="L46" s="8">
        <f t="shared" si="4"/>
        <v>0.56808795715660698</v>
      </c>
      <c r="M46" s="8">
        <f t="shared" si="4"/>
        <v>1.8870687179976819</v>
      </c>
      <c r="N46" s="8">
        <f t="shared" si="5"/>
        <v>1.0720210130214405</v>
      </c>
      <c r="P46" s="8">
        <f t="shared" ca="1" si="6"/>
        <v>0.93919342243824322</v>
      </c>
      <c r="Q46" s="8">
        <f t="shared" ca="1" si="6"/>
        <v>6.4902568227314078E-2</v>
      </c>
      <c r="R46" s="8">
        <f t="shared" ca="1" si="19"/>
        <v>6.0956065178442695E-2</v>
      </c>
      <c r="T46" s="8">
        <f t="shared" ca="1" si="9"/>
        <v>0.50084605254553682</v>
      </c>
      <c r="U46" s="8">
        <f t="shared" ca="1" si="10"/>
        <v>3.7748709130450511</v>
      </c>
      <c r="V46" s="8">
        <f t="shared" ca="1" si="11"/>
        <v>1.7787819199849324</v>
      </c>
      <c r="X46" s="5">
        <f t="shared" si="12"/>
        <v>44613</v>
      </c>
      <c r="Y46" s="8">
        <f t="shared" ca="1" si="13"/>
        <v>1.0016896716538068</v>
      </c>
      <c r="Z46" s="8">
        <f t="shared" ca="1" si="1"/>
        <v>0.95792285074664918</v>
      </c>
      <c r="AA46" s="8">
        <f t="shared" ca="1" si="1"/>
        <v>0.90891381317914799</v>
      </c>
    </row>
    <row r="47" spans="1:27" x14ac:dyDescent="0.55000000000000004">
      <c r="A47" s="5">
        <v>44620</v>
      </c>
      <c r="B47">
        <f t="shared" si="14"/>
        <v>963.65829561141743</v>
      </c>
      <c r="C47">
        <f t="shared" si="15"/>
        <v>623.87170763419488</v>
      </c>
      <c r="D47">
        <f t="shared" si="16"/>
        <v>441.63716985704173</v>
      </c>
      <c r="G47">
        <f t="shared" si="23"/>
        <v>0</v>
      </c>
      <c r="H47">
        <f t="shared" si="17"/>
        <v>37305.362684193882</v>
      </c>
      <c r="I47">
        <f t="shared" si="24"/>
        <v>21269.156313333311</v>
      </c>
      <c r="J47">
        <f t="shared" si="25"/>
        <v>39400.707923430949</v>
      </c>
      <c r="L47" s="8">
        <f t="shared" si="4"/>
        <v>0.57013669839872538</v>
      </c>
      <c r="M47" s="8">
        <f t="shared" si="4"/>
        <v>1.852480998446151</v>
      </c>
      <c r="N47" s="8">
        <f t="shared" si="5"/>
        <v>1.0561674003004629</v>
      </c>
      <c r="P47" s="8">
        <f t="shared" ca="1" si="6"/>
        <v>0.94258051113575081</v>
      </c>
      <c r="Q47" s="8">
        <f t="shared" ca="1" si="6"/>
        <v>6.3712981538387087E-2</v>
      </c>
      <c r="R47" s="8">
        <f t="shared" ca="1" si="19"/>
        <v>6.0054614704435551E-2</v>
      </c>
      <c r="T47" s="8">
        <f t="shared" ca="1" si="9"/>
        <v>0.50089639926845686</v>
      </c>
      <c r="U47" s="8">
        <f t="shared" ca="1" si="10"/>
        <v>3.7777432659962273</v>
      </c>
      <c r="V47" s="8">
        <f t="shared" ca="1" si="11"/>
        <v>1.7773012207894578</v>
      </c>
      <c r="X47" s="5">
        <f t="shared" si="12"/>
        <v>44620</v>
      </c>
      <c r="Y47" s="8">
        <f t="shared" ca="1" si="13"/>
        <v>1.0017903648550297</v>
      </c>
      <c r="Z47" s="8">
        <f t="shared" ca="1" si="1"/>
        <v>0.95865174786411955</v>
      </c>
      <c r="AA47" s="8">
        <f t="shared" ca="1" si="1"/>
        <v>0.90815721230705149</v>
      </c>
    </row>
    <row r="48" spans="1:27" x14ac:dyDescent="0.55000000000000004">
      <c r="A48" s="5">
        <v>44627</v>
      </c>
      <c r="B48">
        <f t="shared" si="14"/>
        <v>962.69463731580606</v>
      </c>
      <c r="C48">
        <f t="shared" si="15"/>
        <v>627.61493788000007</v>
      </c>
      <c r="D48">
        <f t="shared" si="16"/>
        <v>423.97168306276006</v>
      </c>
      <c r="G48">
        <f t="shared" si="23"/>
        <v>0</v>
      </c>
      <c r="H48">
        <f t="shared" si="17"/>
        <v>38268.057321509688</v>
      </c>
      <c r="I48">
        <f t="shared" si="24"/>
        <v>21896.771251213311</v>
      </c>
      <c r="J48">
        <f t="shared" si="25"/>
        <v>39824.679606493708</v>
      </c>
      <c r="L48" s="8">
        <f t="shared" si="4"/>
        <v>0.57219448239159987</v>
      </c>
      <c r="M48" s="8">
        <f t="shared" si="4"/>
        <v>1.818746661304552</v>
      </c>
      <c r="N48" s="8">
        <f t="shared" si="5"/>
        <v>1.0406768044666086</v>
      </c>
      <c r="P48" s="8">
        <f t="shared" ca="1" si="6"/>
        <v>0.94598254979289786</v>
      </c>
      <c r="Q48" s="8">
        <f t="shared" ca="1" si="6"/>
        <v>6.255274550826577E-2</v>
      </c>
      <c r="R48" s="8">
        <f t="shared" ca="1" si="19"/>
        <v>5.9173805692455499E-2</v>
      </c>
      <c r="T48" s="8">
        <f t="shared" ca="1" si="9"/>
        <v>0.50094819929045786</v>
      </c>
      <c r="U48" s="8">
        <f t="shared" ca="1" si="10"/>
        <v>3.7810739889899683</v>
      </c>
      <c r="V48" s="8">
        <f t="shared" ca="1" si="11"/>
        <v>1.7760411664240554</v>
      </c>
      <c r="X48" s="5">
        <f t="shared" si="12"/>
        <v>44627</v>
      </c>
      <c r="Y48" s="8">
        <f t="shared" ca="1" si="13"/>
        <v>1.0018939646473535</v>
      </c>
      <c r="Z48" s="8">
        <f t="shared" ca="1" si="1"/>
        <v>0.95949696237309412</v>
      </c>
      <c r="AA48" s="8">
        <f t="shared" ca="1" si="1"/>
        <v>0.90751335551651213</v>
      </c>
    </row>
    <row r="49" spans="1:27" x14ac:dyDescent="0.55000000000000004">
      <c r="A49" s="5">
        <v>44634</v>
      </c>
      <c r="B49">
        <f t="shared" si="14"/>
        <v>961.73194267849021</v>
      </c>
      <c r="C49">
        <f t="shared" si="15"/>
        <v>631.38062750728011</v>
      </c>
      <c r="D49">
        <f t="shared" si="16"/>
        <v>407.01281574024966</v>
      </c>
      <c r="H49">
        <f t="shared" si="17"/>
        <v>39229.789264188177</v>
      </c>
      <c r="I49">
        <f t="shared" si="24"/>
        <v>22528.15187872059</v>
      </c>
      <c r="J49">
        <f t="shared" si="25"/>
        <v>40231.692422233958</v>
      </c>
      <c r="L49" s="8">
        <f t="shared" si="4"/>
        <v>0.5742613534578922</v>
      </c>
      <c r="M49" s="8">
        <f t="shared" si="4"/>
        <v>1.7858407844025412</v>
      </c>
      <c r="N49" s="8">
        <f t="shared" si="5"/>
        <v>1.0255393459113071</v>
      </c>
      <c r="P49" s="8">
        <f t="shared" ca="1" si="6"/>
        <v>0.94939961168628084</v>
      </c>
      <c r="Q49" s="8">
        <f t="shared" ca="1" si="6"/>
        <v>6.1421002980638878E-2</v>
      </c>
      <c r="R49" s="8">
        <f t="shared" ca="1" si="19"/>
        <v>5.8313076379200447E-2</v>
      </c>
      <c r="T49" s="8">
        <f t="shared" ca="1" si="9"/>
        <v>0.50100145285654407</v>
      </c>
      <c r="U49" s="8">
        <f t="shared" ca="1" si="10"/>
        <v>3.7848615036312738</v>
      </c>
      <c r="V49" s="8">
        <f t="shared" ca="1" si="11"/>
        <v>1.7749999815919784</v>
      </c>
      <c r="X49" s="5">
        <f t="shared" si="12"/>
        <v>44634</v>
      </c>
      <c r="Y49" s="8">
        <f t="shared" ca="1" si="13"/>
        <v>1.0020004715207851</v>
      </c>
      <c r="Z49" s="8">
        <f t="shared" ca="1" si="1"/>
        <v>0.96045809373520397</v>
      </c>
      <c r="AA49" s="8">
        <f t="shared" ca="1" si="1"/>
        <v>0.90698133567455452</v>
      </c>
    </row>
    <row r="50" spans="1:27" x14ac:dyDescent="0.55000000000000004">
      <c r="A50" s="5">
        <v>44641</v>
      </c>
      <c r="B50">
        <f t="shared" si="14"/>
        <v>960.7702107358117</v>
      </c>
      <c r="C50">
        <f t="shared" si="15"/>
        <v>635.16891127232384</v>
      </c>
      <c r="D50">
        <f t="shared" si="16"/>
        <v>390.73230311063969</v>
      </c>
      <c r="H50">
        <f t="shared" si="17"/>
        <v>40190.55947492399</v>
      </c>
      <c r="I50">
        <f t="shared" si="24"/>
        <v>23163.320789992915</v>
      </c>
      <c r="J50">
        <f t="shared" si="25"/>
        <v>40622.424725344601</v>
      </c>
      <c r="L50" s="8">
        <f t="shared" si="4"/>
        <v>0.57633735615064419</v>
      </c>
      <c r="M50" s="8">
        <f t="shared" si="4"/>
        <v>1.7537392454925729</v>
      </c>
      <c r="N50" s="8">
        <f t="shared" si="5"/>
        <v>1.010745440124815</v>
      </c>
      <c r="P50" s="8">
        <f t="shared" ca="1" si="6"/>
        <v>0.95283177047337364</v>
      </c>
      <c r="Q50" s="8">
        <f t="shared" ca="1" si="6"/>
        <v>6.0316924311200275E-2</v>
      </c>
      <c r="R50" s="8">
        <f t="shared" ca="1" si="19"/>
        <v>5.7471881780949433E-2</v>
      </c>
      <c r="T50" s="8">
        <f t="shared" ca="1" si="9"/>
        <v>0.50105616021901178</v>
      </c>
      <c r="U50" s="8">
        <f t="shared" ca="1" si="10"/>
        <v>3.7891043417336872</v>
      </c>
      <c r="V50" s="8">
        <f t="shared" ca="1" si="11"/>
        <v>1.7741759542820508</v>
      </c>
      <c r="X50" s="5">
        <f t="shared" si="12"/>
        <v>44641</v>
      </c>
      <c r="Y50" s="8">
        <f t="shared" ca="1" si="13"/>
        <v>1.0021098859799165</v>
      </c>
      <c r="Z50" s="8">
        <f t="shared" ca="1" si="1"/>
        <v>0.96153476937893922</v>
      </c>
      <c r="AA50" s="8">
        <f t="shared" ca="1" si="1"/>
        <v>0.90656027798557348</v>
      </c>
    </row>
    <row r="51" spans="1:27" x14ac:dyDescent="0.55000000000000004">
      <c r="A51" s="5">
        <v>44648</v>
      </c>
      <c r="B51">
        <f t="shared" si="14"/>
        <v>959.80944052507584</v>
      </c>
      <c r="C51">
        <f t="shared" si="15"/>
        <v>638.97992473995782</v>
      </c>
      <c r="D51">
        <f t="shared" si="16"/>
        <v>375.10301098621409</v>
      </c>
      <c r="H51">
        <f t="shared" si="17"/>
        <v>41150.368915449064</v>
      </c>
      <c r="I51">
        <f t="shared" si="24"/>
        <v>23802.300714732872</v>
      </c>
      <c r="J51">
        <f t="shared" si="25"/>
        <v>40997.527736330812</v>
      </c>
      <c r="L51" s="8">
        <f t="shared" si="4"/>
        <v>0.57842253525452081</v>
      </c>
      <c r="M51" s="8">
        <f t="shared" si="4"/>
        <v>1.7224186950530642</v>
      </c>
      <c r="N51" s="8">
        <f t="shared" si="5"/>
        <v>0.99628578836237669</v>
      </c>
      <c r="P51" s="8">
        <f t="shared" ca="1" si="6"/>
        <v>0.95627910019458207</v>
      </c>
      <c r="Q51" s="8">
        <f t="shared" ca="1" si="6"/>
        <v>5.9239706432259322E-2</v>
      </c>
      <c r="R51" s="8">
        <f t="shared" ca="1" si="19"/>
        <v>5.6649693162832138E-2</v>
      </c>
      <c r="T51" s="8">
        <f t="shared" ca="1" si="9"/>
        <v>0.50111232163745201</v>
      </c>
      <c r="U51" s="8">
        <f t="shared" ca="1" si="10"/>
        <v>3.7938011442500654</v>
      </c>
      <c r="V51" s="8">
        <f t="shared" ca="1" si="11"/>
        <v>1.7735674347821231</v>
      </c>
      <c r="X51" s="5">
        <f t="shared" si="12"/>
        <v>44648</v>
      </c>
      <c r="Y51" s="8">
        <f t="shared" ca="1" si="13"/>
        <v>1.0022222085439281</v>
      </c>
      <c r="Z51" s="8">
        <f t="shared" ca="1" si="1"/>
        <v>0.96272664442831779</v>
      </c>
      <c r="AA51" s="8">
        <f t="shared" ca="1" si="1"/>
        <v>0.9062493394872343</v>
      </c>
    </row>
    <row r="52" spans="1:27" x14ac:dyDescent="0.55000000000000004">
      <c r="A52" s="5">
        <v>44655</v>
      </c>
      <c r="B52">
        <f t="shared" si="14"/>
        <v>958.84963108455077</v>
      </c>
      <c r="C52">
        <f t="shared" si="15"/>
        <v>642.81380428839759</v>
      </c>
      <c r="D52">
        <f t="shared" si="16"/>
        <v>360.09889054676552</v>
      </c>
      <c r="H52">
        <f t="shared" si="17"/>
        <v>42109.218546533615</v>
      </c>
      <c r="I52">
        <f t="shared" si="24"/>
        <v>24445.11451902127</v>
      </c>
      <c r="J52">
        <f t="shared" si="25"/>
        <v>41357.62662687758</v>
      </c>
      <c r="L52" s="8">
        <f t="shared" si="4"/>
        <v>0.58051693578705854</v>
      </c>
      <c r="M52" s="8">
        <f t="shared" si="4"/>
        <v>1.6918565300521018</v>
      </c>
      <c r="N52" s="8">
        <f t="shared" si="5"/>
        <v>0.98215136861717167</v>
      </c>
      <c r="P52" s="8">
        <f t="shared" ca="1" si="6"/>
        <v>0.95974167527530752</v>
      </c>
      <c r="Q52" s="8">
        <f t="shared" ca="1" si="6"/>
        <v>5.818857195038727E-2</v>
      </c>
      <c r="R52" s="8">
        <f t="shared" ca="1" si="19"/>
        <v>5.5845997525542444E-2</v>
      </c>
      <c r="T52" s="8">
        <f t="shared" ca="1" si="9"/>
        <v>0.50116993737875115</v>
      </c>
      <c r="U52" s="8">
        <f t="shared" ca="1" si="10"/>
        <v>3.7989506602387388</v>
      </c>
      <c r="V52" s="8">
        <f t="shared" ca="1" si="11"/>
        <v>1.7731728347184355</v>
      </c>
      <c r="X52" s="5">
        <f t="shared" si="12"/>
        <v>44655</v>
      </c>
      <c r="Y52" s="8">
        <f t="shared" ca="1" si="13"/>
        <v>1.0023374397465914</v>
      </c>
      <c r="Z52" s="8">
        <f t="shared" ca="1" si="1"/>
        <v>0.96403340144053473</v>
      </c>
      <c r="AA52" s="8">
        <f t="shared" ca="1" si="1"/>
        <v>0.90604770855961037</v>
      </c>
    </row>
    <row r="53" spans="1:27" x14ac:dyDescent="0.55000000000000004">
      <c r="A53" s="5">
        <v>44662</v>
      </c>
      <c r="B53">
        <f t="shared" si="14"/>
        <v>957.89078145346616</v>
      </c>
      <c r="C53">
        <f t="shared" si="15"/>
        <v>646.67068711412799</v>
      </c>
      <c r="D53">
        <f t="shared" si="16"/>
        <v>345.69493492489488</v>
      </c>
      <c r="H53">
        <f t="shared" si="17"/>
        <v>43067.109327987084</v>
      </c>
      <c r="I53">
        <f t="shared" si="24"/>
        <v>25091.785206135399</v>
      </c>
      <c r="J53">
        <f t="shared" si="25"/>
        <v>41703.321561802477</v>
      </c>
      <c r="L53" s="8">
        <f t="shared" si="4"/>
        <v>0.58262060299992191</v>
      </c>
      <c r="M53" s="8">
        <f t="shared" si="4"/>
        <v>1.6620308686368499</v>
      </c>
      <c r="N53" s="8">
        <f t="shared" si="5"/>
        <v>0.9683334268896856</v>
      </c>
      <c r="P53" s="8">
        <f t="shared" ca="1" si="6"/>
        <v>0.96321957052802409</v>
      </c>
      <c r="Q53" s="8">
        <f t="shared" ca="1" si="6"/>
        <v>5.7162768275902033E-2</v>
      </c>
      <c r="R53" s="8">
        <f t="shared" ca="1" si="19"/>
        <v>5.5060297108907315E-2</v>
      </c>
      <c r="T53" s="8">
        <f t="shared" ca="1" si="9"/>
        <v>0.50122900771709278</v>
      </c>
      <c r="U53" s="8">
        <f t="shared" ca="1" si="10"/>
        <v>3.8045517458645528</v>
      </c>
      <c r="V53" s="8">
        <f t="shared" ca="1" si="11"/>
        <v>1.7729906261203585</v>
      </c>
      <c r="X53" s="5">
        <f t="shared" si="12"/>
        <v>44662</v>
      </c>
      <c r="Y53" s="8">
        <f t="shared" ca="1" si="13"/>
        <v>1.0024555801362725</v>
      </c>
      <c r="Z53" s="8">
        <f t="shared" ca="1" si="1"/>
        <v>0.96545475015246407</v>
      </c>
      <c r="AA53" s="8">
        <f t="shared" ca="1" si="1"/>
        <v>0.90595460444728981</v>
      </c>
    </row>
    <row r="54" spans="1:27" x14ac:dyDescent="0.55000000000000004">
      <c r="A54" s="5">
        <v>44669</v>
      </c>
      <c r="B54">
        <f t="shared" si="14"/>
        <v>956.93289067201272</v>
      </c>
      <c r="C54">
        <f t="shared" si="15"/>
        <v>650.55071123681273</v>
      </c>
      <c r="D54">
        <f t="shared" si="16"/>
        <v>331.86713752789905</v>
      </c>
      <c r="H54">
        <f t="shared" si="17"/>
        <v>44024.042218659095</v>
      </c>
      <c r="I54">
        <f t="shared" si="24"/>
        <v>25742.335917372213</v>
      </c>
      <c r="J54">
        <f t="shared" si="25"/>
        <v>42035.188699330378</v>
      </c>
      <c r="L54" s="8">
        <f t="shared" si="4"/>
        <v>0.58473358238016615</v>
      </c>
      <c r="M54" s="8">
        <f t="shared" si="4"/>
        <v>1.6329205257151094</v>
      </c>
      <c r="N54" s="8">
        <f t="shared" si="5"/>
        <v>0.95482346874350021</v>
      </c>
      <c r="P54" s="8">
        <f t="shared" ca="1" si="6"/>
        <v>0.96671286115436617</v>
      </c>
      <c r="Q54" s="8">
        <f t="shared" ca="1" si="6"/>
        <v>5.616156678303668E-2</v>
      </c>
      <c r="R54" s="8">
        <f t="shared" ca="1" si="19"/>
        <v>5.4292108911741403E-2</v>
      </c>
      <c r="T54" s="8">
        <f t="shared" ca="1" si="9"/>
        <v>0.50128953293395906</v>
      </c>
      <c r="U54" s="8">
        <f t="shared" ca="1" si="10"/>
        <v>3.8106033634342591</v>
      </c>
      <c r="V54" s="8">
        <f t="shared" ca="1" si="11"/>
        <v>1.7730193405100079</v>
      </c>
      <c r="X54" s="5">
        <f t="shared" si="12"/>
        <v>44669</v>
      </c>
      <c r="Y54" s="8">
        <f t="shared" ca="1" si="13"/>
        <v>1.002576630275934</v>
      </c>
      <c r="Z54" s="8">
        <f t="shared" ca="1" si="1"/>
        <v>0.96699042723587592</v>
      </c>
      <c r="AA54" s="8">
        <f t="shared" ca="1" si="1"/>
        <v>0.9059692767941897</v>
      </c>
    </row>
    <row r="55" spans="1:27" x14ac:dyDescent="0.55000000000000004">
      <c r="A55" s="5">
        <v>44676</v>
      </c>
      <c r="B55">
        <f t="shared" si="14"/>
        <v>955.97595778134075</v>
      </c>
      <c r="C55">
        <f t="shared" si="15"/>
        <v>654.45401550423367</v>
      </c>
      <c r="D55">
        <f t="shared" si="16"/>
        <v>318.59245202678306</v>
      </c>
      <c r="H55">
        <f t="shared" si="17"/>
        <v>44980.018176440433</v>
      </c>
      <c r="I55">
        <f t="shared" si="24"/>
        <v>26396.789932876447</v>
      </c>
      <c r="J55">
        <f t="shared" si="25"/>
        <v>42353.781151357158</v>
      </c>
      <c r="L55" s="8">
        <f t="shared" si="4"/>
        <v>0.58685591965150685</v>
      </c>
      <c r="M55" s="8">
        <f t="shared" si="4"/>
        <v>1.604504989396712</v>
      </c>
      <c r="N55" s="8">
        <f t="shared" si="5"/>
        <v>0.94161325113783878</v>
      </c>
      <c r="P55" s="8">
        <f t="shared" ca="1" si="6"/>
        <v>0.97022162274722878</v>
      </c>
      <c r="Q55" s="8">
        <f t="shared" ca="1" si="6"/>
        <v>5.5184261999680802E-2</v>
      </c>
      <c r="R55" s="8">
        <f t="shared" ca="1" si="19"/>
        <v>5.3540964227438537E-2</v>
      </c>
      <c r="T55" s="8">
        <f t="shared" ca="1" si="9"/>
        <v>0.50135151331813244</v>
      </c>
      <c r="U55" s="8">
        <f t="shared" ca="1" si="10"/>
        <v>3.817104580465764</v>
      </c>
      <c r="V55" s="8">
        <f t="shared" ca="1" si="11"/>
        <v>1.7732575680162361</v>
      </c>
      <c r="X55" s="5">
        <f t="shared" si="12"/>
        <v>44676</v>
      </c>
      <c r="Y55" s="8">
        <f t="shared" ca="1" si="13"/>
        <v>1.0027005907431394</v>
      </c>
      <c r="Z55" s="8">
        <f t="shared" ca="1" si="1"/>
        <v>0.96864019606124707</v>
      </c>
      <c r="AA55" s="8">
        <f t="shared" ca="1" si="1"/>
        <v>0.90609100519082864</v>
      </c>
    </row>
    <row r="56" spans="1:27" x14ac:dyDescent="0.55000000000000004">
      <c r="A56" s="5">
        <v>44683</v>
      </c>
      <c r="B56">
        <f t="shared" si="14"/>
        <v>955.01998182355942</v>
      </c>
      <c r="C56">
        <f t="shared" si="15"/>
        <v>658.38073959725909</v>
      </c>
      <c r="D56">
        <f t="shared" si="16"/>
        <v>305.84875394571174</v>
      </c>
      <c r="H56">
        <f t="shared" si="17"/>
        <v>45935.038158263989</v>
      </c>
      <c r="I56">
        <f t="shared" si="24"/>
        <v>27055.170672473705</v>
      </c>
      <c r="J56">
        <f t="shared" si="25"/>
        <v>42659.629905302871</v>
      </c>
      <c r="L56" s="8">
        <f t="shared" si="4"/>
        <v>0.58898766077559728</v>
      </c>
      <c r="M56" s="8">
        <f t="shared" si="4"/>
        <v>1.5767643982636321</v>
      </c>
      <c r="N56" s="8">
        <f t="shared" si="5"/>
        <v>0.9286947745275389</v>
      </c>
      <c r="P56" s="8">
        <f t="shared" ca="1" si="6"/>
        <v>0.97374593129287679</v>
      </c>
      <c r="Q56" s="8">
        <f t="shared" ca="1" si="6"/>
        <v>5.4230170825623696E-2</v>
      </c>
      <c r="R56" s="8">
        <f t="shared" ca="1" si="19"/>
        <v>5.2806408194768742E-2</v>
      </c>
      <c r="T56" s="8">
        <f t="shared" ca="1" si="9"/>
        <v>0.50141494916569662</v>
      </c>
      <c r="U56" s="8">
        <f t="shared" ca="1" si="10"/>
        <v>3.8240545687907286</v>
      </c>
      <c r="V56" s="8">
        <f t="shared" ca="1" si="11"/>
        <v>1.7737039565125166</v>
      </c>
      <c r="X56" s="5">
        <f t="shared" si="12"/>
        <v>44683</v>
      </c>
      <c r="Y56" s="8">
        <f t="shared" ca="1" si="13"/>
        <v>1.002827462130055</v>
      </c>
      <c r="Z56" s="8">
        <f t="shared" ca="1" si="1"/>
        <v>0.97040384647003297</v>
      </c>
      <c r="AA56" s="8">
        <f t="shared" ca="1" si="1"/>
        <v>0.90631909873380612</v>
      </c>
    </row>
    <row r="57" spans="1:27" x14ac:dyDescent="0.55000000000000004">
      <c r="A57" s="5">
        <v>44690</v>
      </c>
      <c r="B57">
        <f t="shared" si="14"/>
        <v>954.06496184173591</v>
      </c>
      <c r="C57">
        <f t="shared" si="15"/>
        <v>662.3310240348427</v>
      </c>
      <c r="D57">
        <f t="shared" si="16"/>
        <v>293.61480378788326</v>
      </c>
      <c r="H57">
        <f t="shared" si="17"/>
        <v>46889.103120105727</v>
      </c>
      <c r="I57">
        <f t="shared" si="24"/>
        <v>27717.501696508549</v>
      </c>
      <c r="J57">
        <f t="shared" si="25"/>
        <v>42953.244709090752</v>
      </c>
      <c r="L57" s="8">
        <f t="shared" si="4"/>
        <v>0.59112885195331177</v>
      </c>
      <c r="M57" s="8">
        <f t="shared" si="4"/>
        <v>1.5496795194388455</v>
      </c>
      <c r="N57" s="8">
        <f t="shared" si="5"/>
        <v>0.91606027522144462</v>
      </c>
      <c r="P57" s="8">
        <f t="shared" ca="1" si="6"/>
        <v>0.97728586317306942</v>
      </c>
      <c r="Q57" s="8">
        <f t="shared" ca="1" si="6"/>
        <v>5.3298631778270211E-2</v>
      </c>
      <c r="R57" s="8">
        <f t="shared" ca="1" si="19"/>
        <v>5.2087999363370392E-2</v>
      </c>
      <c r="T57" s="8">
        <f t="shared" ca="1" si="9"/>
        <v>0.50147984078003882</v>
      </c>
      <c r="U57" s="8">
        <f t="shared" ca="1" si="10"/>
        <v>3.8314526036900576</v>
      </c>
      <c r="V57" s="8">
        <f t="shared" ca="1" si="11"/>
        <v>1.7743572107782404</v>
      </c>
      <c r="X57" s="5">
        <f t="shared" si="12"/>
        <v>44690</v>
      </c>
      <c r="Y57" s="8">
        <f t="shared" ca="1" si="13"/>
        <v>1.0029572450434536</v>
      </c>
      <c r="Z57" s="8">
        <f t="shared" ca="1" si="1"/>
        <v>0.97228119455528761</v>
      </c>
      <c r="AA57" s="8">
        <f t="shared" ca="1" si="1"/>
        <v>0.90665289559724593</v>
      </c>
    </row>
    <row r="58" spans="1:27" x14ac:dyDescent="0.55000000000000004">
      <c r="A58" s="5">
        <v>44697</v>
      </c>
      <c r="B58">
        <f t="shared" si="14"/>
        <v>953.1108968798942</v>
      </c>
      <c r="C58">
        <f t="shared" si="15"/>
        <v>666.30501017905181</v>
      </c>
      <c r="D58">
        <f t="shared" si="16"/>
        <v>281.87021163636791</v>
      </c>
      <c r="H58">
        <f t="shared" si="17"/>
        <v>47842.214016985621</v>
      </c>
      <c r="I58">
        <f t="shared" si="24"/>
        <v>28383.806706687599</v>
      </c>
      <c r="J58">
        <f t="shared" si="25"/>
        <v>43235.114920727123</v>
      </c>
      <c r="L58" s="8">
        <f t="shared" si="4"/>
        <v>0.59327953962603774</v>
      </c>
      <c r="M58" s="8">
        <f t="shared" si="4"/>
        <v>1.5232317274250728</v>
      </c>
      <c r="N58" s="8">
        <f t="shared" si="5"/>
        <v>0.90370221799052153</v>
      </c>
      <c r="P58" s="8">
        <f t="shared" ca="1" si="6"/>
        <v>0.98084149516719477</v>
      </c>
      <c r="Q58" s="8">
        <f t="shared" ca="1" si="6"/>
        <v>5.2389004264833935E-2</v>
      </c>
      <c r="R58" s="8">
        <f t="shared" ca="1" si="19"/>
        <v>5.1385309273440261E-2</v>
      </c>
      <c r="T58" s="8">
        <f t="shared" ca="1" si="9"/>
        <v>0.50154618847185095</v>
      </c>
      <c r="U58" s="8">
        <f t="shared" ca="1" si="10"/>
        <v>3.8392980630617939</v>
      </c>
      <c r="V58" s="8">
        <f t="shared" ca="1" si="11"/>
        <v>1.7752160916829831</v>
      </c>
      <c r="X58" s="5">
        <f t="shared" si="12"/>
        <v>44697</v>
      </c>
      <c r="Y58" s="8">
        <f t="shared" ca="1" si="13"/>
        <v>1.0030899401047175</v>
      </c>
      <c r="Z58" s="8">
        <f t="shared" ca="1" si="1"/>
        <v>0.97427208245050523</v>
      </c>
      <c r="AA58" s="8">
        <f t="shared" ca="1" si="1"/>
        <v>0.90709176261597702</v>
      </c>
    </row>
    <row r="59" spans="1:27" x14ac:dyDescent="0.55000000000000004">
      <c r="A59" s="5">
        <v>44704</v>
      </c>
      <c r="B59">
        <f t="shared" si="14"/>
        <v>952.15778598301426</v>
      </c>
      <c r="C59">
        <f t="shared" si="15"/>
        <v>670.3028402401261</v>
      </c>
      <c r="D59">
        <f t="shared" si="16"/>
        <v>270.59540317091319</v>
      </c>
      <c r="H59">
        <f t="shared" si="17"/>
        <v>48794.371802968635</v>
      </c>
      <c r="I59">
        <f t="shared" si="24"/>
        <v>29054.109546927724</v>
      </c>
      <c r="J59">
        <f t="shared" si="25"/>
        <v>43505.710323898034</v>
      </c>
      <c r="L59" s="8">
        <f t="shared" si="4"/>
        <v>0.59543977047697294</v>
      </c>
      <c r="M59" s="8">
        <f t="shared" si="4"/>
        <v>1.4974029836856064</v>
      </c>
      <c r="N59" s="8">
        <f t="shared" si="5"/>
        <v>0.89161328891729186</v>
      </c>
      <c r="P59" s="8">
        <f t="shared" ca="1" si="6"/>
        <v>0.98441290445441387</v>
      </c>
      <c r="Q59" s="8">
        <f t="shared" ca="1" si="6"/>
        <v>5.1500667880054508E-2</v>
      </c>
      <c r="R59" s="8">
        <f t="shared" ca="1" si="19"/>
        <v>5.0697922049146603E-2</v>
      </c>
      <c r="T59" s="8">
        <f t="shared" ca="1" si="9"/>
        <v>0.50161399255913197</v>
      </c>
      <c r="U59" s="8">
        <f t="shared" ca="1" si="10"/>
        <v>3.8475904266209802</v>
      </c>
      <c r="V59" s="8">
        <f t="shared" ca="1" si="11"/>
        <v>1.7762794153932615</v>
      </c>
      <c r="X59" s="5">
        <f t="shared" si="12"/>
        <v>44704</v>
      </c>
      <c r="Y59" s="8">
        <f t="shared" ca="1" si="13"/>
        <v>1.0032255479498431</v>
      </c>
      <c r="Z59" s="8">
        <f t="shared" ca="1" si="1"/>
        <v>0.9763763781265753</v>
      </c>
      <c r="AA59" s="8">
        <f t="shared" ca="1" si="1"/>
        <v>0.90763509488020488</v>
      </c>
    </row>
    <row r="60" spans="1:27" x14ac:dyDescent="0.55000000000000004">
      <c r="A60" s="5">
        <v>44711</v>
      </c>
      <c r="B60">
        <f t="shared" si="14"/>
        <v>951.20562819703127</v>
      </c>
      <c r="C60">
        <f t="shared" si="15"/>
        <v>674.32465728156683</v>
      </c>
      <c r="D60">
        <f t="shared" si="16"/>
        <v>259.77158704407663</v>
      </c>
      <c r="H60">
        <f t="shared" si="17"/>
        <v>49745.577431165664</v>
      </c>
      <c r="I60">
        <f t="shared" si="24"/>
        <v>29728.43420420929</v>
      </c>
      <c r="J60">
        <f t="shared" si="25"/>
        <v>43765.481910942108</v>
      </c>
      <c r="L60" s="8">
        <f t="shared" si="4"/>
        <v>0.59760959143243131</v>
      </c>
      <c r="M60" s="8">
        <f t="shared" si="4"/>
        <v>1.472175816940446</v>
      </c>
      <c r="N60" s="8">
        <f t="shared" si="5"/>
        <v>0.87978638847848578</v>
      </c>
      <c r="P60" s="8">
        <f t="shared" ca="1" si="6"/>
        <v>0.98800016861582163</v>
      </c>
      <c r="Q60" s="8">
        <f t="shared" ca="1" si="6"/>
        <v>5.063302172851581E-2</v>
      </c>
      <c r="R60" s="8">
        <f t="shared" ca="1" si="19"/>
        <v>5.0025434005302176E-2</v>
      </c>
      <c r="T60" s="8">
        <f t="shared" ca="1" si="9"/>
        <v>0.501683253367189</v>
      </c>
      <c r="U60" s="8">
        <f t="shared" ca="1" si="10"/>
        <v>3.8563292751310301</v>
      </c>
      <c r="V60" s="8">
        <f t="shared" ca="1" si="11"/>
        <v>1.7775460526013771</v>
      </c>
      <c r="X60" s="5">
        <f t="shared" si="12"/>
        <v>44711</v>
      </c>
      <c r="Y60" s="8">
        <f t="shared" ca="1" si="13"/>
        <v>1.0033640692294428</v>
      </c>
      <c r="Z60" s="8">
        <f t="shared" ca="1" si="1"/>
        <v>0.97859397519673241</v>
      </c>
      <c r="AA60" s="8">
        <f t="shared" ca="1" si="1"/>
        <v>0.90828231534147008</v>
      </c>
    </row>
    <row r="61" spans="1:27" x14ac:dyDescent="0.55000000000000004">
      <c r="A61" s="5">
        <v>44718</v>
      </c>
      <c r="B61">
        <f t="shared" si="14"/>
        <v>950.25442256883423</v>
      </c>
      <c r="C61">
        <f t="shared" si="15"/>
        <v>678.37060522525621</v>
      </c>
      <c r="D61">
        <f t="shared" si="16"/>
        <v>249.38072356231356</v>
      </c>
      <c r="H61">
        <f t="shared" si="17"/>
        <v>50695.831853734497</v>
      </c>
      <c r="I61">
        <f t="shared" si="24"/>
        <v>30406.804809434547</v>
      </c>
      <c r="J61">
        <f t="shared" si="25"/>
        <v>44014.862634504425</v>
      </c>
      <c r="L61" s="8">
        <f t="shared" si="4"/>
        <v>0.5997890496631556</v>
      </c>
      <c r="M61" s="8">
        <f t="shared" si="4"/>
        <v>1.4475333041519576</v>
      </c>
      <c r="N61" s="8">
        <f t="shared" si="5"/>
        <v>0.86821462485307022</v>
      </c>
      <c r="P61" s="8">
        <f t="shared" ca="1" si="6"/>
        <v>0.99160336563661444</v>
      </c>
      <c r="Q61" s="8">
        <f t="shared" ca="1" si="6"/>
        <v>4.9785483770680164E-2</v>
      </c>
      <c r="R61" s="8">
        <f t="shared" ca="1" si="19"/>
        <v>4.9367453266853496E-2</v>
      </c>
      <c r="T61" s="8">
        <f t="shared" ca="1" si="9"/>
        <v>0.50175397122863896</v>
      </c>
      <c r="U61" s="8">
        <f t="shared" ca="1" si="10"/>
        <v>3.8655142896661991</v>
      </c>
      <c r="V61" s="8">
        <f t="shared" ca="1" si="11"/>
        <v>1.7790149277758862</v>
      </c>
      <c r="X61" s="5">
        <f t="shared" si="12"/>
        <v>44718</v>
      </c>
      <c r="Y61" s="8">
        <f t="shared" ca="1" si="13"/>
        <v>1.0035055046087491</v>
      </c>
      <c r="Z61" s="8">
        <f t="shared" ca="1" si="1"/>
        <v>0.98092479272939903</v>
      </c>
      <c r="AA61" s="8">
        <f t="shared" ca="1" si="1"/>
        <v>0.90903287442965708</v>
      </c>
    </row>
    <row r="62" spans="1:27" x14ac:dyDescent="0.55000000000000004">
      <c r="A62" s="5">
        <v>44725</v>
      </c>
      <c r="B62">
        <f t="shared" si="14"/>
        <v>949.3041681462654</v>
      </c>
      <c r="C62">
        <f t="shared" si="15"/>
        <v>682.44082885660771</v>
      </c>
      <c r="D62">
        <f t="shared" si="16"/>
        <v>239.40549461982101</v>
      </c>
      <c r="H62">
        <f t="shared" si="17"/>
        <v>51645.13602188076</v>
      </c>
      <c r="I62">
        <f t="shared" si="24"/>
        <v>31089.245638291155</v>
      </c>
      <c r="J62">
        <f t="shared" si="25"/>
        <v>44254.268129124248</v>
      </c>
      <c r="L62" s="8">
        <f t="shared" si="4"/>
        <v>0.60197819258563701</v>
      </c>
      <c r="M62" s="8">
        <f t="shared" si="4"/>
        <v>1.4234590521752113</v>
      </c>
      <c r="N62" s="8">
        <f t="shared" si="5"/>
        <v>0.85689130744809761</v>
      </c>
      <c r="T62" s="8">
        <f t="shared" ca="1" si="9"/>
        <v>0.50182614648341117</v>
      </c>
      <c r="U62" s="8">
        <f t="shared" ca="1" si="10"/>
        <v>3.8751452509047075</v>
      </c>
      <c r="V62" s="8">
        <f t="shared" ca="1" si="11"/>
        <v>1.780685018433301</v>
      </c>
      <c r="X62" s="5">
        <f t="shared" si="12"/>
        <v>44725</v>
      </c>
      <c r="Y62" s="8">
        <f t="shared" ca="1" si="13"/>
        <v>1.0036498547676191</v>
      </c>
      <c r="Z62" s="8">
        <f t="shared" ca="1" si="1"/>
        <v>0.98336877506880582</v>
      </c>
      <c r="AA62" s="8">
        <f t="shared" ca="1" si="1"/>
        <v>0.90988624968085063</v>
      </c>
    </row>
    <row r="63" spans="1:27" x14ac:dyDescent="0.55000000000000004">
      <c r="A63" s="5">
        <v>44732</v>
      </c>
      <c r="B63">
        <f t="shared" si="14"/>
        <v>948.35486397811917</v>
      </c>
      <c r="C63">
        <f t="shared" si="15"/>
        <v>686.53547382974739</v>
      </c>
      <c r="D63">
        <f t="shared" si="16"/>
        <v>229.82927483502817</v>
      </c>
      <c r="H63">
        <f t="shared" si="17"/>
        <v>52593.490885858882</v>
      </c>
      <c r="I63">
        <f t="shared" si="24"/>
        <v>31775.781112120902</v>
      </c>
      <c r="J63">
        <f t="shared" si="25"/>
        <v>44484.097403959277</v>
      </c>
      <c r="L63" s="8">
        <f t="shared" si="4"/>
        <v>0.60417706786344239</v>
      </c>
      <c r="M63" s="8">
        <f t="shared" si="4"/>
        <v>1.3999371800490776</v>
      </c>
      <c r="N63" s="8">
        <f t="shared" si="5"/>
        <v>0.84580994063506776</v>
      </c>
      <c r="P63" t="s">
        <v>22</v>
      </c>
      <c r="T63" s="8">
        <f t="shared" ca="1" si="9"/>
        <v>0.50189977947874831</v>
      </c>
      <c r="U63" s="8">
        <f t="shared" ca="1" si="10"/>
        <v>3.8852220384521385</v>
      </c>
      <c r="V63" s="8">
        <f t="shared" ca="1" si="11"/>
        <v>1.7825553544306021</v>
      </c>
      <c r="X63" s="5">
        <f t="shared" si="12"/>
        <v>44732</v>
      </c>
      <c r="Y63" s="8">
        <f t="shared" ca="1" si="13"/>
        <v>1.0037971204005363</v>
      </c>
      <c r="Z63" s="8">
        <f t="shared" ca="1" si="1"/>
        <v>0.98592589166329536</v>
      </c>
      <c r="AA63" s="8">
        <f t="shared" ca="1" si="1"/>
        <v>0.91084194537582797</v>
      </c>
    </row>
    <row r="64" spans="1:27" x14ac:dyDescent="0.55000000000000004">
      <c r="A64" s="5">
        <v>44739</v>
      </c>
      <c r="B64">
        <f t="shared" si="14"/>
        <v>947.40650911414104</v>
      </c>
      <c r="C64">
        <f t="shared" si="15"/>
        <v>690.65468667272592</v>
      </c>
      <c r="D64">
        <f t="shared" si="16"/>
        <v>220.63610384162703</v>
      </c>
      <c r="H64">
        <f t="shared" si="17"/>
        <v>53540.897394973021</v>
      </c>
      <c r="I64">
        <f t="shared" si="24"/>
        <v>32466.435798793627</v>
      </c>
      <c r="J64">
        <f t="shared" si="25"/>
        <v>44704.733507800905</v>
      </c>
      <c r="L64" s="8">
        <f t="shared" si="4"/>
        <v>0.60638572340854924</v>
      </c>
      <c r="M64" s="8">
        <f t="shared" si="4"/>
        <v>1.3769523019050345</v>
      </c>
      <c r="N64" s="8">
        <f t="shared" si="5"/>
        <v>0.8349642176897516</v>
      </c>
      <c r="T64" s="8">
        <f t="shared" ca="1" si="9"/>
        <v>0.50197487056920931</v>
      </c>
      <c r="U64" s="8">
        <f t="shared" ca="1" si="10"/>
        <v>3.8957446301946965</v>
      </c>
      <c r="V64" s="8">
        <f t="shared" ca="1" si="11"/>
        <v>1.7846250172781712</v>
      </c>
      <c r="X64" s="5">
        <f t="shared" si="12"/>
        <v>44739</v>
      </c>
      <c r="Y64" s="8">
        <f t="shared" ca="1" si="13"/>
        <v>1.0039473022166165</v>
      </c>
      <c r="Z64" s="8">
        <f t="shared" ca="1" si="1"/>
        <v>0.98859613690120296</v>
      </c>
      <c r="AA64" s="8">
        <f t="shared" ca="1" si="1"/>
        <v>0.91189949218898381</v>
      </c>
    </row>
    <row r="65" spans="1:27" x14ac:dyDescent="0.55000000000000004">
      <c r="A65" s="5">
        <v>44746</v>
      </c>
      <c r="B65">
        <f t="shared" si="14"/>
        <v>946.45910260502694</v>
      </c>
      <c r="C65">
        <f t="shared" si="15"/>
        <v>694.79861479276224</v>
      </c>
      <c r="D65">
        <f t="shared" si="16"/>
        <v>211.81065968796193</v>
      </c>
      <c r="H65">
        <f t="shared" si="17"/>
        <v>54487.356497578046</v>
      </c>
      <c r="I65">
        <f t="shared" si="24"/>
        <v>33161.23441358639</v>
      </c>
      <c r="J65">
        <f t="shared" si="25"/>
        <v>44916.544167488864</v>
      </c>
      <c r="L65" s="8">
        <f t="shared" si="4"/>
        <v>0.60860420738268706</v>
      </c>
      <c r="M65" s="8">
        <f t="shared" si="4"/>
        <v>1.3544895104714871</v>
      </c>
      <c r="N65" s="8">
        <f t="shared" si="5"/>
        <v>0.82434801492866328</v>
      </c>
      <c r="T65" s="8">
        <f t="shared" ca="1" si="9"/>
        <v>0.50205142011667026</v>
      </c>
      <c r="U65" s="8">
        <f t="shared" ca="1" si="10"/>
        <v>3.906713101681949</v>
      </c>
      <c r="V65" s="8">
        <f t="shared" ca="1" si="11"/>
        <v>1.7868931394727539</v>
      </c>
      <c r="X65" s="5">
        <f t="shared" si="12"/>
        <v>44746</v>
      </c>
      <c r="Y65" s="8">
        <f t="shared" ca="1" si="13"/>
        <v>1.0041004009396108</v>
      </c>
      <c r="Z65" s="8">
        <f t="shared" ca="1" si="1"/>
        <v>0.99137952995421907</v>
      </c>
      <c r="AA65" s="8">
        <f t="shared" ca="1" si="1"/>
        <v>0.91305844684749071</v>
      </c>
    </row>
    <row r="66" spans="1:27" x14ac:dyDescent="0.55000000000000004">
      <c r="A66" s="5">
        <v>44753</v>
      </c>
      <c r="B66">
        <f t="shared" si="14"/>
        <v>945.51264350242195</v>
      </c>
      <c r="C66">
        <f t="shared" si="15"/>
        <v>698.96740648151876</v>
      </c>
      <c r="D66">
        <f t="shared" si="16"/>
        <v>203.33823330044345</v>
      </c>
      <c r="H66">
        <f t="shared" si="17"/>
        <v>55432.869141080468</v>
      </c>
      <c r="I66">
        <f t="shared" si="24"/>
        <v>33860.201820067909</v>
      </c>
      <c r="J66">
        <f t="shared" si="25"/>
        <v>45119.882400789305</v>
      </c>
      <c r="L66" s="8">
        <f t="shared" si="4"/>
        <v>0.6108325681986867</v>
      </c>
      <c r="M66" s="8">
        <f t="shared" si="4"/>
        <v>1.3325343611522165</v>
      </c>
      <c r="N66" s="8">
        <f t="shared" si="5"/>
        <v>0.81395538603560458</v>
      </c>
      <c r="T66" s="8">
        <f t="shared" ca="1" si="9"/>
        <v>0.50212942849032705</v>
      </c>
      <c r="U66" s="8">
        <f t="shared" ca="1" si="10"/>
        <v>3.9181276255386712</v>
      </c>
      <c r="V66" s="8">
        <f t="shared" ca="1" si="11"/>
        <v>1.7893589038500766</v>
      </c>
      <c r="X66" s="5">
        <f t="shared" si="12"/>
        <v>44753</v>
      </c>
      <c r="Y66" s="8">
        <f t="shared" ca="1" si="13"/>
        <v>1.0042564173079087</v>
      </c>
      <c r="Z66" s="8">
        <f t="shared" ca="1" si="1"/>
        <v>0.99427611462813759</v>
      </c>
      <c r="AA66" s="8">
        <f t="shared" ca="1" si="1"/>
        <v>0.91431839180050245</v>
      </c>
    </row>
    <row r="67" spans="1:27" x14ac:dyDescent="0.55000000000000004">
      <c r="A67" s="5">
        <v>44760</v>
      </c>
      <c r="B67">
        <f t="shared" si="14"/>
        <v>944.56713085891954</v>
      </c>
      <c r="C67">
        <f t="shared" si="15"/>
        <v>703.16121092040783</v>
      </c>
      <c r="D67">
        <f t="shared" si="16"/>
        <v>195.20470396842569</v>
      </c>
      <c r="H67">
        <f t="shared" si="17"/>
        <v>56377.43627193939</v>
      </c>
      <c r="I67">
        <f t="shared" si="24"/>
        <v>34563.363030988316</v>
      </c>
      <c r="J67">
        <f t="shared" si="25"/>
        <v>45315.087104757731</v>
      </c>
      <c r="L67" s="8">
        <f t="shared" si="4"/>
        <v>0.61307085452183741</v>
      </c>
      <c r="M67" s="8">
        <f t="shared" si="4"/>
        <v>1.3110728566583578</v>
      </c>
      <c r="N67" s="8">
        <f t="shared" si="5"/>
        <v>0.80378055657192593</v>
      </c>
      <c r="T67" s="8">
        <f t="shared" ca="1" si="9"/>
        <v>0.50220889606669705</v>
      </c>
      <c r="U67" s="8">
        <f t="shared" ca="1" si="10"/>
        <v>3.9299884709054327</v>
      </c>
      <c r="V67" s="8">
        <f t="shared" ca="1" si="11"/>
        <v>1.7920215429567479</v>
      </c>
      <c r="X67" s="5">
        <f t="shared" si="12"/>
        <v>44760</v>
      </c>
      <c r="Y67" s="8">
        <f t="shared" ca="1" si="13"/>
        <v>1.0044153520745434</v>
      </c>
      <c r="Z67" s="8">
        <f t="shared" ca="1" si="1"/>
        <v>0.99728595922089691</v>
      </c>
      <c r="AA67" s="8">
        <f t="shared" ca="1" si="1"/>
        <v>0.91567893489821117</v>
      </c>
    </row>
    <row r="68" spans="1:27" x14ac:dyDescent="0.55000000000000004">
      <c r="A68" s="5">
        <v>44767</v>
      </c>
      <c r="B68">
        <f t="shared" si="14"/>
        <v>943.62256372806064</v>
      </c>
      <c r="C68">
        <f t="shared" si="15"/>
        <v>707.38017818593028</v>
      </c>
      <c r="D68">
        <f t="shared" si="16"/>
        <v>187.39651580968865</v>
      </c>
      <c r="H68">
        <f t="shared" si="17"/>
        <v>57321.058835667449</v>
      </c>
      <c r="I68">
        <f t="shared" si="24"/>
        <v>35270.743209174245</v>
      </c>
      <c r="J68">
        <f t="shared" si="25"/>
        <v>45502.483620567422</v>
      </c>
      <c r="L68" s="8">
        <f t="shared" si="4"/>
        <v>0.61531911527125149</v>
      </c>
      <c r="M68" s="8">
        <f t="shared" si="4"/>
        <v>1.2900914321740691</v>
      </c>
      <c r="N68" s="8">
        <f t="shared" si="5"/>
        <v>0.7938179186643699</v>
      </c>
      <c r="T68" s="8">
        <f t="shared" ca="1" si="9"/>
        <v>0.5022898232296219</v>
      </c>
      <c r="U68" s="8">
        <f t="shared" ca="1" si="10"/>
        <v>3.9422960029075846</v>
      </c>
      <c r="V68" s="8">
        <f t="shared" ca="1" si="11"/>
        <v>1.794880338441085</v>
      </c>
      <c r="X68" s="5">
        <f t="shared" si="12"/>
        <v>44767</v>
      </c>
      <c r="Y68" s="8">
        <f t="shared" ca="1" si="13"/>
        <v>1.004577206007196</v>
      </c>
      <c r="Z68" s="8">
        <f t="shared" ca="1" si="1"/>
        <v>1.000409156387829</v>
      </c>
      <c r="AA68" s="8">
        <f t="shared" ca="1" si="1"/>
        <v>0.91713970908057429</v>
      </c>
    </row>
    <row r="69" spans="1:27" x14ac:dyDescent="0.55000000000000004">
      <c r="A69" s="5">
        <v>44774</v>
      </c>
      <c r="B69">
        <f t="shared" si="14"/>
        <v>942.67894116433263</v>
      </c>
      <c r="C69">
        <f t="shared" si="15"/>
        <v>711.62445925504585</v>
      </c>
      <c r="D69">
        <f t="shared" si="16"/>
        <v>179.9006551773011</v>
      </c>
      <c r="H69">
        <f t="shared" si="17"/>
        <v>58263.737776831782</v>
      </c>
      <c r="I69">
        <f t="shared" si="24"/>
        <v>35982.367668429288</v>
      </c>
      <c r="J69">
        <f t="shared" si="25"/>
        <v>45682.38427574472</v>
      </c>
      <c r="L69" s="8">
        <f t="shared" si="4"/>
        <v>0.61757739962123503</v>
      </c>
      <c r="M69" s="8">
        <f t="shared" si="4"/>
        <v>1.269576941036767</v>
      </c>
      <c r="N69" s="8">
        <f t="shared" si="5"/>
        <v>0.78406202586456852</v>
      </c>
      <c r="T69" s="8">
        <f t="shared" ca="1" si="9"/>
        <v>0.50237221037026847</v>
      </c>
      <c r="U69" s="8">
        <f t="shared" ca="1" si="10"/>
        <v>3.9550506821522813</v>
      </c>
      <c r="V69" s="8">
        <f t="shared" ca="1" si="11"/>
        <v>1.7979346204625166</v>
      </c>
      <c r="X69" s="5">
        <f t="shared" si="12"/>
        <v>44774</v>
      </c>
      <c r="Y69" s="8">
        <f t="shared" ca="1" si="13"/>
        <v>1.0047419798881987</v>
      </c>
      <c r="Z69" s="8">
        <f t="shared" ca="1" si="1"/>
        <v>1.0036458230140219</v>
      </c>
      <c r="AA69" s="8">
        <f t="shared" ca="1" si="1"/>
        <v>0.91870037207553401</v>
      </c>
    </row>
    <row r="70" spans="1:27" x14ac:dyDescent="0.55000000000000004">
      <c r="A70" s="5">
        <v>44781</v>
      </c>
      <c r="B70">
        <f t="shared" si="14"/>
        <v>941.7362622231683</v>
      </c>
      <c r="C70">
        <f t="shared" si="15"/>
        <v>715.89420601057611</v>
      </c>
      <c r="D70">
        <f t="shared" si="16"/>
        <v>172.70462897020906</v>
      </c>
      <c r="H70">
        <f t="shared" si="17"/>
        <v>59205.474039054949</v>
      </c>
      <c r="I70">
        <f t="shared" si="24"/>
        <v>36698.261874439864</v>
      </c>
      <c r="J70">
        <f t="shared" si="25"/>
        <v>45855.088904714932</v>
      </c>
      <c r="L70" s="8">
        <f t="shared" si="4"/>
        <v>0.61984575700266875</v>
      </c>
      <c r="M70" s="8">
        <f t="shared" si="4"/>
        <v>1.2495166409135237</v>
      </c>
      <c r="N70" s="8">
        <f t="shared" si="5"/>
        <v>0.77450758817447485</v>
      </c>
      <c r="T70" s="8">
        <f t="shared" ca="1" si="9"/>
        <v>0.50245605788713199</v>
      </c>
      <c r="U70" s="8">
        <f t="shared" ca="1" si="10"/>
        <v>3.968253064253227</v>
      </c>
      <c r="V70" s="8">
        <f t="shared" ca="1" si="11"/>
        <v>1.8011837671192246</v>
      </c>
      <c r="X70" s="5">
        <f t="shared" si="12"/>
        <v>44781</v>
      </c>
      <c r="Y70" s="8">
        <f t="shared" ca="1" si="13"/>
        <v>1.0049096745145396</v>
      </c>
      <c r="Z70" s="8">
        <f t="shared" ca="1" si="1"/>
        <v>1.0069961000937175</v>
      </c>
      <c r="AA70" s="8">
        <f t="shared" ca="1" si="1"/>
        <v>0.92036060610655657</v>
      </c>
    </row>
    <row r="71" spans="1:27" x14ac:dyDescent="0.55000000000000004">
      <c r="A71" s="5">
        <v>44788</v>
      </c>
      <c r="B71">
        <f t="shared" si="14"/>
        <v>940.79452596094518</v>
      </c>
      <c r="C71">
        <f t="shared" si="15"/>
        <v>720.18957124663962</v>
      </c>
      <c r="D71">
        <f t="shared" si="16"/>
        <v>165.79644381140068</v>
      </c>
      <c r="H71">
        <f t="shared" si="17"/>
        <v>60146.268565015896</v>
      </c>
      <c r="I71">
        <f t="shared" si="24"/>
        <v>37418.451445686507</v>
      </c>
      <c r="J71">
        <f t="shared" si="25"/>
        <v>46020.885348526332</v>
      </c>
      <c r="L71" s="8">
        <f t="shared" si="4"/>
        <v>0.62212423710439402</v>
      </c>
      <c r="M71" s="8">
        <f t="shared" si="4"/>
        <v>1.2298981804558748</v>
      </c>
      <c r="N71" s="8">
        <f t="shared" si="5"/>
        <v>0.76514946723219335</v>
      </c>
      <c r="T71" s="8">
        <f t="shared" ca="1" si="9"/>
        <v>0.50254136618603795</v>
      </c>
      <c r="U71" s="8">
        <f t="shared" ca="1" si="10"/>
        <v>3.9819037993828128</v>
      </c>
      <c r="V71" s="8">
        <f t="shared" ca="1" si="11"/>
        <v>1.804627203893679</v>
      </c>
      <c r="X71" s="5">
        <f t="shared" si="12"/>
        <v>44788</v>
      </c>
      <c r="Y71" s="8">
        <f t="shared" ca="1" si="13"/>
        <v>1.0050802906978682</v>
      </c>
      <c r="Z71" s="8">
        <f t="shared" ca="1" si="1"/>
        <v>1.0104601526166612</v>
      </c>
      <c r="AA71" s="8">
        <f t="shared" ca="1" si="1"/>
        <v>0.92212011760931423</v>
      </c>
    </row>
    <row r="72" spans="1:27" x14ac:dyDescent="0.55000000000000004">
      <c r="A72" s="5">
        <v>44795</v>
      </c>
      <c r="B72">
        <f t="shared" si="14"/>
        <v>939.85373143498418</v>
      </c>
      <c r="C72">
        <f t="shared" si="15"/>
        <v>724.51070867411943</v>
      </c>
      <c r="D72">
        <f t="shared" si="16"/>
        <v>159.16458605894465</v>
      </c>
      <c r="H72">
        <f t="shared" si="17"/>
        <v>61086.122296450878</v>
      </c>
      <c r="I72">
        <f t="shared" si="24"/>
        <v>38142.962154360626</v>
      </c>
      <c r="J72">
        <f t="shared" si="25"/>
        <v>46180.049934585273</v>
      </c>
      <c r="L72" s="8">
        <f t="shared" si="4"/>
        <v>0.62441288987460808</v>
      </c>
      <c r="M72" s="8">
        <f t="shared" si="4"/>
        <v>1.2107095864159523</v>
      </c>
      <c r="N72" s="8">
        <f t="shared" si="5"/>
        <v>0.75598267165287636</v>
      </c>
      <c r="T72" s="8">
        <f t="shared" ca="1" si="9"/>
        <v>0.50262813568014375</v>
      </c>
      <c r="U72" s="8">
        <f t="shared" ca="1" si="10"/>
        <v>3.9960036318513303</v>
      </c>
      <c r="V72" s="8">
        <f t="shared" ca="1" si="11"/>
        <v>1.8082644031157613</v>
      </c>
      <c r="X72" s="5">
        <f t="shared" si="12"/>
        <v>44795</v>
      </c>
      <c r="Y72" s="8">
        <f t="shared" ca="1" si="13"/>
        <v>1.0052538292644968</v>
      </c>
      <c r="Z72" s="8">
        <f t="shared" ca="1" si="1"/>
        <v>1.0140381694613212</v>
      </c>
      <c r="AA72" s="8">
        <f t="shared" ca="1" si="1"/>
        <v>0.92397863695735383</v>
      </c>
    </row>
    <row r="73" spans="1:27" x14ac:dyDescent="0.55000000000000004">
      <c r="A73" s="5">
        <v>44802</v>
      </c>
      <c r="B73">
        <f t="shared" si="14"/>
        <v>938.91387770354925</v>
      </c>
      <c r="C73">
        <f t="shared" si="15"/>
        <v>728.8577729261641</v>
      </c>
      <c r="D73">
        <f t="shared" si="16"/>
        <v>152.79800261658687</v>
      </c>
      <c r="H73">
        <f t="shared" si="17"/>
        <v>62025.036174154426</v>
      </c>
      <c r="I73">
        <f t="shared" si="24"/>
        <v>38871.819927286793</v>
      </c>
      <c r="J73">
        <f t="shared" si="25"/>
        <v>46332.847937201863</v>
      </c>
      <c r="L73" s="8">
        <f t="shared" si="4"/>
        <v>0.62671176552226693</v>
      </c>
      <c r="M73" s="8">
        <f t="shared" si="4"/>
        <v>1.1919392512074709</v>
      </c>
      <c r="N73" s="8">
        <f t="shared" si="5"/>
        <v>0.74700235251952285</v>
      </c>
      <c r="T73" s="8">
        <f t="shared" ca="1" si="9"/>
        <v>0.50271636678994214</v>
      </c>
      <c r="U73" s="8">
        <f t="shared" ca="1" si="10"/>
        <v>4.0105533997129665</v>
      </c>
      <c r="V73" s="8">
        <f t="shared" ca="1" si="11"/>
        <v>1.8120948834431421</v>
      </c>
      <c r="X73" s="5">
        <f t="shared" si="12"/>
        <v>44802</v>
      </c>
      <c r="Y73" s="8">
        <f t="shared" ca="1" si="13"/>
        <v>1.0054302910554094</v>
      </c>
      <c r="Z73" s="8">
        <f t="shared" ca="1" si="1"/>
        <v>1.0177303632949053</v>
      </c>
      <c r="AA73" s="8">
        <f t="shared" ca="1" si="1"/>
        <v>0.92593591819658339</v>
      </c>
    </row>
    <row r="74" spans="1:27" x14ac:dyDescent="0.55000000000000004">
      <c r="A74" s="5">
        <v>44809</v>
      </c>
      <c r="B74">
        <f t="shared" si="14"/>
        <v>937.97496382584575</v>
      </c>
      <c r="C74">
        <f t="shared" si="15"/>
        <v>733.23091956372105</v>
      </c>
      <c r="D74">
        <f t="shared" si="16"/>
        <v>146.68608251192339</v>
      </c>
      <c r="H74">
        <f t="shared" si="17"/>
        <v>62963.011137980269</v>
      </c>
      <c r="I74">
        <f t="shared" si="24"/>
        <v>39605.050846850514</v>
      </c>
      <c r="J74">
        <f t="shared" si="25"/>
        <v>46479.534019713785</v>
      </c>
      <c r="L74" s="8">
        <f t="shared" si="4"/>
        <v>0.62902091451849462</v>
      </c>
      <c r="M74" s="8">
        <f t="shared" si="4"/>
        <v>1.1735759208957042</v>
      </c>
      <c r="N74" s="8">
        <f t="shared" si="5"/>
        <v>0.73820379901870048</v>
      </c>
      <c r="T74" s="8">
        <f t="shared" ca="1" si="9"/>
        <v>0.50280605994326244</v>
      </c>
      <c r="U74" s="8">
        <f t="shared" ca="1" si="10"/>
        <v>4.0255540343982794</v>
      </c>
      <c r="V74" s="8">
        <f t="shared" ca="1" si="11"/>
        <v>1.8161182093586201</v>
      </c>
      <c r="X74" s="5">
        <f t="shared" si="12"/>
        <v>44809</v>
      </c>
      <c r="Y74" s="8">
        <f t="shared" ca="1" si="13"/>
        <v>1.0056096769262619</v>
      </c>
      <c r="Z74" s="8">
        <f t="shared" ca="1" si="13"/>
        <v>1.0215369704800958</v>
      </c>
      <c r="AA74" s="8">
        <f t="shared" ca="1" si="13"/>
        <v>0.92799173878842456</v>
      </c>
    </row>
    <row r="75" spans="1:27" x14ac:dyDescent="0.55000000000000004">
      <c r="A75" s="5">
        <v>44816</v>
      </c>
      <c r="B75">
        <f t="shared" si="14"/>
        <v>937.03698886201994</v>
      </c>
      <c r="C75">
        <f t="shared" si="15"/>
        <v>737.63030508110342</v>
      </c>
      <c r="D75">
        <f t="shared" si="16"/>
        <v>140.81863921144645</v>
      </c>
      <c r="H75">
        <f t="shared" si="17"/>
        <v>63900.048126842288</v>
      </c>
      <c r="I75">
        <f t="shared" ref="I75:I106" si="26">C75+I74</f>
        <v>40342.681151931618</v>
      </c>
      <c r="J75">
        <f t="shared" ref="J75:J106" si="27">D75+J74</f>
        <v>46620.352658925229</v>
      </c>
      <c r="L75" s="8">
        <f t="shared" ref="L75:M138" si="28">I75/H75</f>
        <v>0.63134038759800237</v>
      </c>
      <c r="M75" s="8">
        <f t="shared" si="28"/>
        <v>1.155608683601165</v>
      </c>
      <c r="N75" s="8">
        <f t="shared" ref="N75:N138" si="29">J75/H75</f>
        <v>0.72958243421637681</v>
      </c>
      <c r="T75" s="8">
        <f t="shared" ref="T75:T138" ca="1" si="30">L75*($P$6^(ROW()-10))</f>
        <v>0.50289721557527356</v>
      </c>
      <c r="U75" s="8">
        <f t="shared" ref="U75:U138" ca="1" si="31">M75*($Q$6^(ROW()-10))</f>
        <v>4.0410065603728782</v>
      </c>
      <c r="V75" s="8">
        <f t="shared" ref="V75:V138" ca="1" si="32">N75*($R$6^(ROW()-10))</f>
        <v>1.8203339906841094</v>
      </c>
      <c r="X75" s="5">
        <f t="shared" ref="X75:X138" si="33">A75</f>
        <v>44816</v>
      </c>
      <c r="Y75" s="8">
        <f t="shared" ref="Y75:AA138" ca="1" si="34">T75/OFFSET(T$10, $I$1,0)</f>
        <v>1.0057919877473906</v>
      </c>
      <c r="Z75" s="8">
        <f t="shared" ca="1" si="34"/>
        <v>1.025458250988436</v>
      </c>
      <c r="AA75" s="8">
        <f t="shared" ca="1" si="34"/>
        <v>0.93014589936147118</v>
      </c>
    </row>
    <row r="76" spans="1:27" x14ac:dyDescent="0.55000000000000004">
      <c r="A76" s="5">
        <v>44823</v>
      </c>
      <c r="B76">
        <f t="shared" ref="B76:B139" si="35">B75*0.999</f>
        <v>936.09995187315792</v>
      </c>
      <c r="C76">
        <f t="shared" ref="C76:C139" si="36">C75*1.006</f>
        <v>742.05608691159</v>
      </c>
      <c r="D76">
        <f t="shared" ref="D76:D139" si="37">D75*0.96</f>
        <v>135.18589364298859</v>
      </c>
      <c r="H76">
        <f t="shared" ref="H76:H139" si="38">B76+H75-G76</f>
        <v>64836.148078715443</v>
      </c>
      <c r="I76">
        <f t="shared" si="26"/>
        <v>41084.737238843205</v>
      </c>
      <c r="J76">
        <f t="shared" si="27"/>
        <v>46755.538552568214</v>
      </c>
      <c r="L76" s="8">
        <f t="shared" si="28"/>
        <v>0.63367023576051384</v>
      </c>
      <c r="M76" s="8">
        <f t="shared" si="28"/>
        <v>1.1380269583022573</v>
      </c>
      <c r="N76" s="8">
        <f t="shared" si="29"/>
        <v>0.72113381096921192</v>
      </c>
      <c r="T76" s="8">
        <f t="shared" ca="1" si="30"/>
        <v>0.5029898341284863</v>
      </c>
      <c r="U76" s="8">
        <f t="shared" ca="1" si="31"/>
        <v>4.0569120948220156</v>
      </c>
      <c r="V76" s="8">
        <f t="shared" ca="1" si="32"/>
        <v>1.8247418821109973</v>
      </c>
      <c r="X76" s="5">
        <f t="shared" si="33"/>
        <v>44823</v>
      </c>
      <c r="Y76" s="8">
        <f t="shared" ca="1" si="34"/>
        <v>1.0059772244038145</v>
      </c>
      <c r="Z76" s="8">
        <f t="shared" ca="1" si="34"/>
        <v>1.0294944883202912</v>
      </c>
      <c r="AA76" s="8">
        <f t="shared" ca="1" si="34"/>
        <v>0.93239822347151524</v>
      </c>
    </row>
    <row r="77" spans="1:27" x14ac:dyDescent="0.55000000000000004">
      <c r="A77" s="5">
        <v>44830</v>
      </c>
      <c r="B77">
        <f t="shared" si="35"/>
        <v>935.16385192128473</v>
      </c>
      <c r="C77">
        <f t="shared" si="36"/>
        <v>746.50842343305953</v>
      </c>
      <c r="D77">
        <f t="shared" si="37"/>
        <v>129.77845789726905</v>
      </c>
      <c r="H77">
        <f t="shared" si="38"/>
        <v>65771.31193063673</v>
      </c>
      <c r="I77">
        <f t="shared" si="26"/>
        <v>41831.245662276262</v>
      </c>
      <c r="J77">
        <f t="shared" si="27"/>
        <v>46885.317010465486</v>
      </c>
      <c r="L77" s="8">
        <f t="shared" si="28"/>
        <v>0.63601051027219935</v>
      </c>
      <c r="M77" s="8">
        <f t="shared" si="28"/>
        <v>1.1208204840227127</v>
      </c>
      <c r="N77" s="8">
        <f t="shared" si="29"/>
        <v>0.71285360796681907</v>
      </c>
      <c r="T77" s="8">
        <f t="shared" ca="1" si="30"/>
        <v>0.5030839160527556</v>
      </c>
      <c r="U77" s="8">
        <f t="shared" ca="1" si="31"/>
        <v>4.0732718473608553</v>
      </c>
      <c r="V77" s="8">
        <f t="shared" ca="1" si="32"/>
        <v>1.8293415827465733</v>
      </c>
      <c r="X77" s="5">
        <f t="shared" si="33"/>
        <v>44830</v>
      </c>
      <c r="Y77" s="8">
        <f t="shared" ca="1" si="34"/>
        <v>1.0061653877952419</v>
      </c>
      <c r="Z77" s="8">
        <f t="shared" ca="1" si="34"/>
        <v>1.0336459894313248</v>
      </c>
      <c r="AA77" s="8">
        <f t="shared" ca="1" si="34"/>
        <v>0.93474855736978157</v>
      </c>
    </row>
    <row r="78" spans="1:27" x14ac:dyDescent="0.55000000000000004">
      <c r="A78" s="5">
        <v>44837</v>
      </c>
      <c r="B78">
        <f t="shared" si="35"/>
        <v>934.22868806936344</v>
      </c>
      <c r="C78">
        <f t="shared" si="36"/>
        <v>750.98747397365787</v>
      </c>
      <c r="D78">
        <f t="shared" si="37"/>
        <v>124.58731958137828</v>
      </c>
      <c r="H78">
        <f t="shared" si="38"/>
        <v>66705.540618706087</v>
      </c>
      <c r="I78">
        <f t="shared" si="26"/>
        <v>42582.233136249917</v>
      </c>
      <c r="J78">
        <f t="shared" si="27"/>
        <v>47009.904330046862</v>
      </c>
      <c r="L78" s="8">
        <f t="shared" si="28"/>
        <v>0.63836126266711757</v>
      </c>
      <c r="M78" s="8">
        <f t="shared" si="28"/>
        <v>1.103979309390134</v>
      </c>
      <c r="N78" s="8">
        <f t="shared" si="29"/>
        <v>0.70473762590065836</v>
      </c>
      <c r="T78" s="8">
        <f t="shared" ca="1" si="30"/>
        <v>0.50317946180528317</v>
      </c>
      <c r="U78" s="8">
        <f t="shared" ca="1" si="31"/>
        <v>4.0900871197701223</v>
      </c>
      <c r="V78" s="8">
        <f t="shared" ca="1" si="32"/>
        <v>1.8341328356762667</v>
      </c>
      <c r="X78" s="5">
        <f t="shared" si="33"/>
        <v>44837</v>
      </c>
      <c r="Y78" s="8">
        <f t="shared" ca="1" si="34"/>
        <v>1.0063564788360733</v>
      </c>
      <c r="Z78" s="8">
        <f t="shared" ca="1" si="34"/>
        <v>1.0379130846654168</v>
      </c>
      <c r="AA78" s="8">
        <f t="shared" ca="1" si="34"/>
        <v>0.93719676977924338</v>
      </c>
    </row>
    <row r="79" spans="1:27" x14ac:dyDescent="0.55000000000000004">
      <c r="A79" s="5">
        <v>44844</v>
      </c>
      <c r="B79">
        <f t="shared" si="35"/>
        <v>933.29445938129413</v>
      </c>
      <c r="C79">
        <f t="shared" si="36"/>
        <v>755.49339881749984</v>
      </c>
      <c r="D79">
        <f t="shared" si="37"/>
        <v>119.60382679812315</v>
      </c>
      <c r="H79">
        <f t="shared" si="38"/>
        <v>67638.835078087388</v>
      </c>
      <c r="I79">
        <f t="shared" si="26"/>
        <v>43337.726535067413</v>
      </c>
      <c r="J79">
        <f t="shared" si="27"/>
        <v>47129.508156844982</v>
      </c>
      <c r="L79" s="8">
        <f t="shared" si="28"/>
        <v>0.64072254474866497</v>
      </c>
      <c r="M79" s="8">
        <f t="shared" si="28"/>
        <v>1.0874937825524693</v>
      </c>
      <c r="N79" s="8">
        <f t="shared" si="29"/>
        <v>0.69678178375536948</v>
      </c>
      <c r="T79" s="8">
        <f t="shared" ca="1" si="30"/>
        <v>0.50327647185061997</v>
      </c>
      <c r="U79" s="8">
        <f t="shared" ca="1" si="31"/>
        <v>4.1073593057569209</v>
      </c>
      <c r="V79" s="8">
        <f t="shared" ca="1" si="32"/>
        <v>1.8391154275414094</v>
      </c>
      <c r="X79" s="5">
        <f t="shared" si="33"/>
        <v>44844</v>
      </c>
      <c r="Y79" s="8">
        <f t="shared" ca="1" si="34"/>
        <v>1.0065504984554088</v>
      </c>
      <c r="Z79" s="8">
        <f t="shared" ca="1" si="34"/>
        <v>1.0422961276939673</v>
      </c>
      <c r="AA79" s="8">
        <f t="shared" ca="1" si="34"/>
        <v>0.93974275167886867</v>
      </c>
    </row>
    <row r="80" spans="1:27" x14ac:dyDescent="0.55000000000000004">
      <c r="A80" s="5">
        <v>44851</v>
      </c>
      <c r="B80">
        <f t="shared" si="35"/>
        <v>932.36116492191286</v>
      </c>
      <c r="C80">
        <f t="shared" si="36"/>
        <v>760.02635921040485</v>
      </c>
      <c r="D80">
        <f t="shared" si="37"/>
        <v>114.81967372619822</v>
      </c>
      <c r="H80">
        <f t="shared" si="38"/>
        <v>68571.196243009297</v>
      </c>
      <c r="I80">
        <f t="shared" si="26"/>
        <v>44097.752894277815</v>
      </c>
      <c r="J80">
        <f t="shared" si="27"/>
        <v>47244.327830571179</v>
      </c>
      <c r="L80" s="8">
        <f t="shared" si="28"/>
        <v>0.64309440859103428</v>
      </c>
      <c r="M80" s="8">
        <f t="shared" si="28"/>
        <v>1.0713545414397219</v>
      </c>
      <c r="N80" s="8">
        <f t="shared" si="29"/>
        <v>0.68898211521849673</v>
      </c>
      <c r="T80" s="8">
        <f t="shared" ca="1" si="30"/>
        <v>0.50337494666066895</v>
      </c>
      <c r="U80" s="8">
        <f t="shared" ca="1" si="31"/>
        <v>4.1250898907404574</v>
      </c>
      <c r="V80" s="8">
        <f t="shared" ca="1" si="32"/>
        <v>1.8442891881322758</v>
      </c>
      <c r="X80" s="5">
        <f t="shared" si="33"/>
        <v>44851</v>
      </c>
      <c r="Y80" s="8">
        <f t="shared" ca="1" si="34"/>
        <v>1.0067474475970517</v>
      </c>
      <c r="Z80" s="8">
        <f t="shared" ca="1" si="34"/>
        <v>1.0467954954615222</v>
      </c>
      <c r="AA80" s="8">
        <f t="shared" ca="1" si="34"/>
        <v>0.94238641609567375</v>
      </c>
    </row>
    <row r="81" spans="1:27" x14ac:dyDescent="0.55000000000000004">
      <c r="A81" s="5">
        <v>44858</v>
      </c>
      <c r="B81">
        <f t="shared" si="35"/>
        <v>931.42880375699099</v>
      </c>
      <c r="C81">
        <f t="shared" si="36"/>
        <v>764.58651736566731</v>
      </c>
      <c r="D81">
        <f t="shared" si="37"/>
        <v>110.22688677715028</v>
      </c>
      <c r="H81">
        <f t="shared" si="38"/>
        <v>69502.62504676629</v>
      </c>
      <c r="I81">
        <f t="shared" si="26"/>
        <v>44862.339411643479</v>
      </c>
      <c r="J81">
        <f t="shared" si="27"/>
        <v>47354.554717348328</v>
      </c>
      <c r="L81" s="8">
        <f t="shared" si="28"/>
        <v>0.6454769065406798</v>
      </c>
      <c r="M81" s="8">
        <f t="shared" si="28"/>
        <v>1.0555525043586564</v>
      </c>
      <c r="N81" s="8">
        <f t="shared" si="29"/>
        <v>0.68133476520469305</v>
      </c>
      <c r="T81" s="8">
        <f t="shared" ca="1" si="30"/>
        <v>0.50347488671468732</v>
      </c>
      <c r="U81" s="8">
        <f t="shared" ca="1" si="31"/>
        <v>4.1432804516624469</v>
      </c>
      <c r="V81" s="8">
        <f t="shared" ca="1" si="32"/>
        <v>1.8496539899961273</v>
      </c>
      <c r="X81" s="5">
        <f t="shared" si="33"/>
        <v>44858</v>
      </c>
      <c r="Y81" s="8">
        <f t="shared" ca="1" si="34"/>
        <v>1.0069473272195144</v>
      </c>
      <c r="Z81" s="8">
        <f t="shared" ca="1" si="34"/>
        <v>1.0514115881376598</v>
      </c>
      <c r="AA81" s="8">
        <f t="shared" ca="1" si="34"/>
        <v>0.94512769790444384</v>
      </c>
    </row>
    <row r="82" spans="1:27" x14ac:dyDescent="0.55000000000000004">
      <c r="A82" s="5">
        <v>44865</v>
      </c>
      <c r="B82">
        <f t="shared" si="35"/>
        <v>930.49737495323404</v>
      </c>
      <c r="C82">
        <f t="shared" si="36"/>
        <v>769.17403646986133</v>
      </c>
      <c r="D82">
        <f t="shared" si="37"/>
        <v>105.81781130606427</v>
      </c>
      <c r="H82">
        <f t="shared" si="38"/>
        <v>70433.122421719527</v>
      </c>
      <c r="I82">
        <f t="shared" si="26"/>
        <v>45631.513448113343</v>
      </c>
      <c r="J82">
        <f t="shared" si="27"/>
        <v>47460.372528654392</v>
      </c>
      <c r="L82" s="8">
        <f t="shared" si="28"/>
        <v>0.64787009121779204</v>
      </c>
      <c r="M82" s="8">
        <f t="shared" si="28"/>
        <v>1.0400788609087142</v>
      </c>
      <c r="N82" s="8">
        <f t="shared" si="29"/>
        <v>0.67383598649062582</v>
      </c>
      <c r="T82" s="8">
        <f t="shared" ca="1" si="30"/>
        <v>0.5035762924992897</v>
      </c>
      <c r="U82" s="8">
        <f t="shared" ca="1" si="31"/>
        <v>4.1619326568219739</v>
      </c>
      <c r="V82" s="8">
        <f t="shared" ca="1" si="32"/>
        <v>1.8552097480600331</v>
      </c>
      <c r="X82" s="5">
        <f t="shared" si="33"/>
        <v>44865</v>
      </c>
      <c r="Y82" s="8">
        <f t="shared" ca="1" si="34"/>
        <v>1.0071501382960235</v>
      </c>
      <c r="Z82" s="8">
        <f t="shared" ca="1" si="34"/>
        <v>1.0561448290750863</v>
      </c>
      <c r="AA82" s="8">
        <f t="shared" ca="1" si="34"/>
        <v>0.94796655363500359</v>
      </c>
    </row>
    <row r="83" spans="1:27" x14ac:dyDescent="0.55000000000000004">
      <c r="A83" s="5">
        <v>44872</v>
      </c>
      <c r="B83">
        <f t="shared" si="35"/>
        <v>929.56687757828081</v>
      </c>
      <c r="C83">
        <f t="shared" si="36"/>
        <v>773.78908068868054</v>
      </c>
      <c r="D83">
        <f t="shared" si="37"/>
        <v>101.58509885382169</v>
      </c>
      <c r="H83">
        <f t="shared" si="38"/>
        <v>71362.68929929781</v>
      </c>
      <c r="I83">
        <f t="shared" si="26"/>
        <v>46405.302528802022</v>
      </c>
      <c r="J83">
        <f t="shared" si="27"/>
        <v>47561.957627508215</v>
      </c>
      <c r="L83" s="8">
        <f t="shared" si="28"/>
        <v>0.65027401551777897</v>
      </c>
      <c r="M83" s="8">
        <f t="shared" si="28"/>
        <v>1.0249250632077724</v>
      </c>
      <c r="N83" s="8">
        <f t="shared" si="29"/>
        <v>0.66648213645693155</v>
      </c>
      <c r="T83" s="8">
        <f t="shared" ca="1" si="30"/>
        <v>0.50367916450845018</v>
      </c>
      <c r="U83" s="8">
        <f t="shared" ca="1" si="31"/>
        <v>4.1810482657346046</v>
      </c>
      <c r="V83" s="8">
        <f t="shared" ca="1" si="32"/>
        <v>1.8609564192682022</v>
      </c>
      <c r="X83" s="5">
        <f t="shared" si="33"/>
        <v>44872</v>
      </c>
      <c r="Y83" s="8">
        <f t="shared" ca="1" si="34"/>
        <v>1.0073558818145252</v>
      </c>
      <c r="Z83" s="8">
        <f t="shared" ca="1" si="34"/>
        <v>1.0609956647738823</v>
      </c>
      <c r="AA83" s="8">
        <f t="shared" ca="1" si="34"/>
        <v>0.95090296128690288</v>
      </c>
    </row>
    <row r="84" spans="1:27" x14ac:dyDescent="0.55000000000000004">
      <c r="A84" s="5">
        <v>44879</v>
      </c>
      <c r="B84">
        <f t="shared" si="35"/>
        <v>928.63731070070253</v>
      </c>
      <c r="C84">
        <f t="shared" si="36"/>
        <v>778.43181517281266</v>
      </c>
      <c r="D84">
        <f t="shared" si="37"/>
        <v>97.521694899668816</v>
      </c>
      <c r="H84">
        <f t="shared" si="38"/>
        <v>72291.326609998519</v>
      </c>
      <c r="I84">
        <f t="shared" si="26"/>
        <v>47183.734343974837</v>
      </c>
      <c r="J84">
        <f t="shared" si="27"/>
        <v>47659.479322407882</v>
      </c>
      <c r="L84" s="8">
        <f t="shared" si="28"/>
        <v>0.65268873261275739</v>
      </c>
      <c r="M84" s="8">
        <f t="shared" si="28"/>
        <v>1.0100828174167991</v>
      </c>
      <c r="N84" s="8">
        <f t="shared" si="29"/>
        <v>0.65926967393369373</v>
      </c>
      <c r="T84" s="8">
        <f t="shared" ca="1" si="30"/>
        <v>0.50378350324350585</v>
      </c>
      <c r="U84" s="8">
        <f t="shared" ca="1" si="31"/>
        <v>4.2006291290155344</v>
      </c>
      <c r="V84" s="8">
        <f t="shared" ca="1" si="32"/>
        <v>1.8668940022336116</v>
      </c>
      <c r="X84" s="5">
        <f t="shared" si="33"/>
        <v>44879</v>
      </c>
      <c r="Y84" s="8">
        <f t="shared" ca="1" si="34"/>
        <v>1.0075645587776907</v>
      </c>
      <c r="Z84" s="8">
        <f t="shared" ca="1" si="34"/>
        <v>1.0659645648518503</v>
      </c>
      <c r="AA84" s="8">
        <f t="shared" ca="1" si="34"/>
        <v>0.95393692015140685</v>
      </c>
    </row>
    <row r="85" spans="1:27" x14ac:dyDescent="0.55000000000000004">
      <c r="A85" s="5">
        <v>44886</v>
      </c>
      <c r="B85">
        <f t="shared" si="35"/>
        <v>927.70867339000188</v>
      </c>
      <c r="C85">
        <f t="shared" si="36"/>
        <v>783.10240606384957</v>
      </c>
      <c r="D85">
        <f t="shared" si="37"/>
        <v>93.620827103682061</v>
      </c>
      <c r="H85">
        <f t="shared" si="38"/>
        <v>73219.035283388526</v>
      </c>
      <c r="I85">
        <f t="shared" si="26"/>
        <v>47966.836750038688</v>
      </c>
      <c r="J85">
        <f t="shared" si="27"/>
        <v>47753.100149511563</v>
      </c>
      <c r="L85" s="8">
        <f t="shared" si="28"/>
        <v>0.65511429595305115</v>
      </c>
      <c r="M85" s="8">
        <f t="shared" si="28"/>
        <v>0.99554407555284641</v>
      </c>
      <c r="N85" s="8">
        <f t="shared" si="29"/>
        <v>0.65219515614603418</v>
      </c>
      <c r="T85" s="8">
        <f t="shared" ca="1" si="30"/>
        <v>0.50388930921315878</v>
      </c>
      <c r="U85" s="8">
        <f t="shared" ca="1" si="31"/>
        <v>4.2206771882865635</v>
      </c>
      <c r="V85" s="8">
        <f t="shared" ca="1" si="32"/>
        <v>1.873022536903691</v>
      </c>
      <c r="X85" s="5">
        <f t="shared" si="33"/>
        <v>44886</v>
      </c>
      <c r="Y85" s="8">
        <f t="shared" ca="1" si="34"/>
        <v>1.0077761702029222</v>
      </c>
      <c r="Z85" s="8">
        <f t="shared" ca="1" si="34"/>
        <v>1.071052022020909</v>
      </c>
      <c r="AA85" s="8">
        <f t="shared" ca="1" si="34"/>
        <v>0.95706845064066981</v>
      </c>
    </row>
    <row r="86" spans="1:27" x14ac:dyDescent="0.55000000000000004">
      <c r="A86" s="5">
        <v>44893</v>
      </c>
      <c r="B86">
        <f t="shared" si="35"/>
        <v>926.78096471661183</v>
      </c>
      <c r="C86">
        <f t="shared" si="36"/>
        <v>787.80102050023265</v>
      </c>
      <c r="D86">
        <f t="shared" si="37"/>
        <v>89.875994019534772</v>
      </c>
      <c r="H86">
        <f t="shared" si="38"/>
        <v>74145.81624810514</v>
      </c>
      <c r="I86">
        <f t="shared" si="26"/>
        <v>48754.637770538924</v>
      </c>
      <c r="J86">
        <f t="shared" si="27"/>
        <v>47842.976143531101</v>
      </c>
      <c r="L86" s="8">
        <f t="shared" si="28"/>
        <v>0.65755075926869833</v>
      </c>
      <c r="M86" s="8">
        <f t="shared" si="28"/>
        <v>0.98130102758021687</v>
      </c>
      <c r="N86" s="8">
        <f t="shared" si="29"/>
        <v>0.64525523575652555</v>
      </c>
      <c r="T86" s="8">
        <f t="shared" ca="1" si="30"/>
        <v>0.5039965829334796</v>
      </c>
      <c r="U86" s="8">
        <f t="shared" ca="1" si="31"/>
        <v>4.2411944761067399</v>
      </c>
      <c r="V86" s="8">
        <f t="shared" ca="1" si="32"/>
        <v>1.8793421042398386</v>
      </c>
      <c r="X86" s="5">
        <f t="shared" si="33"/>
        <v>44893</v>
      </c>
      <c r="Y86" s="8">
        <f t="shared" ca="1" si="34"/>
        <v>1.0079907171223579</v>
      </c>
      <c r="Z86" s="8">
        <f t="shared" ca="1" si="34"/>
        <v>1.0762585520694925</v>
      </c>
      <c r="AA86" s="8">
        <f t="shared" ca="1" si="34"/>
        <v>0.96029759412397497</v>
      </c>
    </row>
    <row r="87" spans="1:27" x14ac:dyDescent="0.55000000000000004">
      <c r="A87" s="5">
        <v>44900</v>
      </c>
      <c r="B87">
        <f t="shared" si="35"/>
        <v>925.85418375189522</v>
      </c>
      <c r="C87">
        <f t="shared" si="36"/>
        <v>792.52782662323409</v>
      </c>
      <c r="D87">
        <f t="shared" si="37"/>
        <v>86.280954258753383</v>
      </c>
      <c r="H87">
        <f t="shared" si="38"/>
        <v>75071.670431857041</v>
      </c>
      <c r="I87">
        <f t="shared" si="26"/>
        <v>49547.165597162159</v>
      </c>
      <c r="J87">
        <f t="shared" si="27"/>
        <v>47929.257097789858</v>
      </c>
      <c r="L87" s="8">
        <f t="shared" si="28"/>
        <v>0.65999817657096616</v>
      </c>
      <c r="M87" s="8">
        <f t="shared" si="28"/>
        <v>0.96734609376999425</v>
      </c>
      <c r="N87" s="8">
        <f t="shared" si="29"/>
        <v>0.63844665800124301</v>
      </c>
      <c r="T87" s="8">
        <f t="shared" ca="1" si="30"/>
        <v>0.50410532492790983</v>
      </c>
      <c r="U87" s="8">
        <f t="shared" ca="1" si="31"/>
        <v>4.2621831159264536</v>
      </c>
      <c r="V87" s="8">
        <f t="shared" ca="1" si="32"/>
        <v>1.885852825910562</v>
      </c>
      <c r="X87" s="5">
        <f t="shared" si="33"/>
        <v>44900</v>
      </c>
      <c r="Y87" s="8">
        <f t="shared" ca="1" si="34"/>
        <v>1.0082082005828787</v>
      </c>
      <c r="Z87" s="8">
        <f t="shared" ca="1" si="34"/>
        <v>1.0815846938509015</v>
      </c>
      <c r="AA87" s="8">
        <f t="shared" ca="1" si="34"/>
        <v>0.96362441277093724</v>
      </c>
    </row>
    <row r="88" spans="1:27" x14ac:dyDescent="0.55000000000000004">
      <c r="A88" s="5">
        <v>44907</v>
      </c>
      <c r="B88">
        <f t="shared" si="35"/>
        <v>924.92832956814334</v>
      </c>
      <c r="C88">
        <f t="shared" si="36"/>
        <v>797.28299358297352</v>
      </c>
      <c r="D88">
        <f t="shared" si="37"/>
        <v>82.829716088403245</v>
      </c>
      <c r="H88">
        <f t="shared" si="38"/>
        <v>75996.598761425179</v>
      </c>
      <c r="I88">
        <f t="shared" si="26"/>
        <v>50344.448590745131</v>
      </c>
      <c r="J88">
        <f t="shared" si="27"/>
        <v>48012.086813878261</v>
      </c>
      <c r="L88" s="8">
        <f t="shared" si="28"/>
        <v>0.66245660215387525</v>
      </c>
      <c r="M88" s="8">
        <f t="shared" si="28"/>
        <v>0.95367191731849399</v>
      </c>
      <c r="N88" s="8">
        <f t="shared" si="29"/>
        <v>0.63176625791638097</v>
      </c>
      <c r="T88" s="8">
        <f t="shared" ca="1" si="30"/>
        <v>0.50421553572726474</v>
      </c>
      <c r="U88" s="8">
        <f t="shared" ca="1" si="31"/>
        <v>4.2836453220648147</v>
      </c>
      <c r="V88" s="8">
        <f t="shared" ca="1" si="32"/>
        <v>1.8925548639980243</v>
      </c>
      <c r="X88" s="5">
        <f t="shared" si="33"/>
        <v>44907</v>
      </c>
      <c r="Y88" s="8">
        <f t="shared" ca="1" si="34"/>
        <v>1.0084286216461125</v>
      </c>
      <c r="Z88" s="8">
        <f t="shared" ca="1" si="34"/>
        <v>1.0870310092775624</v>
      </c>
      <c r="AA88" s="8">
        <f t="shared" ca="1" si="34"/>
        <v>0.96704898940155581</v>
      </c>
    </row>
    <row r="89" spans="1:27" x14ac:dyDescent="0.55000000000000004">
      <c r="A89" s="5">
        <v>44914</v>
      </c>
      <c r="B89">
        <f t="shared" si="35"/>
        <v>924.00340123857518</v>
      </c>
      <c r="C89">
        <f t="shared" si="36"/>
        <v>802.06669154447138</v>
      </c>
      <c r="D89">
        <f t="shared" si="37"/>
        <v>79.516527444867108</v>
      </c>
      <c r="H89">
        <f t="shared" si="38"/>
        <v>76920.602162663752</v>
      </c>
      <c r="I89">
        <f t="shared" si="26"/>
        <v>51146.515282289605</v>
      </c>
      <c r="J89">
        <f t="shared" si="27"/>
        <v>48091.603341323127</v>
      </c>
      <c r="L89" s="8">
        <f t="shared" si="28"/>
        <v>0.66492609059573182</v>
      </c>
      <c r="M89" s="8">
        <f t="shared" si="28"/>
        <v>0.94027135721552679</v>
      </c>
      <c r="N89" s="8">
        <f t="shared" si="29"/>
        <v>0.62521095765246304</v>
      </c>
      <c r="T89" s="8">
        <f t="shared" ca="1" si="30"/>
        <v>0.50432721586973717</v>
      </c>
      <c r="U89" s="8">
        <f t="shared" ca="1" si="31"/>
        <v>4.3055833997101782</v>
      </c>
      <c r="V89" s="8">
        <f t="shared" ca="1" si="32"/>
        <v>1.8994484207177911</v>
      </c>
      <c r="X89" s="5">
        <f t="shared" si="33"/>
        <v>44914</v>
      </c>
      <c r="Y89" s="8">
        <f t="shared" ca="1" si="34"/>
        <v>1.0086519813884423</v>
      </c>
      <c r="Z89" s="8">
        <f t="shared" ca="1" si="34"/>
        <v>1.0925980833211608</v>
      </c>
      <c r="AA89" s="8">
        <f t="shared" ca="1" si="34"/>
        <v>0.97057142734301138</v>
      </c>
    </row>
    <row r="90" spans="1:27" x14ac:dyDescent="0.55000000000000004">
      <c r="A90" s="5">
        <v>44921</v>
      </c>
      <c r="B90">
        <f t="shared" si="35"/>
        <v>923.07939783733661</v>
      </c>
      <c r="C90">
        <f t="shared" si="36"/>
        <v>806.87909169373825</v>
      </c>
      <c r="D90">
        <f t="shared" si="37"/>
        <v>76.335866347072425</v>
      </c>
      <c r="H90">
        <f t="shared" si="38"/>
        <v>77843.681560501092</v>
      </c>
      <c r="I90">
        <f t="shared" si="26"/>
        <v>51953.394373983341</v>
      </c>
      <c r="J90">
        <f t="shared" si="27"/>
        <v>48167.939207670199</v>
      </c>
      <c r="L90" s="8">
        <f t="shared" si="28"/>
        <v>0.66740669676066777</v>
      </c>
      <c r="M90" s="8">
        <f t="shared" si="28"/>
        <v>0.92713748135369611</v>
      </c>
      <c r="N90" s="8">
        <f t="shared" si="29"/>
        <v>0.61877776387327554</v>
      </c>
      <c r="T90" s="8">
        <f t="shared" ca="1" si="30"/>
        <v>0.50444036590089913</v>
      </c>
      <c r="U90" s="8">
        <f t="shared" ca="1" si="31"/>
        <v>4.3279997449436056</v>
      </c>
      <c r="V90" s="8">
        <f t="shared" ca="1" si="32"/>
        <v>1.9065337381515901</v>
      </c>
      <c r="X90" s="5">
        <f t="shared" si="33"/>
        <v>44921</v>
      </c>
      <c r="Y90" s="8">
        <f t="shared" ca="1" si="34"/>
        <v>1.0088782809010095</v>
      </c>
      <c r="Z90" s="8">
        <f t="shared" ca="1" si="34"/>
        <v>1.0982865240185951</v>
      </c>
      <c r="AA90" s="8">
        <f t="shared" ca="1" si="34"/>
        <v>0.97419185029311284</v>
      </c>
    </row>
    <row r="91" spans="1:27" x14ac:dyDescent="0.55000000000000004">
      <c r="A91" s="5">
        <v>44928</v>
      </c>
      <c r="B91">
        <f t="shared" si="35"/>
        <v>922.15631843949927</v>
      </c>
      <c r="C91">
        <f t="shared" si="36"/>
        <v>811.72036624390068</v>
      </c>
      <c r="D91">
        <f t="shared" si="37"/>
        <v>73.282431693189523</v>
      </c>
      <c r="H91">
        <f t="shared" si="38"/>
        <v>78765.837878940598</v>
      </c>
      <c r="I91">
        <f t="shared" si="26"/>
        <v>52765.11474022724</v>
      </c>
      <c r="J91">
        <f t="shared" si="27"/>
        <v>48241.221639363386</v>
      </c>
      <c r="L91" s="8">
        <f t="shared" si="28"/>
        <v>0.6698984758001908</v>
      </c>
      <c r="M91" s="8">
        <f t="shared" si="28"/>
        <v>0.91426355987026953</v>
      </c>
      <c r="N91" s="8">
        <f t="shared" si="29"/>
        <v>0.61246376523675006</v>
      </c>
      <c r="T91" s="8">
        <f t="shared" ca="1" si="30"/>
        <v>0.50455498637370622</v>
      </c>
      <c r="U91" s="8">
        <f t="shared" ca="1" si="31"/>
        <v>4.3508968447851446</v>
      </c>
      <c r="V91" s="8">
        <f t="shared" ca="1" si="32"/>
        <v>1.9138110979928706</v>
      </c>
      <c r="X91" s="5">
        <f t="shared" si="33"/>
        <v>44928</v>
      </c>
      <c r="Y91" s="8">
        <f t="shared" ca="1" si="34"/>
        <v>1.0091075212897225</v>
      </c>
      <c r="Z91" s="8">
        <f t="shared" ca="1" si="34"/>
        <v>1.1040969624837198</v>
      </c>
      <c r="AA91" s="8">
        <f t="shared" ca="1" si="34"/>
        <v>0.97791040219028469</v>
      </c>
    </row>
    <row r="92" spans="1:27" x14ac:dyDescent="0.55000000000000004">
      <c r="A92" s="5">
        <v>44935</v>
      </c>
      <c r="B92">
        <f t="shared" si="35"/>
        <v>921.23416212105974</v>
      </c>
      <c r="C92">
        <f t="shared" si="36"/>
        <v>816.59068844136414</v>
      </c>
      <c r="D92">
        <f t="shared" si="37"/>
        <v>70.351134425461936</v>
      </c>
      <c r="H92">
        <f t="shared" si="38"/>
        <v>79687.072041061663</v>
      </c>
      <c r="I92">
        <f t="shared" si="26"/>
        <v>53581.705428668603</v>
      </c>
      <c r="J92">
        <f t="shared" si="27"/>
        <v>48311.572773788845</v>
      </c>
      <c r="L92" s="8">
        <f t="shared" si="28"/>
        <v>0.67240148315474157</v>
      </c>
      <c r="M92" s="8">
        <f t="shared" si="28"/>
        <v>0.90164305871346895</v>
      </c>
      <c r="N92" s="8">
        <f t="shared" si="29"/>
        <v>0.60626612995511431</v>
      </c>
      <c r="T92" s="8">
        <f t="shared" ca="1" si="30"/>
        <v>0.50467107784849974</v>
      </c>
      <c r="U92" s="8">
        <f t="shared" ca="1" si="31"/>
        <v>4.3742772772627792</v>
      </c>
      <c r="V92" s="8">
        <f t="shared" ca="1" si="32"/>
        <v>1.9212808213049963</v>
      </c>
      <c r="X92" s="5">
        <f t="shared" si="33"/>
        <v>44935</v>
      </c>
      <c r="Y92" s="8">
        <f t="shared" ca="1" si="34"/>
        <v>1.0093397036752614</v>
      </c>
      <c r="Z92" s="8">
        <f t="shared" ca="1" si="34"/>
        <v>1.1100300529248439</v>
      </c>
      <c r="AA92" s="8">
        <f t="shared" ca="1" si="34"/>
        <v>0.98172724709000958</v>
      </c>
    </row>
    <row r="93" spans="1:27" x14ac:dyDescent="0.55000000000000004">
      <c r="A93" s="5">
        <v>44942</v>
      </c>
      <c r="B93">
        <f t="shared" si="35"/>
        <v>920.31292795893864</v>
      </c>
      <c r="C93">
        <f t="shared" si="36"/>
        <v>821.49023257201236</v>
      </c>
      <c r="D93">
        <f t="shared" si="37"/>
        <v>67.537089048443463</v>
      </c>
      <c r="H93">
        <f t="shared" si="38"/>
        <v>80607.384969020597</v>
      </c>
      <c r="I93">
        <f t="shared" si="26"/>
        <v>54403.195661240614</v>
      </c>
      <c r="J93">
        <f t="shared" si="27"/>
        <v>48379.109862837286</v>
      </c>
      <c r="L93" s="8">
        <f t="shared" si="28"/>
        <v>0.67491577455526064</v>
      </c>
      <c r="M93" s="8">
        <f t="shared" si="28"/>
        <v>0.88926963342531784</v>
      </c>
      <c r="N93" s="8">
        <f t="shared" si="29"/>
        <v>0.60018210343172118</v>
      </c>
      <c r="T93" s="8">
        <f t="shared" ca="1" si="30"/>
        <v>0.50478864089301045</v>
      </c>
      <c r="U93" s="8">
        <f t="shared" ca="1" si="31"/>
        <v>4.3981437115038933</v>
      </c>
      <c r="V93" s="8">
        <f t="shared" ca="1" si="32"/>
        <v>1.9289432682918752</v>
      </c>
      <c r="X93" s="5">
        <f t="shared" si="33"/>
        <v>44942</v>
      </c>
      <c r="Y93" s="8">
        <f t="shared" ca="1" si="34"/>
        <v>1.0095748291930848</v>
      </c>
      <c r="Z93" s="8">
        <f t="shared" ca="1" si="34"/>
        <v>1.11608647266794</v>
      </c>
      <c r="AA93" s="8">
        <f t="shared" ca="1" si="34"/>
        <v>0.98564256904762548</v>
      </c>
    </row>
    <row r="94" spans="1:27" x14ac:dyDescent="0.55000000000000004">
      <c r="A94" s="5">
        <v>44949</v>
      </c>
      <c r="B94">
        <f t="shared" si="35"/>
        <v>919.39261503097975</v>
      </c>
      <c r="C94">
        <f t="shared" si="36"/>
        <v>826.41917396744441</v>
      </c>
      <c r="D94">
        <f t="shared" si="37"/>
        <v>64.835605486505727</v>
      </c>
      <c r="H94">
        <f t="shared" si="38"/>
        <v>81526.777584051582</v>
      </c>
      <c r="I94">
        <f t="shared" si="26"/>
        <v>55229.614835208056</v>
      </c>
      <c r="J94">
        <f t="shared" si="27"/>
        <v>48443.945468323793</v>
      </c>
      <c r="L94" s="8">
        <f t="shared" si="28"/>
        <v>0.67744140602476322</v>
      </c>
      <c r="M94" s="8">
        <f t="shared" si="28"/>
        <v>0.87713712313346603</v>
      </c>
      <c r="N94" s="8">
        <f t="shared" si="29"/>
        <v>0.59420900597205117</v>
      </c>
      <c r="T94" s="8">
        <f t="shared" ca="1" si="30"/>
        <v>0.50490767608236131</v>
      </c>
      <c r="U94" s="8">
        <f t="shared" ca="1" si="31"/>
        <v>4.4224989078491346</v>
      </c>
      <c r="V94" s="8">
        <f t="shared" ca="1" si="32"/>
        <v>1.9367988380808527</v>
      </c>
      <c r="X94" s="5">
        <f t="shared" si="33"/>
        <v>44949</v>
      </c>
      <c r="Y94" s="8">
        <f t="shared" ca="1" si="34"/>
        <v>1.0098128989934358</v>
      </c>
      <c r="Z94" s="8">
        <f t="shared" ca="1" si="34"/>
        <v>1.1222669221855393</v>
      </c>
      <c r="AA94" s="8">
        <f t="shared" ca="1" si="34"/>
        <v>0.98965657200738966</v>
      </c>
    </row>
    <row r="95" spans="1:27" x14ac:dyDescent="0.55000000000000004">
      <c r="A95" s="5">
        <v>44956</v>
      </c>
      <c r="B95">
        <f t="shared" si="35"/>
        <v>918.47322241594873</v>
      </c>
      <c r="C95">
        <f t="shared" si="36"/>
        <v>831.37768901124912</v>
      </c>
      <c r="D95">
        <f t="shared" si="37"/>
        <v>62.242181267045495</v>
      </c>
      <c r="H95">
        <f t="shared" si="38"/>
        <v>82445.250806467535</v>
      </c>
      <c r="I95">
        <f t="shared" si="26"/>
        <v>56060.992524219306</v>
      </c>
      <c r="J95">
        <f t="shared" si="27"/>
        <v>48506.187649590836</v>
      </c>
      <c r="L95" s="8">
        <f t="shared" si="28"/>
        <v>0.67997843387992363</v>
      </c>
      <c r="M95" s="8">
        <f t="shared" si="28"/>
        <v>0.86523954474468745</v>
      </c>
      <c r="N95" s="8">
        <f t="shared" si="29"/>
        <v>0.58834423056647067</v>
      </c>
      <c r="T95" s="8">
        <f t="shared" ca="1" si="30"/>
        <v>0.50502818399907079</v>
      </c>
      <c r="U95" s="8">
        <f t="shared" ca="1" si="31"/>
        <v>4.4473457179885445</v>
      </c>
      <c r="V95" s="8">
        <f t="shared" ca="1" si="32"/>
        <v>1.9448479685176996</v>
      </c>
      <c r="X95" s="5">
        <f t="shared" si="33"/>
        <v>44956</v>
      </c>
      <c r="Y95" s="8">
        <f t="shared" ca="1" si="34"/>
        <v>1.0100539142413485</v>
      </c>
      <c r="Z95" s="8">
        <f t="shared" ca="1" si="34"/>
        <v>1.128572125131275</v>
      </c>
      <c r="AA95" s="8">
        <f t="shared" ca="1" si="34"/>
        <v>0.99376947969772234</v>
      </c>
    </row>
    <row r="96" spans="1:27" x14ac:dyDescent="0.55000000000000004">
      <c r="A96" s="5">
        <v>44963</v>
      </c>
      <c r="B96">
        <f t="shared" si="35"/>
        <v>917.55474919353276</v>
      </c>
      <c r="C96">
        <f t="shared" si="36"/>
        <v>836.36595514531666</v>
      </c>
      <c r="D96">
        <f t="shared" si="37"/>
        <v>59.75249401636367</v>
      </c>
      <c r="H96">
        <f t="shared" si="38"/>
        <v>83362.805555661063</v>
      </c>
      <c r="I96">
        <f t="shared" si="26"/>
        <v>56897.358479364622</v>
      </c>
      <c r="J96">
        <f t="shared" si="27"/>
        <v>48565.9401436072</v>
      </c>
      <c r="L96" s="8">
        <f t="shared" si="28"/>
        <v>0.68252691473266758</v>
      </c>
      <c r="M96" s="8">
        <f t="shared" si="28"/>
        <v>0.85357108733300791</v>
      </c>
      <c r="N96" s="8">
        <f t="shared" si="29"/>
        <v>0.58258524074240625</v>
      </c>
      <c r="T96" s="8">
        <f t="shared" ca="1" si="30"/>
        <v>0.50515016523305645</v>
      </c>
      <c r="U96" s="8">
        <f t="shared" ca="1" si="31"/>
        <v>4.4726870851198379</v>
      </c>
      <c r="V96" s="8">
        <f t="shared" ca="1" si="32"/>
        <v>1.9530911359735239</v>
      </c>
      <c r="X96" s="5">
        <f t="shared" si="33"/>
        <v>44963</v>
      </c>
      <c r="Y96" s="8">
        <f t="shared" ca="1" si="34"/>
        <v>1.0102978761166554</v>
      </c>
      <c r="Z96" s="8">
        <f t="shared" ca="1" si="34"/>
        <v>1.1350028283800502</v>
      </c>
      <c r="AA96" s="8">
        <f t="shared" ca="1" si="34"/>
        <v>0.99798153553254387</v>
      </c>
    </row>
    <row r="97" spans="1:27" x14ac:dyDescent="0.55000000000000004">
      <c r="A97" s="5">
        <v>44970</v>
      </c>
      <c r="B97">
        <f t="shared" si="35"/>
        <v>916.63719444433923</v>
      </c>
      <c r="C97">
        <f t="shared" si="36"/>
        <v>841.38415087618853</v>
      </c>
      <c r="D97">
        <f t="shared" si="37"/>
        <v>57.36239425570912</v>
      </c>
      <c r="H97">
        <f t="shared" si="38"/>
        <v>84279.442750105402</v>
      </c>
      <c r="I97">
        <f t="shared" si="26"/>
        <v>57738.742630240813</v>
      </c>
      <c r="J97">
        <f t="shared" si="27"/>
        <v>48623.30253786291</v>
      </c>
      <c r="L97" s="8">
        <f t="shared" si="28"/>
        <v>0.68508690549177376</v>
      </c>
      <c r="M97" s="8">
        <f t="shared" si="28"/>
        <v>0.84212610671567223</v>
      </c>
      <c r="N97" s="8">
        <f t="shared" si="29"/>
        <v>0.57692956848367516</v>
      </c>
      <c r="T97" s="8">
        <f t="shared" ca="1" si="30"/>
        <v>0.50527362038163748</v>
      </c>
      <c r="U97" s="8">
        <f t="shared" ca="1" si="31"/>
        <v>4.4985260441287371</v>
      </c>
      <c r="V97" s="8">
        <f t="shared" ca="1" si="32"/>
        <v>1.9615288551634482</v>
      </c>
      <c r="X97" s="5">
        <f t="shared" si="33"/>
        <v>44970</v>
      </c>
      <c r="Y97" s="8">
        <f t="shared" ca="1" si="34"/>
        <v>1.0105447858139915</v>
      </c>
      <c r="Z97" s="8">
        <f t="shared" ca="1" si="34"/>
        <v>1.1415598020737983</v>
      </c>
      <c r="AA97" s="8">
        <f t="shared" ca="1" si="34"/>
        <v>1.0022930025186227</v>
      </c>
    </row>
    <row r="98" spans="1:27" x14ac:dyDescent="0.55000000000000004">
      <c r="A98" s="5">
        <v>44977</v>
      </c>
      <c r="B98">
        <f t="shared" si="35"/>
        <v>915.72055724989491</v>
      </c>
      <c r="C98">
        <f t="shared" si="36"/>
        <v>846.4324557814457</v>
      </c>
      <c r="D98">
        <f t="shared" si="37"/>
        <v>55.067898485480754</v>
      </c>
      <c r="H98">
        <f t="shared" si="38"/>
        <v>85195.163307355295</v>
      </c>
      <c r="I98">
        <f t="shared" si="26"/>
        <v>58585.17508602226</v>
      </c>
      <c r="J98">
        <f t="shared" si="27"/>
        <v>48678.370436348392</v>
      </c>
      <c r="L98" s="8">
        <f t="shared" si="28"/>
        <v>0.68765846336448455</v>
      </c>
      <c r="M98" s="8">
        <f t="shared" si="28"/>
        <v>0.83089912021040424</v>
      </c>
      <c r="N98" s="8">
        <f t="shared" si="29"/>
        <v>0.5713748122147887</v>
      </c>
      <c r="T98" s="8">
        <f t="shared" ca="1" si="30"/>
        <v>0.50539855004953915</v>
      </c>
      <c r="U98" s="8">
        <f t="shared" ca="1" si="31"/>
        <v>4.524865721791218</v>
      </c>
      <c r="V98" s="8">
        <f t="shared" ca="1" si="32"/>
        <v>1.9701616789768948</v>
      </c>
      <c r="X98" s="5">
        <f t="shared" si="33"/>
        <v>44977</v>
      </c>
      <c r="Y98" s="8">
        <f t="shared" ca="1" si="34"/>
        <v>1.0107946445428051</v>
      </c>
      <c r="Z98" s="8">
        <f t="shared" ca="1" si="34"/>
        <v>1.1482438396728054</v>
      </c>
      <c r="AA98" s="8">
        <f t="shared" ca="1" si="34"/>
        <v>1.0067041631688558</v>
      </c>
    </row>
    <row r="99" spans="1:27" x14ac:dyDescent="0.55000000000000004">
      <c r="A99" s="5">
        <v>44984</v>
      </c>
      <c r="B99">
        <f t="shared" si="35"/>
        <v>914.80483669264504</v>
      </c>
      <c r="C99">
        <f t="shared" si="36"/>
        <v>851.51105051613433</v>
      </c>
      <c r="D99">
        <f t="shared" si="37"/>
        <v>52.865182546061519</v>
      </c>
      <c r="H99">
        <f t="shared" si="38"/>
        <v>86109.968144047947</v>
      </c>
      <c r="I99">
        <f t="shared" si="26"/>
        <v>59436.686136538396</v>
      </c>
      <c r="J99">
        <f t="shared" si="27"/>
        <v>48731.235618894454</v>
      </c>
      <c r="L99" s="8">
        <f t="shared" si="28"/>
        <v>0.69024164585812531</v>
      </c>
      <c r="M99" s="8">
        <f t="shared" si="28"/>
        <v>0.81988480156764965</v>
      </c>
      <c r="N99" s="8">
        <f t="shared" si="29"/>
        <v>0.565918634848117</v>
      </c>
      <c r="T99" s="8">
        <f t="shared" ca="1" si="30"/>
        <v>0.50552495484889504</v>
      </c>
      <c r="U99" s="8">
        <f t="shared" ca="1" si="31"/>
        <v>4.5517093369976189</v>
      </c>
      <c r="V99" s="8">
        <f t="shared" ca="1" si="32"/>
        <v>1.9789901983193268</v>
      </c>
      <c r="X99" s="5">
        <f t="shared" si="33"/>
        <v>44984</v>
      </c>
      <c r="Y99" s="8">
        <f t="shared" ca="1" si="34"/>
        <v>1.0110474535273597</v>
      </c>
      <c r="Z99" s="8">
        <f t="shared" ca="1" si="34"/>
        <v>1.1550557580125822</v>
      </c>
      <c r="AA99" s="8">
        <f t="shared" ca="1" si="34"/>
        <v>1.0112153194214017</v>
      </c>
    </row>
    <row r="100" spans="1:27" x14ac:dyDescent="0.55000000000000004">
      <c r="A100" s="5">
        <v>44991</v>
      </c>
      <c r="B100">
        <f t="shared" si="35"/>
        <v>913.89003185595243</v>
      </c>
      <c r="C100">
        <f t="shared" si="36"/>
        <v>856.62011681923116</v>
      </c>
      <c r="D100">
        <f t="shared" si="37"/>
        <v>50.750575244219057</v>
      </c>
      <c r="H100">
        <f t="shared" si="38"/>
        <v>87023.858175903893</v>
      </c>
      <c r="I100">
        <f t="shared" si="26"/>
        <v>60293.30625335763</v>
      </c>
      <c r="J100">
        <f t="shared" si="27"/>
        <v>48781.98619413867</v>
      </c>
      <c r="L100" s="8">
        <f t="shared" si="28"/>
        <v>0.69283651078173292</v>
      </c>
      <c r="M100" s="8">
        <f t="shared" si="28"/>
        <v>0.80907797607171505</v>
      </c>
      <c r="N100" s="8">
        <f t="shared" si="29"/>
        <v>0.56055876189187337</v>
      </c>
      <c r="T100" s="8">
        <f t="shared" ca="1" si="30"/>
        <v>0.50565283539925121</v>
      </c>
      <c r="U100" s="8">
        <f t="shared" ca="1" si="31"/>
        <v>4.5790602009984811</v>
      </c>
      <c r="V100" s="8">
        <f t="shared" ca="1" si="32"/>
        <v>1.9880150419652949</v>
      </c>
      <c r="X100" s="5">
        <f t="shared" si="33"/>
        <v>44991</v>
      </c>
      <c r="Y100" s="8">
        <f t="shared" ca="1" si="34"/>
        <v>1.0113032140067448</v>
      </c>
      <c r="Z100" s="8">
        <f t="shared" ca="1" si="34"/>
        <v>1.1619963973662482</v>
      </c>
      <c r="AA100" s="8">
        <f t="shared" ca="1" si="34"/>
        <v>1.0158267925645916</v>
      </c>
    </row>
    <row r="101" spans="1:27" x14ac:dyDescent="0.55000000000000004">
      <c r="A101" s="5">
        <v>44998</v>
      </c>
      <c r="B101">
        <f t="shared" si="35"/>
        <v>912.97614182409643</v>
      </c>
      <c r="C101">
        <f t="shared" si="36"/>
        <v>861.75983752014656</v>
      </c>
      <c r="D101">
        <f t="shared" si="37"/>
        <v>48.720552234450295</v>
      </c>
      <c r="H101">
        <f t="shared" si="38"/>
        <v>87936.834317727989</v>
      </c>
      <c r="I101">
        <f t="shared" si="26"/>
        <v>61155.066090877779</v>
      </c>
      <c r="J101">
        <f t="shared" si="27"/>
        <v>48830.706746373122</v>
      </c>
      <c r="L101" s="8">
        <f t="shared" si="28"/>
        <v>0.69544311624769251</v>
      </c>
      <c r="M101" s="8">
        <f t="shared" si="28"/>
        <v>0.79847361580493781</v>
      </c>
      <c r="N101" s="8">
        <f t="shared" si="29"/>
        <v>0.55529297961694868</v>
      </c>
      <c r="T101" s="8">
        <f t="shared" ca="1" si="30"/>
        <v>0.50578219232756949</v>
      </c>
      <c r="U101" s="8">
        <f t="shared" ca="1" si="31"/>
        <v>4.6069217176720736</v>
      </c>
      <c r="V101" s="8">
        <f t="shared" ca="1" si="32"/>
        <v>1.997236876422658</v>
      </c>
      <c r="X101" s="5">
        <f t="shared" si="33"/>
        <v>44998</v>
      </c>
      <c r="Y101" s="8">
        <f t="shared" ca="1" si="34"/>
        <v>1.011561927234881</v>
      </c>
      <c r="Z101" s="8">
        <f t="shared" ca="1" si="34"/>
        <v>1.1690666215124201</v>
      </c>
      <c r="AA101" s="8">
        <f t="shared" ca="1" si="34"/>
        <v>1.0205389231675495</v>
      </c>
    </row>
    <row r="102" spans="1:27" x14ac:dyDescent="0.55000000000000004">
      <c r="A102" s="5">
        <v>45005</v>
      </c>
      <c r="B102">
        <f t="shared" si="35"/>
        <v>912.06316568227237</v>
      </c>
      <c r="C102">
        <f t="shared" si="36"/>
        <v>866.9303965452674</v>
      </c>
      <c r="D102">
        <f t="shared" si="37"/>
        <v>46.771730145072283</v>
      </c>
      <c r="H102">
        <f t="shared" si="38"/>
        <v>88848.897483410256</v>
      </c>
      <c r="I102">
        <f t="shared" si="26"/>
        <v>62021.99648742305</v>
      </c>
      <c r="J102">
        <f t="shared" si="27"/>
        <v>48877.478476518198</v>
      </c>
      <c r="L102" s="8">
        <f t="shared" si="28"/>
        <v>0.69806152067338501</v>
      </c>
      <c r="M102" s="8">
        <f t="shared" si="28"/>
        <v>0.78806683506922703</v>
      </c>
      <c r="N102" s="8">
        <f t="shared" si="29"/>
        <v>0.55011913328068629</v>
      </c>
      <c r="T102" s="8">
        <f t="shared" ca="1" si="30"/>
        <v>0.50591302626823098</v>
      </c>
      <c r="U102" s="8">
        <f t="shared" ca="1" si="31"/>
        <v>4.6352973838134783</v>
      </c>
      <c r="V102" s="8">
        <f t="shared" ca="1" si="32"/>
        <v>2.0066564058078229</v>
      </c>
      <c r="X102" s="5">
        <f t="shared" si="33"/>
        <v>45005</v>
      </c>
      <c r="Y102" s="8">
        <f t="shared" ca="1" si="34"/>
        <v>1.0118235944805272</v>
      </c>
      <c r="Z102" s="8">
        <f t="shared" ca="1" si="34"/>
        <v>1.1762673178085705</v>
      </c>
      <c r="AA102" s="8">
        <f t="shared" ca="1" si="34"/>
        <v>1.0253520710164412</v>
      </c>
    </row>
    <row r="103" spans="1:27" x14ac:dyDescent="0.55000000000000004">
      <c r="A103" s="5">
        <v>45012</v>
      </c>
      <c r="B103">
        <f t="shared" si="35"/>
        <v>911.15110251659007</v>
      </c>
      <c r="C103">
        <f t="shared" si="36"/>
        <v>872.131978924539</v>
      </c>
      <c r="D103">
        <f t="shared" si="37"/>
        <v>44.900860939269393</v>
      </c>
      <c r="H103">
        <f t="shared" si="38"/>
        <v>89760.048585926852</v>
      </c>
      <c r="I103">
        <f t="shared" si="26"/>
        <v>62894.128466347589</v>
      </c>
      <c r="J103">
        <f t="shared" si="27"/>
        <v>48922.379337457467</v>
      </c>
      <c r="L103" s="8">
        <f t="shared" si="28"/>
        <v>0.70069178278284183</v>
      </c>
      <c r="M103" s="8">
        <f t="shared" si="28"/>
        <v>0.77785288595952307</v>
      </c>
      <c r="N103" s="8">
        <f t="shared" si="29"/>
        <v>0.54503512540575683</v>
      </c>
      <c r="T103" s="8">
        <f t="shared" ca="1" si="30"/>
        <v>0.50604533786303918</v>
      </c>
      <c r="U103" s="8">
        <f t="shared" ca="1" si="31"/>
        <v>4.664190789445211</v>
      </c>
      <c r="V103" s="8">
        <f t="shared" ca="1" si="32"/>
        <v>2.0162743717318863</v>
      </c>
      <c r="X103" s="5">
        <f t="shared" si="33"/>
        <v>45012</v>
      </c>
      <c r="Y103" s="8">
        <f t="shared" ca="1" si="34"/>
        <v>1.0120882170272874</v>
      </c>
      <c r="Z103" s="8">
        <f t="shared" ca="1" si="34"/>
        <v>1.1835993972698526</v>
      </c>
      <c r="AA103" s="8">
        <f t="shared" ca="1" si="34"/>
        <v>1.0302666150562985</v>
      </c>
    </row>
    <row r="104" spans="1:27" x14ac:dyDescent="0.55000000000000004">
      <c r="A104" s="5">
        <v>45019</v>
      </c>
      <c r="B104">
        <f t="shared" si="35"/>
        <v>910.23995141407352</v>
      </c>
      <c r="C104">
        <f t="shared" si="36"/>
        <v>877.36477079808628</v>
      </c>
      <c r="D104">
        <f t="shared" si="37"/>
        <v>43.104826501698618</v>
      </c>
      <c r="H104">
        <f t="shared" si="38"/>
        <v>90670.288537340923</v>
      </c>
      <c r="I104">
        <f t="shared" si="26"/>
        <v>63771.493237145674</v>
      </c>
      <c r="J104">
        <f t="shared" si="27"/>
        <v>48965.484163959169</v>
      </c>
      <c r="L104" s="8">
        <f t="shared" si="28"/>
        <v>0.70333396160841088</v>
      </c>
      <c r="M104" s="8">
        <f t="shared" si="28"/>
        <v>0.76782715408391455</v>
      </c>
      <c r="N104" s="8">
        <f t="shared" si="29"/>
        <v>0.54003891411235139</v>
      </c>
      <c r="T104" s="8">
        <f t="shared" ca="1" si="30"/>
        <v>0.50617912776122453</v>
      </c>
      <c r="U104" s="8">
        <f t="shared" ca="1" si="31"/>
        <v>4.6936056181492836</v>
      </c>
      <c r="V104" s="8">
        <f t="shared" ca="1" si="32"/>
        <v>2.0260915531975408</v>
      </c>
      <c r="X104" s="5">
        <f t="shared" si="33"/>
        <v>45019</v>
      </c>
      <c r="Y104" s="8">
        <f t="shared" ca="1" si="34"/>
        <v>1.0123557961736194</v>
      </c>
      <c r="Z104" s="8">
        <f t="shared" ca="1" si="34"/>
        <v>1.1910637946533646</v>
      </c>
      <c r="AA104" s="8">
        <f t="shared" ca="1" si="34"/>
        <v>1.0352829533383376</v>
      </c>
    </row>
    <row r="105" spans="1:27" x14ac:dyDescent="0.55000000000000004">
      <c r="A105" s="5">
        <v>45026</v>
      </c>
      <c r="B105">
        <f t="shared" si="35"/>
        <v>909.32971146265947</v>
      </c>
      <c r="C105">
        <f t="shared" si="36"/>
        <v>882.6289594228748</v>
      </c>
      <c r="D105">
        <f t="shared" si="37"/>
        <v>41.380633441630671</v>
      </c>
      <c r="H105">
        <f t="shared" si="38"/>
        <v>91579.618248803585</v>
      </c>
      <c r="I105">
        <f t="shared" si="26"/>
        <v>64654.122196568547</v>
      </c>
      <c r="J105">
        <f t="shared" si="27"/>
        <v>49006.864797400798</v>
      </c>
      <c r="L105" s="8">
        <f t="shared" si="28"/>
        <v>0.70598811649242932</v>
      </c>
      <c r="M105" s="8">
        <f t="shared" si="28"/>
        <v>0.75798515442533976</v>
      </c>
      <c r="N105" s="8">
        <f t="shared" si="29"/>
        <v>0.53512851150196872</v>
      </c>
      <c r="T105" s="8">
        <f t="shared" ca="1" si="30"/>
        <v>0.5063143966194471</v>
      </c>
      <c r="U105" s="8">
        <f t="shared" ca="1" si="31"/>
        <v>4.7235456474206616</v>
      </c>
      <c r="V105" s="8">
        <f t="shared" ca="1" si="32"/>
        <v>2.03610876650662</v>
      </c>
      <c r="X105" s="5">
        <f t="shared" si="33"/>
        <v>45026</v>
      </c>
      <c r="Y105" s="8">
        <f t="shared" ca="1" si="34"/>
        <v>1.01262633323284</v>
      </c>
      <c r="Z105" s="8">
        <f t="shared" ca="1" si="34"/>
        <v>1.1986614685478454</v>
      </c>
      <c r="AA105" s="8">
        <f t="shared" ca="1" si="34"/>
        <v>1.0404015029727196</v>
      </c>
    </row>
    <row r="106" spans="1:27" x14ac:dyDescent="0.55000000000000004">
      <c r="A106" s="5">
        <v>45033</v>
      </c>
      <c r="B106">
        <f t="shared" si="35"/>
        <v>908.42038175119683</v>
      </c>
      <c r="C106">
        <f t="shared" si="36"/>
        <v>887.9247331794121</v>
      </c>
      <c r="D106">
        <f t="shared" si="37"/>
        <v>39.725408103965442</v>
      </c>
      <c r="H106">
        <f t="shared" si="38"/>
        <v>92488.038630554787</v>
      </c>
      <c r="I106">
        <f t="shared" si="26"/>
        <v>65542.046929747958</v>
      </c>
      <c r="J106">
        <f t="shared" si="27"/>
        <v>49046.590205504763</v>
      </c>
      <c r="L106" s="8">
        <f t="shared" si="28"/>
        <v>0.70865430708890798</v>
      </c>
      <c r="M106" s="8">
        <f t="shared" si="28"/>
        <v>0.74832252733998295</v>
      </c>
      <c r="N106" s="8">
        <f t="shared" si="29"/>
        <v>0.53030198209113599</v>
      </c>
      <c r="T106" s="8">
        <f t="shared" ca="1" si="30"/>
        <v>0.50645114510180067</v>
      </c>
      <c r="U106" s="8">
        <f t="shared" ca="1" si="31"/>
        <v>4.7540147490420503</v>
      </c>
      <c r="V106" s="8">
        <f t="shared" ca="1" si="32"/>
        <v>2.0463268651781732</v>
      </c>
      <c r="X106" s="5">
        <f t="shared" si="33"/>
        <v>45033</v>
      </c>
      <c r="Y106" s="8">
        <f t="shared" ca="1" si="34"/>
        <v>1.0128998295331337</v>
      </c>
      <c r="Z106" s="8">
        <f t="shared" ca="1" si="34"/>
        <v>1.2063934014687796</v>
      </c>
      <c r="AA106" s="8">
        <f t="shared" ca="1" si="34"/>
        <v>1.0456227000866867</v>
      </c>
    </row>
    <row r="107" spans="1:27" x14ac:dyDescent="0.55000000000000004">
      <c r="A107" s="5">
        <v>45040</v>
      </c>
      <c r="B107">
        <f t="shared" si="35"/>
        <v>907.51196136944566</v>
      </c>
      <c r="C107">
        <f t="shared" si="36"/>
        <v>893.25228157848858</v>
      </c>
      <c r="D107">
        <f t="shared" si="37"/>
        <v>38.136391779806821</v>
      </c>
      <c r="H107">
        <f t="shared" si="38"/>
        <v>93395.550591924228</v>
      </c>
      <c r="I107">
        <f t="shared" ref="I107:I138" si="39">C107+I106</f>
        <v>66435.299211326448</v>
      </c>
      <c r="J107">
        <f t="shared" ref="J107:J138" si="40">D107+J106</f>
        <v>49084.726597284571</v>
      </c>
      <c r="L107" s="8">
        <f t="shared" si="28"/>
        <v>0.71133259336522403</v>
      </c>
      <c r="M107" s="8">
        <f t="shared" si="28"/>
        <v>0.73883503468764677</v>
      </c>
      <c r="N107" s="8">
        <f t="shared" si="29"/>
        <v>0.52555744129344906</v>
      </c>
      <c r="T107" s="8">
        <f t="shared" ca="1" si="30"/>
        <v>0.50658937387981695</v>
      </c>
      <c r="U107" s="8">
        <f t="shared" ca="1" si="31"/>
        <v>4.7850168894799872</v>
      </c>
      <c r="V107" s="8">
        <f t="shared" ca="1" si="32"/>
        <v>2.0567467398769326</v>
      </c>
      <c r="X107" s="5">
        <f t="shared" si="33"/>
        <v>45040</v>
      </c>
      <c r="Y107" s="8">
        <f t="shared" ca="1" si="34"/>
        <v>1.0131762864175606</v>
      </c>
      <c r="Z107" s="8">
        <f t="shared" ca="1" si="34"/>
        <v>1.2142605999589129</v>
      </c>
      <c r="AA107" s="8">
        <f t="shared" ca="1" si="34"/>
        <v>1.0509469997880119</v>
      </c>
    </row>
    <row r="108" spans="1:27" x14ac:dyDescent="0.55000000000000004">
      <c r="A108" s="5">
        <v>45047</v>
      </c>
      <c r="B108">
        <f t="shared" si="35"/>
        <v>906.60444940807622</v>
      </c>
      <c r="C108">
        <f t="shared" si="36"/>
        <v>898.61179526795956</v>
      </c>
      <c r="D108">
        <f t="shared" si="37"/>
        <v>36.610936108614546</v>
      </c>
      <c r="H108">
        <f t="shared" si="38"/>
        <v>94302.155041332298</v>
      </c>
      <c r="I108">
        <f t="shared" si="39"/>
        <v>67333.911006594411</v>
      </c>
      <c r="J108">
        <f t="shared" si="40"/>
        <v>49121.337533393184</v>
      </c>
      <c r="L108" s="8">
        <f t="shared" si="28"/>
        <v>0.71402303560382263</v>
      </c>
      <c r="M108" s="8">
        <f t="shared" si="28"/>
        <v>0.72951855608955252</v>
      </c>
      <c r="N108" s="8">
        <f t="shared" si="29"/>
        <v>0.52089305394837981</v>
      </c>
      <c r="T108" s="8">
        <f t="shared" ca="1" si="30"/>
        <v>0.50672908363246805</v>
      </c>
      <c r="U108" s="8">
        <f t="shared" ca="1" si="31"/>
        <v>4.8165561303021676</v>
      </c>
      <c r="V108" s="8">
        <f t="shared" ca="1" si="32"/>
        <v>2.0673693183520827</v>
      </c>
      <c r="X108" s="5">
        <f t="shared" si="33"/>
        <v>45047</v>
      </c>
      <c r="Y108" s="8">
        <f t="shared" ca="1" si="34"/>
        <v>1.0134557052440616</v>
      </c>
      <c r="Z108" s="8">
        <f t="shared" ca="1" si="34"/>
        <v>1.2222640946941534</v>
      </c>
      <c r="AA108" s="8">
        <f t="shared" ca="1" si="34"/>
        <v>1.0563748761337108</v>
      </c>
    </row>
    <row r="109" spans="1:27" x14ac:dyDescent="0.55000000000000004">
      <c r="A109" s="5">
        <v>45054</v>
      </c>
      <c r="B109">
        <f t="shared" si="35"/>
        <v>905.69784495866816</v>
      </c>
      <c r="C109">
        <f t="shared" si="36"/>
        <v>904.00346603956734</v>
      </c>
      <c r="D109">
        <f t="shared" si="37"/>
        <v>35.146498664269963</v>
      </c>
      <c r="H109">
        <f t="shared" si="38"/>
        <v>95207.852886290973</v>
      </c>
      <c r="I109">
        <f t="shared" si="39"/>
        <v>68237.914472633973</v>
      </c>
      <c r="J109">
        <f t="shared" si="40"/>
        <v>49156.484032057451</v>
      </c>
      <c r="L109" s="8">
        <f t="shared" si="28"/>
        <v>0.71672569440392853</v>
      </c>
      <c r="M109" s="8">
        <f t="shared" si="28"/>
        <v>0.72036908530918087</v>
      </c>
      <c r="N109" s="8">
        <f t="shared" si="29"/>
        <v>0.51630703289534552</v>
      </c>
      <c r="T109" s="8">
        <f t="shared" ca="1" si="30"/>
        <v>0.50687027504617121</v>
      </c>
      <c r="U109" s="8">
        <f t="shared" ca="1" si="31"/>
        <v>4.8486366286160045</v>
      </c>
      <c r="V109" s="8">
        <f t="shared" ca="1" si="32"/>
        <v>2.0781955653862112</v>
      </c>
      <c r="X109" s="5">
        <f t="shared" si="33"/>
        <v>45054</v>
      </c>
      <c r="Y109" s="8">
        <f t="shared" ca="1" si="34"/>
        <v>1.0137380873854678</v>
      </c>
      <c r="Z109" s="8">
        <f t="shared" ca="1" si="34"/>
        <v>1.2304049405948612</v>
      </c>
      <c r="AA109" s="8">
        <f t="shared" ca="1" si="34"/>
        <v>1.061906822103958</v>
      </c>
    </row>
    <row r="110" spans="1:27" x14ac:dyDescent="0.55000000000000004">
      <c r="A110" s="5">
        <v>45061</v>
      </c>
      <c r="B110">
        <f t="shared" si="35"/>
        <v>904.79214711370946</v>
      </c>
      <c r="C110">
        <f t="shared" si="36"/>
        <v>909.42748683580476</v>
      </c>
      <c r="D110">
        <f t="shared" si="37"/>
        <v>33.740638717699163</v>
      </c>
      <c r="H110">
        <f t="shared" si="38"/>
        <v>96112.645033404682</v>
      </c>
      <c r="I110">
        <f t="shared" si="39"/>
        <v>69147.341959469777</v>
      </c>
      <c r="J110">
        <f t="shared" si="40"/>
        <v>49190.224670775147</v>
      </c>
      <c r="L110" s="8">
        <f t="shared" si="28"/>
        <v>0.71944063068326847</v>
      </c>
      <c r="M110" s="8">
        <f t="shared" si="28"/>
        <v>0.71138272675192127</v>
      </c>
      <c r="N110" s="8">
        <f t="shared" si="29"/>
        <v>0.51179763759158547</v>
      </c>
      <c r="T110" s="8">
        <f t="shared" ca="1" si="30"/>
        <v>0.50701294881479331</v>
      </c>
      <c r="U110" s="8">
        <f t="shared" ca="1" si="31"/>
        <v>4.8812626375283585</v>
      </c>
      <c r="V110" s="8">
        <f t="shared" ca="1" si="32"/>
        <v>2.0892264827543432</v>
      </c>
      <c r="X110" s="5">
        <f t="shared" si="33"/>
        <v>45061</v>
      </c>
      <c r="Y110" s="8">
        <f t="shared" ca="1" si="34"/>
        <v>1.0140234342295096</v>
      </c>
      <c r="Z110" s="8">
        <f t="shared" ca="1" si="34"/>
        <v>1.2386842169425116</v>
      </c>
      <c r="AA110" s="8">
        <f t="shared" ca="1" si="34"/>
        <v>1.0675433495811533</v>
      </c>
    </row>
    <row r="111" spans="1:27" x14ac:dyDescent="0.55000000000000004">
      <c r="A111" s="5">
        <v>45068</v>
      </c>
      <c r="B111">
        <f t="shared" si="35"/>
        <v>903.88735496659569</v>
      </c>
      <c r="C111">
        <f t="shared" si="36"/>
        <v>914.88405175681964</v>
      </c>
      <c r="D111">
        <f t="shared" si="37"/>
        <v>32.391013168991194</v>
      </c>
      <c r="H111">
        <f t="shared" si="38"/>
        <v>97016.532388371284</v>
      </c>
      <c r="I111">
        <f t="shared" si="39"/>
        <v>70062.226011226594</v>
      </c>
      <c r="J111">
        <f t="shared" si="40"/>
        <v>49222.615683944139</v>
      </c>
      <c r="L111" s="8">
        <f t="shared" si="28"/>
        <v>0.72216790567980016</v>
      </c>
      <c r="M111" s="8">
        <f t="shared" si="28"/>
        <v>0.7025556920794499</v>
      </c>
      <c r="N111" s="8">
        <f t="shared" si="29"/>
        <v>0.50736317277243892</v>
      </c>
      <c r="T111" s="8">
        <f t="shared" ca="1" si="30"/>
        <v>0.50715710563965299</v>
      </c>
      <c r="U111" s="8">
        <f t="shared" ca="1" si="31"/>
        <v>4.9144385066264462</v>
      </c>
      <c r="V111" s="8">
        <f t="shared" ca="1" si="32"/>
        <v>2.100463109192948</v>
      </c>
      <c r="X111" s="5">
        <f t="shared" si="33"/>
        <v>45068</v>
      </c>
      <c r="Y111" s="8">
        <f t="shared" ca="1" si="34"/>
        <v>1.014311747178821</v>
      </c>
      <c r="Z111" s="8">
        <f t="shared" ca="1" si="34"/>
        <v>1.2471030275017321</v>
      </c>
      <c r="AA111" s="8">
        <f t="shared" ca="1" si="34"/>
        <v>1.073284989334085</v>
      </c>
    </row>
    <row r="112" spans="1:27" x14ac:dyDescent="0.55000000000000004">
      <c r="A112" s="5">
        <v>45075</v>
      </c>
      <c r="B112">
        <f t="shared" si="35"/>
        <v>902.98346761162907</v>
      </c>
      <c r="C112">
        <f t="shared" si="36"/>
        <v>920.37335606736053</v>
      </c>
      <c r="D112">
        <f t="shared" si="37"/>
        <v>31.095372642231546</v>
      </c>
      <c r="H112">
        <f t="shared" si="38"/>
        <v>97919.515855982914</v>
      </c>
      <c r="I112">
        <f t="shared" si="39"/>
        <v>70982.599367293951</v>
      </c>
      <c r="J112">
        <f t="shared" si="40"/>
        <v>49253.71105658637</v>
      </c>
      <c r="L112" s="8">
        <f t="shared" si="28"/>
        <v>0.72490758095345398</v>
      </c>
      <c r="M112" s="8">
        <f t="shared" si="28"/>
        <v>0.69388429693489895</v>
      </c>
      <c r="N112" s="8">
        <f t="shared" si="29"/>
        <v>0.50300198715266575</v>
      </c>
      <c r="T112" s="8">
        <f t="shared" ca="1" si="30"/>
        <v>0.50730274622952609</v>
      </c>
      <c r="U112" s="8">
        <f t="shared" ca="1" si="31"/>
        <v>4.9481686824798841</v>
      </c>
      <c r="V112" s="8">
        <f t="shared" ca="1" si="32"/>
        <v>2.1119065203788416</v>
      </c>
      <c r="X112" s="5">
        <f t="shared" si="33"/>
        <v>45075</v>
      </c>
      <c r="Y112" s="8">
        <f t="shared" ca="1" si="34"/>
        <v>1.0146030276509501</v>
      </c>
      <c r="Z112" s="8">
        <f t="shared" ca="1" si="34"/>
        <v>1.2556625006477016</v>
      </c>
      <c r="AA112" s="8">
        <f t="shared" ca="1" si="34"/>
        <v>1.079132291007151</v>
      </c>
    </row>
    <row r="113" spans="1:27" x14ac:dyDescent="0.55000000000000004">
      <c r="A113" s="5">
        <v>45082</v>
      </c>
      <c r="B113">
        <f t="shared" si="35"/>
        <v>902.08048414401742</v>
      </c>
      <c r="C113">
        <f t="shared" si="36"/>
        <v>925.89559620376474</v>
      </c>
      <c r="D113">
        <f t="shared" si="37"/>
        <v>29.851557736542283</v>
      </c>
      <c r="H113">
        <f t="shared" si="38"/>
        <v>98821.596340126925</v>
      </c>
      <c r="I113">
        <f t="shared" si="39"/>
        <v>71908.494963497709</v>
      </c>
      <c r="J113">
        <f t="shared" si="40"/>
        <v>49283.562614322909</v>
      </c>
      <c r="L113" s="8">
        <f t="shared" si="28"/>
        <v>0.72765971838788202</v>
      </c>
      <c r="M113" s="8">
        <f t="shared" si="28"/>
        <v>0.68536495777502093</v>
      </c>
      <c r="N113" s="8">
        <f t="shared" si="29"/>
        <v>0.49871247216749431</v>
      </c>
      <c r="T113" s="8">
        <f t="shared" ca="1" si="30"/>
        <v>0.50744987130064889</v>
      </c>
      <c r="U113" s="8">
        <f t="shared" ca="1" si="31"/>
        <v>4.9824577091638851</v>
      </c>
      <c r="V113" s="8">
        <f t="shared" ca="1" si="32"/>
        <v>2.1235578289178667</v>
      </c>
      <c r="X113" s="5">
        <f t="shared" si="33"/>
        <v>45082</v>
      </c>
      <c r="Y113" s="8">
        <f t="shared" ca="1" si="34"/>
        <v>1.014897277078366</v>
      </c>
      <c r="Z113" s="8">
        <f t="shared" ca="1" si="34"/>
        <v>1.2643637894989197</v>
      </c>
      <c r="AA113" s="8">
        <f t="shared" ca="1" si="34"/>
        <v>1.085085823114573</v>
      </c>
    </row>
    <row r="114" spans="1:27" x14ac:dyDescent="0.55000000000000004">
      <c r="A114" s="5">
        <v>45089</v>
      </c>
      <c r="B114">
        <f t="shared" si="35"/>
        <v>901.17840365987342</v>
      </c>
      <c r="C114">
        <f t="shared" si="36"/>
        <v>931.45096978098729</v>
      </c>
      <c r="D114">
        <f t="shared" si="37"/>
        <v>28.65749542708059</v>
      </c>
      <c r="H114">
        <f t="shared" si="38"/>
        <v>99722.774743786795</v>
      </c>
      <c r="I114">
        <f t="shared" si="39"/>
        <v>72839.945933278694</v>
      </c>
      <c r="J114">
        <f t="shared" si="40"/>
        <v>49312.220109749993</v>
      </c>
      <c r="L114" s="8">
        <f t="shared" si="28"/>
        <v>0.73042438019221856</v>
      </c>
      <c r="M114" s="8">
        <f t="shared" si="28"/>
        <v>0.6769941888056854</v>
      </c>
      <c r="N114" s="8">
        <f t="shared" si="29"/>
        <v>0.49449306075212651</v>
      </c>
      <c r="T114" s="8">
        <f t="shared" ca="1" si="30"/>
        <v>0.50759848157672249</v>
      </c>
      <c r="U114" s="8">
        <f t="shared" ca="1" si="31"/>
        <v>5.0173102288035585</v>
      </c>
      <c r="V114" s="8">
        <f t="shared" ca="1" si="32"/>
        <v>2.1354181843432869</v>
      </c>
      <c r="X114" s="5">
        <f t="shared" si="33"/>
        <v>45089</v>
      </c>
      <c r="Y114" s="8">
        <f t="shared" ca="1" si="34"/>
        <v>1.0151944969084674</v>
      </c>
      <c r="Z114" s="8">
        <f t="shared" ca="1" si="34"/>
        <v>1.2732080720553285</v>
      </c>
      <c r="AA114" s="8">
        <f t="shared" ca="1" si="34"/>
        <v>1.0911461730395768</v>
      </c>
    </row>
    <row r="115" spans="1:27" x14ac:dyDescent="0.55000000000000004">
      <c r="A115" s="5">
        <v>45096</v>
      </c>
      <c r="B115">
        <f t="shared" si="35"/>
        <v>900.27722525621357</v>
      </c>
      <c r="C115">
        <f t="shared" si="36"/>
        <v>937.03967559967327</v>
      </c>
      <c r="D115">
        <f t="shared" si="37"/>
        <v>27.511195609997365</v>
      </c>
      <c r="H115">
        <f t="shared" si="38"/>
        <v>100623.05196904301</v>
      </c>
      <c r="I115">
        <f t="shared" si="39"/>
        <v>73776.985608878371</v>
      </c>
      <c r="J115">
        <f t="shared" si="40"/>
        <v>49339.731305359994</v>
      </c>
      <c r="L115" s="8">
        <f t="shared" si="28"/>
        <v>0.73320162890284912</v>
      </c>
      <c r="M115" s="8">
        <f t="shared" si="28"/>
        <v>0.66876859901717667</v>
      </c>
      <c r="N115" s="8">
        <f t="shared" si="29"/>
        <v>0.49034222615847028</v>
      </c>
      <c r="T115" s="8">
        <f t="shared" ca="1" si="30"/>
        <v>0.50774857778891658</v>
      </c>
      <c r="U115" s="8">
        <f t="shared" ca="1" si="31"/>
        <v>5.0527309821393738</v>
      </c>
      <c r="V115" s="8">
        <f t="shared" ca="1" si="32"/>
        <v>2.1474887731237851</v>
      </c>
      <c r="X115" s="5">
        <f t="shared" si="33"/>
        <v>45096</v>
      </c>
      <c r="Y115" s="8">
        <f t="shared" ca="1" si="34"/>
        <v>1.0154946886035903</v>
      </c>
      <c r="Z115" s="8">
        <f t="shared" ca="1" si="34"/>
        <v>1.2821965513418077</v>
      </c>
      <c r="AA115" s="8">
        <f t="shared" ca="1" si="34"/>
        <v>1.0973139470384787</v>
      </c>
    </row>
    <row r="116" spans="1:27" x14ac:dyDescent="0.55000000000000004">
      <c r="A116" s="5">
        <v>45103</v>
      </c>
      <c r="B116">
        <f t="shared" si="35"/>
        <v>899.37694803095735</v>
      </c>
      <c r="C116">
        <f t="shared" si="36"/>
        <v>942.66191365327131</v>
      </c>
      <c r="D116">
        <f t="shared" si="37"/>
        <v>26.410747785597469</v>
      </c>
      <c r="H116">
        <f t="shared" si="38"/>
        <v>101522.42891707396</v>
      </c>
      <c r="I116">
        <f t="shared" si="39"/>
        <v>74719.647522531639</v>
      </c>
      <c r="J116">
        <f t="shared" si="40"/>
        <v>49366.142053145588</v>
      </c>
      <c r="L116" s="8">
        <f t="shared" si="28"/>
        <v>0.73599152738518991</v>
      </c>
      <c r="M116" s="8">
        <f t="shared" si="28"/>
        <v>0.66068488931588276</v>
      </c>
      <c r="N116" s="8">
        <f t="shared" si="29"/>
        <v>0.48625848080791167</v>
      </c>
      <c r="T116" s="8">
        <f t="shared" ca="1" si="30"/>
        <v>0.50790016067587362</v>
      </c>
      <c r="U116" s="8">
        <f t="shared" ca="1" si="31"/>
        <v>5.0887248091137351</v>
      </c>
      <c r="V116" s="8">
        <f t="shared" ca="1" si="32"/>
        <v>2.1597708186810078</v>
      </c>
      <c r="X116" s="5">
        <f t="shared" si="33"/>
        <v>45103</v>
      </c>
      <c r="Y116" s="8">
        <f t="shared" ca="1" si="34"/>
        <v>1.0157978536410155</v>
      </c>
      <c r="Z116" s="8">
        <f t="shared" ca="1" si="34"/>
        <v>1.2913304555570246</v>
      </c>
      <c r="AA116" s="8">
        <f t="shared" ca="1" si="34"/>
        <v>1.1035897702496513</v>
      </c>
    </row>
    <row r="117" spans="1:27" x14ac:dyDescent="0.55000000000000004">
      <c r="A117" s="5">
        <v>45110</v>
      </c>
      <c r="B117">
        <f t="shared" si="35"/>
        <v>898.47757108292637</v>
      </c>
      <c r="C117">
        <f t="shared" si="36"/>
        <v>948.31788513519098</v>
      </c>
      <c r="D117">
        <f t="shared" si="37"/>
        <v>25.354317874173567</v>
      </c>
      <c r="H117">
        <f t="shared" si="38"/>
        <v>102420.90648815689</v>
      </c>
      <c r="I117">
        <f t="shared" si="39"/>
        <v>75667.965407666823</v>
      </c>
      <c r="J117">
        <f t="shared" si="40"/>
        <v>49391.496371019763</v>
      </c>
      <c r="L117" s="8">
        <f t="shared" si="28"/>
        <v>0.73879413883547729</v>
      </c>
      <c r="M117" s="8">
        <f t="shared" si="28"/>
        <v>0.65273984974908972</v>
      </c>
      <c r="N117" s="8">
        <f t="shared" si="29"/>
        <v>0.48224037517897761</v>
      </c>
      <c r="T117" s="8">
        <f t="shared" ca="1" si="30"/>
        <v>0.50805323098371313</v>
      </c>
      <c r="U117" s="8">
        <f t="shared" ca="1" si="31"/>
        <v>5.1252966494787193</v>
      </c>
      <c r="V117" s="8">
        <f t="shared" ca="1" si="32"/>
        <v>2.1722655814165601</v>
      </c>
      <c r="X117" s="5">
        <f t="shared" si="33"/>
        <v>45110</v>
      </c>
      <c r="Y117" s="8">
        <f t="shared" ca="1" si="34"/>
        <v>1.016103993512979</v>
      </c>
      <c r="Z117" s="8">
        <f t="shared" ca="1" si="34"/>
        <v>1.3006110382276561</v>
      </c>
      <c r="AA117" s="8">
        <f t="shared" ca="1" si="34"/>
        <v>1.1099742867073155</v>
      </c>
    </row>
    <row r="118" spans="1:27" x14ac:dyDescent="0.55000000000000004">
      <c r="A118" s="5">
        <v>45117</v>
      </c>
      <c r="B118">
        <f t="shared" si="35"/>
        <v>897.57909351184344</v>
      </c>
      <c r="C118">
        <f t="shared" si="36"/>
        <v>954.0077924460021</v>
      </c>
      <c r="D118">
        <f t="shared" si="37"/>
        <v>24.340145159206624</v>
      </c>
      <c r="H118">
        <f t="shared" si="38"/>
        <v>103318.48558166873</v>
      </c>
      <c r="I118">
        <f t="shared" si="39"/>
        <v>76621.973200112829</v>
      </c>
      <c r="J118">
        <f t="shared" si="40"/>
        <v>49415.83651617897</v>
      </c>
      <c r="L118" s="8">
        <f t="shared" si="28"/>
        <v>0.74160952678256709</v>
      </c>
      <c r="M118" s="8">
        <f t="shared" si="28"/>
        <v>0.64493035681970934</v>
      </c>
      <c r="N118" s="8">
        <f t="shared" si="29"/>
        <v>0.47828649672877677</v>
      </c>
      <c r="T118" s="8">
        <f t="shared" ca="1" si="30"/>
        <v>0.50820778946603617</v>
      </c>
      <c r="U118" s="8">
        <f t="shared" ca="1" si="31"/>
        <v>5.1624515434249689</v>
      </c>
      <c r="V118" s="8">
        <f t="shared" ca="1" si="32"/>
        <v>2.1849743587483799</v>
      </c>
      <c r="X118" s="5">
        <f t="shared" si="33"/>
        <v>45117</v>
      </c>
      <c r="Y118" s="8">
        <f t="shared" ca="1" si="34"/>
        <v>1.0164131097266791</v>
      </c>
      <c r="Z118" s="8">
        <f t="shared" ca="1" si="34"/>
        <v>1.3100395783679786</v>
      </c>
      <c r="AA118" s="8">
        <f t="shared" ca="1" si="34"/>
        <v>1.1164681593601289</v>
      </c>
    </row>
    <row r="119" spans="1:27" x14ac:dyDescent="0.55000000000000004">
      <c r="A119" s="5">
        <v>45124</v>
      </c>
      <c r="B119">
        <f t="shared" si="35"/>
        <v>896.68151441833163</v>
      </c>
      <c r="C119">
        <f t="shared" si="36"/>
        <v>959.73183920067811</v>
      </c>
      <c r="D119">
        <f t="shared" si="37"/>
        <v>23.366539352838359</v>
      </c>
      <c r="H119">
        <f t="shared" si="38"/>
        <v>104215.16709608707</v>
      </c>
      <c r="I119">
        <f t="shared" si="39"/>
        <v>77581.7050393135</v>
      </c>
      <c r="J119">
        <f t="shared" si="40"/>
        <v>49439.203055531805</v>
      </c>
      <c r="L119" s="8">
        <f t="shared" si="28"/>
        <v>0.74443775508974297</v>
      </c>
      <c r="M119" s="8">
        <f t="shared" si="28"/>
        <v>0.6372533708878807</v>
      </c>
      <c r="N119" s="8">
        <f t="shared" si="29"/>
        <v>0.47439546884714523</v>
      </c>
      <c r="T119" s="8">
        <f t="shared" ca="1" si="30"/>
        <v>0.50836383688392861</v>
      </c>
      <c r="U119" s="8">
        <f t="shared" ca="1" si="31"/>
        <v>5.2001946322317805</v>
      </c>
      <c r="V119" s="8">
        <f t="shared" ca="1" si="32"/>
        <v>2.1978984851564207</v>
      </c>
      <c r="X119" s="5">
        <f t="shared" si="33"/>
        <v>45124</v>
      </c>
      <c r="Y119" s="8">
        <f t="shared" ca="1" si="34"/>
        <v>1.0167252038042838</v>
      </c>
      <c r="Z119" s="8">
        <f t="shared" ca="1" si="34"/>
        <v>1.3196173806448357</v>
      </c>
      <c r="AA119" s="8">
        <f t="shared" ca="1" si="34"/>
        <v>1.1230720700945269</v>
      </c>
    </row>
    <row r="120" spans="1:27" x14ac:dyDescent="0.55000000000000004">
      <c r="A120" s="5">
        <v>45131</v>
      </c>
      <c r="B120">
        <f t="shared" si="35"/>
        <v>895.7848329039133</v>
      </c>
      <c r="C120">
        <f t="shared" si="36"/>
        <v>965.49023023588222</v>
      </c>
      <c r="D120">
        <f t="shared" si="37"/>
        <v>22.431877778724825</v>
      </c>
      <c r="H120">
        <f t="shared" si="38"/>
        <v>105110.95192899098</v>
      </c>
      <c r="I120">
        <f t="shared" si="39"/>
        <v>78547.195269549382</v>
      </c>
      <c r="J120">
        <f t="shared" si="40"/>
        <v>49461.634933310532</v>
      </c>
      <c r="L120" s="8">
        <f t="shared" si="28"/>
        <v>0.74727888795653685</v>
      </c>
      <c r="M120" s="8">
        <f t="shared" si="28"/>
        <v>0.62970593365649385</v>
      </c>
      <c r="N120" s="8">
        <f t="shared" si="29"/>
        <v>0.47056594984245753</v>
      </c>
      <c r="T120" s="8">
        <f t="shared" ca="1" si="30"/>
        <v>0.50852137400596642</v>
      </c>
      <c r="U120" s="8">
        <f t="shared" ca="1" si="31"/>
        <v>5.2385311589384047</v>
      </c>
      <c r="V120" s="8">
        <f t="shared" ca="1" si="32"/>
        <v>2.2110393322375868</v>
      </c>
      <c r="X120" s="5">
        <f t="shared" si="33"/>
        <v>45131</v>
      </c>
      <c r="Y120" s="8">
        <f t="shared" ca="1" si="34"/>
        <v>1.017040277282941</v>
      </c>
      <c r="Z120" s="8">
        <f t="shared" ca="1" si="34"/>
        <v>1.3293457755479905</v>
      </c>
      <c r="AA120" s="8">
        <f t="shared" ca="1" si="34"/>
        <v>1.1297867197627942</v>
      </c>
    </row>
    <row r="121" spans="1:27" x14ac:dyDescent="0.55000000000000004">
      <c r="A121" s="5">
        <v>45138</v>
      </c>
      <c r="B121">
        <f t="shared" si="35"/>
        <v>894.88904807100937</v>
      </c>
      <c r="C121">
        <f t="shared" si="36"/>
        <v>971.28317161729751</v>
      </c>
      <c r="D121">
        <f t="shared" si="37"/>
        <v>21.534602667575832</v>
      </c>
      <c r="H121">
        <f t="shared" si="38"/>
        <v>106005.84097706199</v>
      </c>
      <c r="I121">
        <f t="shared" si="39"/>
        <v>79518.478441166677</v>
      </c>
      <c r="J121">
        <f t="shared" si="40"/>
        <v>49483.169535978108</v>
      </c>
      <c r="L121" s="8">
        <f t="shared" si="28"/>
        <v>0.75013298992055766</v>
      </c>
      <c r="M121" s="8">
        <f t="shared" si="28"/>
        <v>0.6222851657377878</v>
      </c>
      <c r="N121" s="8">
        <f t="shared" si="29"/>
        <v>0.46679663195809645</v>
      </c>
      <c r="T121" s="8">
        <f t="shared" ca="1" si="30"/>
        <v>0.50868040160821948</v>
      </c>
      <c r="U121" s="8">
        <f t="shared" ca="1" si="31"/>
        <v>5.2774664690366002</v>
      </c>
      <c r="V121" s="8">
        <f t="shared" ca="1" si="32"/>
        <v>2.2243983087698256</v>
      </c>
      <c r="X121" s="5">
        <f t="shared" si="33"/>
        <v>45138</v>
      </c>
      <c r="Y121" s="8">
        <f t="shared" ca="1" si="34"/>
        <v>1.0173583317147872</v>
      </c>
      <c r="Z121" s="8">
        <f t="shared" ca="1" si="34"/>
        <v>1.339226119565869</v>
      </c>
      <c r="AA121" s="8">
        <f t="shared" ca="1" si="34"/>
        <v>1.1366128282158141</v>
      </c>
    </row>
    <row r="122" spans="1:27" x14ac:dyDescent="0.55000000000000004">
      <c r="A122" s="5">
        <v>45145</v>
      </c>
      <c r="B122">
        <f t="shared" si="35"/>
        <v>893.99415902293833</v>
      </c>
      <c r="C122">
        <f t="shared" si="36"/>
        <v>977.11087064700132</v>
      </c>
      <c r="D122">
        <f t="shared" si="37"/>
        <v>20.673218560872797</v>
      </c>
      <c r="H122">
        <f t="shared" si="38"/>
        <v>106899.83513608493</v>
      </c>
      <c r="I122">
        <f t="shared" si="39"/>
        <v>80495.589311813674</v>
      </c>
      <c r="J122">
        <f t="shared" si="40"/>
        <v>49503.842754538979</v>
      </c>
      <c r="L122" s="8">
        <f t="shared" si="28"/>
        <v>0.75300012585933085</v>
      </c>
      <c r="M122" s="8">
        <f t="shared" si="28"/>
        <v>0.61498826429827391</v>
      </c>
      <c r="N122" s="8">
        <f t="shared" si="29"/>
        <v>0.46308624041861168</v>
      </c>
      <c r="T122" s="8">
        <f t="shared" ca="1" si="30"/>
        <v>0.50884092047425566</v>
      </c>
      <c r="U122" s="8">
        <f t="shared" ca="1" si="31"/>
        <v>5.3170060111844659</v>
      </c>
      <c r="V122" s="8">
        <f t="shared" ca="1" si="32"/>
        <v>2.2379768607853561</v>
      </c>
      <c r="X122" s="5">
        <f t="shared" si="33"/>
        <v>45145</v>
      </c>
      <c r="Y122" s="8">
        <f t="shared" ca="1" si="34"/>
        <v>1.0176793686669541</v>
      </c>
      <c r="Z122" s="8">
        <f t="shared" ca="1" si="34"/>
        <v>1.3492597953667054</v>
      </c>
      <c r="AA122" s="8">
        <f t="shared" ca="1" si="34"/>
        <v>1.1435511343404861</v>
      </c>
    </row>
    <row r="123" spans="1:27" x14ac:dyDescent="0.55000000000000004">
      <c r="A123" s="5">
        <v>45152</v>
      </c>
      <c r="B123">
        <f t="shared" si="35"/>
        <v>893.10016486391544</v>
      </c>
      <c r="C123">
        <f t="shared" si="36"/>
        <v>982.97353587088332</v>
      </c>
      <c r="D123">
        <f t="shared" si="37"/>
        <v>19.846289818437885</v>
      </c>
      <c r="H123">
        <f t="shared" si="38"/>
        <v>107792.93530094886</v>
      </c>
      <c r="I123">
        <f t="shared" si="39"/>
        <v>81478.56284768456</v>
      </c>
      <c r="J123">
        <f t="shared" si="40"/>
        <v>49523.689044357416</v>
      </c>
      <c r="L123" s="8">
        <f t="shared" si="28"/>
        <v>0.75588036099214884</v>
      </c>
      <c r="M123" s="8">
        <f t="shared" si="28"/>
        <v>0.60781250077933557</v>
      </c>
      <c r="N123" s="8">
        <f t="shared" si="29"/>
        <v>0.45943353250462493</v>
      </c>
      <c r="T123" s="8">
        <f t="shared" ca="1" si="30"/>
        <v>0.50900293139514652</v>
      </c>
      <c r="U123" s="8">
        <f t="shared" ca="1" si="31"/>
        <v>5.3571553379416237</v>
      </c>
      <c r="V123" s="8">
        <f t="shared" ca="1" si="32"/>
        <v>2.2517764716529305</v>
      </c>
      <c r="X123" s="5">
        <f t="shared" si="33"/>
        <v>45152</v>
      </c>
      <c r="Y123" s="8">
        <f t="shared" ca="1" si="34"/>
        <v>1.018003389721581</v>
      </c>
      <c r="Z123" s="8">
        <f t="shared" ca="1" si="34"/>
        <v>1.3594482119851032</v>
      </c>
      <c r="AA123" s="8">
        <f t="shared" ca="1" si="34"/>
        <v>1.1506023961017602</v>
      </c>
    </row>
    <row r="124" spans="1:27" x14ac:dyDescent="0.55000000000000004">
      <c r="A124" s="5">
        <v>45159</v>
      </c>
      <c r="B124">
        <f t="shared" si="35"/>
        <v>892.20706469905156</v>
      </c>
      <c r="C124">
        <f t="shared" si="36"/>
        <v>988.87137708610862</v>
      </c>
      <c r="D124">
        <f t="shared" si="37"/>
        <v>19.052438225700367</v>
      </c>
      <c r="H124">
        <f t="shared" si="38"/>
        <v>108685.1423656479</v>
      </c>
      <c r="I124">
        <f t="shared" si="39"/>
        <v>82467.434224770666</v>
      </c>
      <c r="J124">
        <f t="shared" si="40"/>
        <v>49542.741482583115</v>
      </c>
      <c r="L124" s="8">
        <f t="shared" si="28"/>
        <v>0.75877376088193027</v>
      </c>
      <c r="M124" s="8">
        <f t="shared" si="28"/>
        <v>0.60075521869094373</v>
      </c>
      <c r="N124" s="8">
        <f t="shared" si="29"/>
        <v>0.45583729665557382</v>
      </c>
      <c r="T124" s="8">
        <f t="shared" ca="1" si="30"/>
        <v>0.50916643516947002</v>
      </c>
      <c r="U124" s="8">
        <f t="shared" ca="1" si="31"/>
        <v>5.3979201065257634</v>
      </c>
      <c r="V124" s="8">
        <f t="shared" ca="1" si="32"/>
        <v>2.2657986621691166</v>
      </c>
      <c r="X124" s="5">
        <f t="shared" si="33"/>
        <v>45159</v>
      </c>
      <c r="Y124" s="8">
        <f t="shared" ca="1" si="34"/>
        <v>1.0183303964758197</v>
      </c>
      <c r="Z124" s="8">
        <f t="shared" ca="1" si="34"/>
        <v>1.36979280501402</v>
      </c>
      <c r="AA124" s="8">
        <f t="shared" ca="1" si="34"/>
        <v>1.1577673905892796</v>
      </c>
    </row>
    <row r="125" spans="1:27" x14ac:dyDescent="0.55000000000000004">
      <c r="A125" s="5">
        <v>45166</v>
      </c>
      <c r="B125">
        <f t="shared" si="35"/>
        <v>891.31485763435251</v>
      </c>
      <c r="C125">
        <f t="shared" si="36"/>
        <v>994.80460534862527</v>
      </c>
      <c r="D125">
        <f t="shared" si="37"/>
        <v>18.290340696672352</v>
      </c>
      <c r="H125">
        <f t="shared" si="38"/>
        <v>109576.45722328225</v>
      </c>
      <c r="I125">
        <f t="shared" si="39"/>
        <v>83462.238830119299</v>
      </c>
      <c r="J125">
        <f t="shared" si="40"/>
        <v>49561.031823279787</v>
      </c>
      <c r="L125" s="8">
        <f t="shared" si="28"/>
        <v>0.7616803914370911</v>
      </c>
      <c r="M125" s="8">
        <f t="shared" si="28"/>
        <v>0.59381383147601996</v>
      </c>
      <c r="N125" s="8">
        <f t="shared" si="29"/>
        <v>0.45229635159941373</v>
      </c>
      <c r="T125" s="8">
        <f t="shared" ca="1" si="30"/>
        <v>0.50933143260331615</v>
      </c>
      <c r="U125" s="8">
        <f t="shared" ca="1" si="31"/>
        <v>5.4393060795906383</v>
      </c>
      <c r="V125" s="8">
        <f t="shared" ca="1" si="32"/>
        <v>2.2800449906585172</v>
      </c>
      <c r="X125" s="5">
        <f t="shared" si="33"/>
        <v>45166</v>
      </c>
      <c r="Y125" s="8">
        <f t="shared" ca="1" si="34"/>
        <v>1.0186603905418468</v>
      </c>
      <c r="Z125" s="8">
        <f t="shared" ca="1" si="34"/>
        <v>1.3802950368021925</v>
      </c>
      <c r="AA125" s="8">
        <f t="shared" ca="1" si="34"/>
        <v>1.1650469140685904</v>
      </c>
    </row>
    <row r="126" spans="1:27" x14ac:dyDescent="0.55000000000000004">
      <c r="A126" s="5">
        <v>45173</v>
      </c>
      <c r="B126">
        <f t="shared" si="35"/>
        <v>890.42354277671814</v>
      </c>
      <c r="C126">
        <f t="shared" si="36"/>
        <v>1000.7734329807171</v>
      </c>
      <c r="D126">
        <f t="shared" si="37"/>
        <v>17.558727068805457</v>
      </c>
      <c r="H126">
        <f t="shared" si="38"/>
        <v>110466.88076605897</v>
      </c>
      <c r="I126">
        <f t="shared" si="39"/>
        <v>84463.012263100012</v>
      </c>
      <c r="J126">
        <f t="shared" si="40"/>
        <v>49578.590550348592</v>
      </c>
      <c r="L126" s="8">
        <f t="shared" si="28"/>
        <v>0.76460031891342528</v>
      </c>
      <c r="M126" s="8">
        <f t="shared" si="28"/>
        <v>0.58698582044306702</v>
      </c>
      <c r="N126" s="8">
        <f t="shared" si="29"/>
        <v>0.44880954550842767</v>
      </c>
      <c r="T126" s="8">
        <f t="shared" ca="1" si="30"/>
        <v>0.50949792451029141</v>
      </c>
      <c r="U126" s="8">
        <f t="shared" ca="1" si="31"/>
        <v>5.4813191260255625</v>
      </c>
      <c r="V126" s="8">
        <f t="shared" ca="1" si="32"/>
        <v>2.2945170530828869</v>
      </c>
      <c r="X126" s="5">
        <f t="shared" si="33"/>
        <v>45173</v>
      </c>
      <c r="Y126" s="8">
        <f t="shared" ca="1" si="34"/>
        <v>1.0189933735468708</v>
      </c>
      <c r="Z126" s="8">
        <f t="shared" ca="1" si="34"/>
        <v>1.3909563966570198</v>
      </c>
      <c r="AA126" s="8">
        <f t="shared" ca="1" si="34"/>
        <v>1.1724417820368975</v>
      </c>
    </row>
    <row r="127" spans="1:27" x14ac:dyDescent="0.55000000000000004">
      <c r="A127" s="5">
        <v>45180</v>
      </c>
      <c r="B127">
        <f t="shared" si="35"/>
        <v>889.53311923394142</v>
      </c>
      <c r="C127">
        <f t="shared" si="36"/>
        <v>1006.7780735786014</v>
      </c>
      <c r="D127">
        <f t="shared" si="37"/>
        <v>16.856377986053239</v>
      </c>
      <c r="H127">
        <f t="shared" si="38"/>
        <v>111356.4138852929</v>
      </c>
      <c r="I127">
        <f t="shared" si="39"/>
        <v>85469.790336678619</v>
      </c>
      <c r="J127">
        <f t="shared" si="40"/>
        <v>49595.446928334648</v>
      </c>
      <c r="L127" s="8">
        <f t="shared" si="28"/>
        <v>0.76753360991599617</v>
      </c>
      <c r="M127" s="8">
        <f t="shared" si="28"/>
        <v>0.58026873276476487</v>
      </c>
      <c r="N127" s="8">
        <f t="shared" si="29"/>
        <v>0.44537575518032047</v>
      </c>
      <c r="T127" s="8">
        <f t="shared" ca="1" si="30"/>
        <v>0.50966591171152265</v>
      </c>
      <c r="U127" s="8">
        <f t="shared" ca="1" si="31"/>
        <v>5.5239652217764519</v>
      </c>
      <c r="V127" s="8">
        <f t="shared" ca="1" si="32"/>
        <v>2.3092164831591107</v>
      </c>
      <c r="X127" s="5">
        <f t="shared" si="33"/>
        <v>45180</v>
      </c>
      <c r="Y127" s="8">
        <f t="shared" ca="1" si="34"/>
        <v>1.0193293471331417</v>
      </c>
      <c r="Z127" s="8">
        <f t="shared" ca="1" si="34"/>
        <v>1.401778401052914</v>
      </c>
      <c r="AA127" s="8">
        <f t="shared" ca="1" si="34"/>
        <v>1.1799528292833492</v>
      </c>
    </row>
    <row r="128" spans="1:27" x14ac:dyDescent="0.55000000000000004">
      <c r="A128" s="5">
        <v>45187</v>
      </c>
      <c r="B128">
        <f t="shared" si="35"/>
        <v>888.64358611470743</v>
      </c>
      <c r="C128">
        <f t="shared" si="36"/>
        <v>1012.818742020073</v>
      </c>
      <c r="D128">
        <f t="shared" si="37"/>
        <v>16.18212286661111</v>
      </c>
      <c r="H128">
        <f t="shared" si="38"/>
        <v>112245.05747140761</v>
      </c>
      <c r="I128">
        <f t="shared" si="39"/>
        <v>86482.60907869869</v>
      </c>
      <c r="J128">
        <f t="shared" si="40"/>
        <v>49611.629051201257</v>
      </c>
      <c r="L128" s="8">
        <f t="shared" si="28"/>
        <v>0.770480331401038</v>
      </c>
      <c r="M128" s="8">
        <f t="shared" si="28"/>
        <v>0.57366017954031601</v>
      </c>
      <c r="N128" s="8">
        <f t="shared" si="29"/>
        <v>0.44199388524380168</v>
      </c>
      <c r="T128" s="8">
        <f t="shared" ca="1" si="30"/>
        <v>0.50983539503566255</v>
      </c>
      <c r="U128" s="8">
        <f t="shared" ca="1" si="31"/>
        <v>5.5672504506885261</v>
      </c>
      <c r="V128" s="8">
        <f t="shared" ca="1" si="32"/>
        <v>2.3241449524859799</v>
      </c>
      <c r="X128" s="5">
        <f t="shared" si="33"/>
        <v>45187</v>
      </c>
      <c r="Y128" s="8">
        <f t="shared" ca="1" si="34"/>
        <v>1.0196683129579609</v>
      </c>
      <c r="Z128" s="8">
        <f t="shared" ca="1" si="34"/>
        <v>1.4127625938451458</v>
      </c>
      <c r="AA128" s="8">
        <f t="shared" ca="1" si="34"/>
        <v>1.1875809099538159</v>
      </c>
    </row>
    <row r="129" spans="1:27" x14ac:dyDescent="0.55000000000000004">
      <c r="A129" s="5">
        <v>45194</v>
      </c>
      <c r="B129">
        <f t="shared" si="35"/>
        <v>887.75494252859278</v>
      </c>
      <c r="C129">
        <f t="shared" si="36"/>
        <v>1018.8956544721935</v>
      </c>
      <c r="D129">
        <f t="shared" si="37"/>
        <v>15.534837951946665</v>
      </c>
      <c r="H129">
        <f t="shared" si="38"/>
        <v>113132.8124139362</v>
      </c>
      <c r="I129">
        <f t="shared" si="39"/>
        <v>87501.504733170877</v>
      </c>
      <c r="J129">
        <f t="shared" si="40"/>
        <v>49627.163889153206</v>
      </c>
      <c r="L129" s="8">
        <f t="shared" si="28"/>
        <v>0.7734405506778691</v>
      </c>
      <c r="M129" s="8">
        <f t="shared" si="28"/>
        <v>0.56715783391939867</v>
      </c>
      <c r="N129" s="8">
        <f t="shared" si="29"/>
        <v>0.43866286738788712</v>
      </c>
      <c r="T129" s="8">
        <f t="shared" ca="1" si="30"/>
        <v>0.51000637531889392</v>
      </c>
      <c r="U129" s="8">
        <f t="shared" ca="1" si="31"/>
        <v>5.6111810053707103</v>
      </c>
      <c r="V129" s="8">
        <f t="shared" ca="1" si="32"/>
        <v>2.3393041706797484</v>
      </c>
      <c r="X129" s="5">
        <f t="shared" si="33"/>
        <v>45194</v>
      </c>
      <c r="Y129" s="8">
        <f t="shared" ca="1" si="34"/>
        <v>1.0200102726936897</v>
      </c>
      <c r="Z129" s="8">
        <f t="shared" ca="1" si="34"/>
        <v>1.4239105464891988</v>
      </c>
      <c r="AA129" s="8">
        <f t="shared" ca="1" si="34"/>
        <v>1.1953268976201563</v>
      </c>
    </row>
    <row r="130" spans="1:27" x14ac:dyDescent="0.55000000000000004">
      <c r="A130" s="5">
        <v>45201</v>
      </c>
      <c r="B130">
        <f t="shared" si="35"/>
        <v>886.86718758606423</v>
      </c>
      <c r="C130">
        <f t="shared" si="36"/>
        <v>1025.0090283990266</v>
      </c>
      <c r="D130">
        <f t="shared" si="37"/>
        <v>14.913444433868797</v>
      </c>
      <c r="H130">
        <f t="shared" si="38"/>
        <v>114019.67960152226</v>
      </c>
      <c r="I130">
        <f t="shared" si="39"/>
        <v>88526.513761569906</v>
      </c>
      <c r="J130">
        <f t="shared" si="40"/>
        <v>49642.077333587076</v>
      </c>
      <c r="L130" s="8">
        <f t="shared" si="28"/>
        <v>0.7764143354108145</v>
      </c>
      <c r="M130" s="8">
        <f t="shared" si="28"/>
        <v>0.56075942928566014</v>
      </c>
      <c r="N130" s="8">
        <f t="shared" si="29"/>
        <v>0.43538165961417341</v>
      </c>
      <c r="T130" s="8">
        <f t="shared" ca="1" si="30"/>
        <v>0.5101788534049343</v>
      </c>
      <c r="U130" s="8">
        <f t="shared" ca="1" si="31"/>
        <v>5.6557631880818153</v>
      </c>
      <c r="V130" s="8">
        <f t="shared" ca="1" si="32"/>
        <v>2.354695885518411</v>
      </c>
      <c r="X130" s="5">
        <f t="shared" si="33"/>
        <v>45201</v>
      </c>
      <c r="Y130" s="8">
        <f t="shared" ca="1" si="34"/>
        <v>1.0203552280277592</v>
      </c>
      <c r="Z130" s="8">
        <f t="shared" ca="1" si="34"/>
        <v>1.4352238582656485</v>
      </c>
      <c r="AA130" s="8">
        <f t="shared" ca="1" si="34"/>
        <v>1.2031916853539408</v>
      </c>
    </row>
    <row r="131" spans="1:27" x14ac:dyDescent="0.55000000000000004">
      <c r="A131" s="5">
        <v>45208</v>
      </c>
      <c r="B131">
        <f t="shared" si="35"/>
        <v>885.98032039847817</v>
      </c>
      <c r="C131">
        <f t="shared" si="36"/>
        <v>1031.1590825694209</v>
      </c>
      <c r="D131">
        <f t="shared" si="37"/>
        <v>14.316906656514044</v>
      </c>
      <c r="H131">
        <f t="shared" si="38"/>
        <v>114905.65992192074</v>
      </c>
      <c r="I131">
        <f t="shared" si="39"/>
        <v>89557.672844139321</v>
      </c>
      <c r="J131">
        <f t="shared" si="40"/>
        <v>49656.394240243593</v>
      </c>
      <c r="L131" s="8">
        <f t="shared" si="28"/>
        <v>0.77940175362113961</v>
      </c>
      <c r="M131" s="8">
        <f t="shared" si="28"/>
        <v>0.55446275749775831</v>
      </c>
      <c r="N131" s="8">
        <f t="shared" si="29"/>
        <v>0.43214924551136547</v>
      </c>
      <c r="T131" s="8">
        <f t="shared" ca="1" si="30"/>
        <v>0.51035283014504074</v>
      </c>
      <c r="U131" s="8">
        <f t="shared" ca="1" si="31"/>
        <v>5.7010034116386263</v>
      </c>
      <c r="V131" s="8">
        <f t="shared" ca="1" si="32"/>
        <v>2.3703218830946828</v>
      </c>
      <c r="X131" s="5">
        <f t="shared" si="33"/>
        <v>45208</v>
      </c>
      <c r="Y131" s="8">
        <f t="shared" ca="1" si="34"/>
        <v>1.0207031806626794</v>
      </c>
      <c r="Z131" s="8">
        <f t="shared" ca="1" si="34"/>
        <v>1.4467041565106018</v>
      </c>
      <c r="AA131" s="8">
        <f t="shared" ca="1" si="34"/>
        <v>1.2111761858046186</v>
      </c>
    </row>
    <row r="132" spans="1:27" x14ac:dyDescent="0.55000000000000004">
      <c r="A132" s="5">
        <v>45215</v>
      </c>
      <c r="B132">
        <f t="shared" si="35"/>
        <v>885.09434007807965</v>
      </c>
      <c r="C132">
        <f t="shared" si="36"/>
        <v>1037.3460370648374</v>
      </c>
      <c r="D132">
        <f t="shared" si="37"/>
        <v>13.744230390253483</v>
      </c>
      <c r="H132">
        <f t="shared" si="38"/>
        <v>115790.75426199882</v>
      </c>
      <c r="I132">
        <f t="shared" si="39"/>
        <v>90595.01888120416</v>
      </c>
      <c r="J132">
        <f t="shared" si="40"/>
        <v>49670.138470633843</v>
      </c>
      <c r="L132" s="8">
        <f t="shared" si="28"/>
        <v>0.7824028736889953</v>
      </c>
      <c r="M132" s="8">
        <f t="shared" si="28"/>
        <v>0.54826566718602399</v>
      </c>
      <c r="N132" s="8">
        <f t="shared" si="29"/>
        <v>0.4289646335513595</v>
      </c>
      <c r="T132" s="8">
        <f t="shared" ca="1" si="30"/>
        <v>0.51052830639801505</v>
      </c>
      <c r="U132" s="8">
        <f t="shared" ca="1" si="31"/>
        <v>5.7469082003459411</v>
      </c>
      <c r="V132" s="8">
        <f t="shared" ca="1" si="32"/>
        <v>2.3861839879776401</v>
      </c>
      <c r="X132" s="5">
        <f t="shared" si="33"/>
        <v>45215</v>
      </c>
      <c r="Y132" s="8">
        <f t="shared" ca="1" si="34"/>
        <v>1.0210541323160498</v>
      </c>
      <c r="Z132" s="8">
        <f t="shared" ca="1" si="34"/>
        <v>1.4583530968517064</v>
      </c>
      <c r="AA132" s="8">
        <f t="shared" ca="1" si="34"/>
        <v>1.219281331282114</v>
      </c>
    </row>
    <row r="133" spans="1:27" x14ac:dyDescent="0.55000000000000004">
      <c r="A133" s="5">
        <v>45222</v>
      </c>
      <c r="B133">
        <f t="shared" si="35"/>
        <v>884.20924573800153</v>
      </c>
      <c r="C133">
        <f t="shared" si="36"/>
        <v>1043.5701132872264</v>
      </c>
      <c r="D133">
        <f t="shared" si="37"/>
        <v>13.194461174643344</v>
      </c>
      <c r="H133">
        <f t="shared" si="38"/>
        <v>116674.96350773683</v>
      </c>
      <c r="I133">
        <f t="shared" si="39"/>
        <v>91638.58899449138</v>
      </c>
      <c r="J133">
        <f t="shared" si="40"/>
        <v>49683.332931808487</v>
      </c>
      <c r="L133" s="8">
        <f t="shared" si="28"/>
        <v>0.78541776435537292</v>
      </c>
      <c r="M133" s="8">
        <f t="shared" si="28"/>
        <v>0.54216606210288854</v>
      </c>
      <c r="N133" s="8">
        <f t="shared" si="29"/>
        <v>0.42582685640620693</v>
      </c>
      <c r="T133" s="8">
        <f t="shared" ca="1" si="30"/>
        <v>0.5107052830302079</v>
      </c>
      <c r="U133" s="8">
        <f t="shared" ca="1" si="31"/>
        <v>5.7934841909486927</v>
      </c>
      <c r="V133" s="8">
        <f t="shared" ca="1" si="32"/>
        <v>2.4022840633830023</v>
      </c>
      <c r="X133" s="5">
        <f t="shared" si="33"/>
        <v>45222</v>
      </c>
      <c r="Y133" s="8">
        <f t="shared" ca="1" si="34"/>
        <v>1.0214080847205675</v>
      </c>
      <c r="Z133" s="8">
        <f t="shared" ca="1" si="34"/>
        <v>1.4701723634497652</v>
      </c>
      <c r="AA133" s="8">
        <f t="shared" ca="1" si="34"/>
        <v>1.2275080738438349</v>
      </c>
    </row>
    <row r="134" spans="1:27" x14ac:dyDescent="0.55000000000000004">
      <c r="A134" s="5">
        <v>45229</v>
      </c>
      <c r="B134">
        <f t="shared" si="35"/>
        <v>883.32503649226351</v>
      </c>
      <c r="C134">
        <f t="shared" si="36"/>
        <v>1049.8315339669498</v>
      </c>
      <c r="D134">
        <f t="shared" si="37"/>
        <v>12.66668272765761</v>
      </c>
      <c r="H134">
        <f t="shared" si="38"/>
        <v>117558.28854422909</v>
      </c>
      <c r="I134">
        <f t="shared" si="39"/>
        <v>92688.420528458329</v>
      </c>
      <c r="J134">
        <f t="shared" si="40"/>
        <v>49695.999614536144</v>
      </c>
      <c r="L134" s="8">
        <f t="shared" si="28"/>
        <v>0.78844649472407091</v>
      </c>
      <c r="M134" s="8">
        <f t="shared" si="28"/>
        <v>0.53616189952527971</v>
      </c>
      <c r="N134" s="8">
        <f t="shared" si="29"/>
        <v>0.42273497028530627</v>
      </c>
      <c r="T134" s="8">
        <f t="shared" ca="1" si="30"/>
        <v>0.51088376091552434</v>
      </c>
      <c r="U134" s="8">
        <f t="shared" ca="1" si="31"/>
        <v>5.8407381336062212</v>
      </c>
      <c r="V134" s="8">
        <f t="shared" ca="1" si="32"/>
        <v>2.4186240113520148</v>
      </c>
      <c r="X134" s="5">
        <f t="shared" si="33"/>
        <v>45229</v>
      </c>
      <c r="Y134" s="8">
        <f t="shared" ca="1" si="34"/>
        <v>1.0217650396240383</v>
      </c>
      <c r="Z134" s="8">
        <f t="shared" ca="1" si="34"/>
        <v>1.482163669245969</v>
      </c>
      <c r="AA134" s="8">
        <f t="shared" ca="1" si="34"/>
        <v>1.2358573853860781</v>
      </c>
    </row>
    <row r="135" spans="1:27" x14ac:dyDescent="0.55000000000000004">
      <c r="A135" s="5">
        <v>45236</v>
      </c>
      <c r="B135">
        <f t="shared" si="35"/>
        <v>882.44171145577127</v>
      </c>
      <c r="C135">
        <f t="shared" si="36"/>
        <v>1056.1305231707515</v>
      </c>
      <c r="D135">
        <f t="shared" si="37"/>
        <v>12.160015418551305</v>
      </c>
      <c r="H135">
        <f t="shared" si="38"/>
        <v>118440.73025568486</v>
      </c>
      <c r="I135">
        <f t="shared" si="39"/>
        <v>93744.551051629081</v>
      </c>
      <c r="J135">
        <f t="shared" si="40"/>
        <v>49708.159629954695</v>
      </c>
      <c r="L135" s="8">
        <f t="shared" si="28"/>
        <v>0.79148913426367173</v>
      </c>
      <c r="M135" s="8">
        <f t="shared" si="28"/>
        <v>0.53025118870725951</v>
      </c>
      <c r="N135" s="8">
        <f t="shared" si="29"/>
        <v>0.41968805429219164</v>
      </c>
      <c r="T135" s="8">
        <f t="shared" ca="1" si="30"/>
        <v>0.5110637409354285</v>
      </c>
      <c r="U135" s="8">
        <f t="shared" ca="1" si="31"/>
        <v>5.8886768928888555</v>
      </c>
      <c r="V135" s="8">
        <f t="shared" ca="1" si="32"/>
        <v>2.4352057729389243</v>
      </c>
      <c r="X135" s="5">
        <f t="shared" si="33"/>
        <v>45236</v>
      </c>
      <c r="Y135" s="8">
        <f t="shared" ca="1" si="34"/>
        <v>1.0221249987893861</v>
      </c>
      <c r="Z135" s="8">
        <f t="shared" ca="1" si="34"/>
        <v>1.4943287562147936</v>
      </c>
      <c r="AA135" s="8">
        <f t="shared" ca="1" si="34"/>
        <v>1.2443302577398252</v>
      </c>
    </row>
    <row r="136" spans="1:27" x14ac:dyDescent="0.55000000000000004">
      <c r="A136" s="5">
        <v>45243</v>
      </c>
      <c r="B136">
        <f t="shared" si="35"/>
        <v>881.55926974431554</v>
      </c>
      <c r="C136">
        <f t="shared" si="36"/>
        <v>1062.4673063097759</v>
      </c>
      <c r="D136">
        <f t="shared" si="37"/>
        <v>11.673614801809252</v>
      </c>
      <c r="H136">
        <f t="shared" si="38"/>
        <v>119322.28952542918</v>
      </c>
      <c r="I136">
        <f t="shared" si="39"/>
        <v>94807.018357938854</v>
      </c>
      <c r="J136">
        <f t="shared" si="40"/>
        <v>49719.833244756504</v>
      </c>
      <c r="L136" s="8">
        <f t="shared" si="28"/>
        <v>0.79454575280953021</v>
      </c>
      <c r="M136" s="8">
        <f t="shared" si="28"/>
        <v>0.52443198938122826</v>
      </c>
      <c r="N136" s="8">
        <f t="shared" si="29"/>
        <v>0.4166852098003076</v>
      </c>
      <c r="T136" s="8">
        <f t="shared" ca="1" si="30"/>
        <v>0.51124522397894812</v>
      </c>
      <c r="U136" s="8">
        <f t="shared" ca="1" si="31"/>
        <v>5.9373074487968598</v>
      </c>
      <c r="V136" s="8">
        <f t="shared" ca="1" si="32"/>
        <v>2.4520313284070117</v>
      </c>
      <c r="X136" s="5">
        <f t="shared" si="33"/>
        <v>45243</v>
      </c>
      <c r="Y136" s="8">
        <f t="shared" ca="1" si="34"/>
        <v>1.022487963994662</v>
      </c>
      <c r="Z136" s="8">
        <f t="shared" ca="1" si="34"/>
        <v>1.5066693956225692</v>
      </c>
      <c r="AA136" s="8">
        <f t="shared" ca="1" si="34"/>
        <v>1.2529277027709091</v>
      </c>
    </row>
    <row r="137" spans="1:27" x14ac:dyDescent="0.55000000000000004">
      <c r="A137" s="5">
        <v>45250</v>
      </c>
      <c r="B137">
        <f t="shared" si="35"/>
        <v>880.6777104745712</v>
      </c>
      <c r="C137">
        <f t="shared" si="36"/>
        <v>1068.8421101476347</v>
      </c>
      <c r="D137">
        <f t="shared" si="37"/>
        <v>11.206670209736881</v>
      </c>
      <c r="H137">
        <f t="shared" si="38"/>
        <v>120202.96723590375</v>
      </c>
      <c r="I137">
        <f t="shared" si="39"/>
        <v>95875.860468086496</v>
      </c>
      <c r="J137">
        <f t="shared" si="40"/>
        <v>49731.039914966241</v>
      </c>
      <c r="L137" s="8">
        <f t="shared" si="28"/>
        <v>0.79761642056577353</v>
      </c>
      <c r="M137" s="8">
        <f t="shared" si="28"/>
        <v>0.51870241030608377</v>
      </c>
      <c r="N137" s="8">
        <f t="shared" si="29"/>
        <v>0.41372555984717774</v>
      </c>
      <c r="T137" s="8">
        <f t="shared" ca="1" si="30"/>
        <v>0.51142821094268076</v>
      </c>
      <c r="U137" s="8">
        <f t="shared" ca="1" si="31"/>
        <v>5.9866368978019064</v>
      </c>
      <c r="V137" s="8">
        <f t="shared" ca="1" si="32"/>
        <v>2.4691026974331773</v>
      </c>
      <c r="X137" s="5">
        <f t="shared" si="33"/>
        <v>45250</v>
      </c>
      <c r="Y137" s="8">
        <f t="shared" ca="1" si="34"/>
        <v>1.0228539370330572</v>
      </c>
      <c r="Z137" s="8">
        <f t="shared" ca="1" si="34"/>
        <v>1.5191873882917695</v>
      </c>
      <c r="AA137" s="8">
        <f t="shared" ca="1" si="34"/>
        <v>1.2616507524845537</v>
      </c>
    </row>
    <row r="138" spans="1:27" x14ac:dyDescent="0.55000000000000004">
      <c r="A138" s="5">
        <v>45257</v>
      </c>
      <c r="B138">
        <f t="shared" si="35"/>
        <v>879.79703276409668</v>
      </c>
      <c r="C138">
        <f t="shared" si="36"/>
        <v>1075.2551628085205</v>
      </c>
      <c r="D138">
        <f t="shared" si="37"/>
        <v>10.758403401347405</v>
      </c>
      <c r="H138">
        <f t="shared" si="38"/>
        <v>121082.76426866784</v>
      </c>
      <c r="I138">
        <f t="shared" si="39"/>
        <v>96951.115630895016</v>
      </c>
      <c r="J138">
        <f t="shared" si="40"/>
        <v>49741.79831836759</v>
      </c>
      <c r="L138" s="8">
        <f t="shared" si="28"/>
        <v>0.80070120810731038</v>
      </c>
      <c r="M138" s="8">
        <f t="shared" si="28"/>
        <v>0.51306060786077823</v>
      </c>
      <c r="N138" s="8">
        <f t="shared" si="29"/>
        <v>0.41080824854639608</v>
      </c>
      <c r="T138" s="8">
        <f t="shared" ca="1" si="30"/>
        <v>0.51161270273079695</v>
      </c>
      <c r="U138" s="8">
        <f t="shared" ca="1" si="31"/>
        <v>6.0366724539111729</v>
      </c>
      <c r="V138" s="8">
        <f t="shared" ca="1" si="32"/>
        <v>2.4864219393210512</v>
      </c>
      <c r="X138" s="5">
        <f t="shared" si="33"/>
        <v>45257</v>
      </c>
      <c r="Y138" s="8">
        <f t="shared" ca="1" si="34"/>
        <v>1.0232229197129079</v>
      </c>
      <c r="Z138" s="8">
        <f t="shared" ca="1" si="34"/>
        <v>1.5318845648710393</v>
      </c>
      <c r="AA138" s="8">
        <f t="shared" ca="1" si="34"/>
        <v>1.2705004591342666</v>
      </c>
    </row>
    <row r="139" spans="1:27" x14ac:dyDescent="0.55000000000000004">
      <c r="A139" s="5">
        <v>45264</v>
      </c>
      <c r="B139">
        <f t="shared" si="35"/>
        <v>878.91723573133254</v>
      </c>
      <c r="C139">
        <f t="shared" si="36"/>
        <v>1081.7066937853715</v>
      </c>
      <c r="D139">
        <f t="shared" si="37"/>
        <v>10.328067265293509</v>
      </c>
      <c r="H139">
        <f t="shared" si="38"/>
        <v>121961.68150439918</v>
      </c>
      <c r="I139">
        <f t="shared" ref="I139:I156" si="41">C139+I138</f>
        <v>98032.822324680383</v>
      </c>
      <c r="J139">
        <f t="shared" ref="J139:J156" si="42">D139+J138</f>
        <v>49752.126385632881</v>
      </c>
      <c r="L139" s="8">
        <f t="shared" ref="L139:M156" si="43">I139/H139</f>
        <v>0.80380018638185402</v>
      </c>
      <c r="M139" s="8">
        <f t="shared" si="43"/>
        <v>0.50750478468176741</v>
      </c>
      <c r="N139" s="8">
        <f t="shared" ref="N139:N156" si="44">J139/H139</f>
        <v>0.40793244051688737</v>
      </c>
      <c r="T139" s="8">
        <f t="shared" ref="T139:T155" ca="1" si="45">L139*($P$6^(ROW()-10))</f>
        <v>0.51179870025504748</v>
      </c>
      <c r="U139" s="8">
        <f t="shared" ref="U139:U156" ca="1" si="46">M139*($Q$6^(ROW()-10))</f>
        <v>6.087421449754201</v>
      </c>
      <c r="V139" s="8">
        <f t="shared" ref="V139:V156" ca="1" si="47">N139*($R$6^(ROW()-10))</f>
        <v>2.5039911532226227</v>
      </c>
      <c r="X139" s="5">
        <f t="shared" ref="X139:X156" si="48">A139</f>
        <v>45264</v>
      </c>
      <c r="Y139" s="8">
        <f t="shared" ref="Y139:AA156" ca="1" si="49">T139/OFFSET(T$10, $I$1,0)</f>
        <v>1.0235949138577116</v>
      </c>
      <c r="Z139" s="8">
        <f t="shared" ca="1" si="49"/>
        <v>1.5447627861109992</v>
      </c>
      <c r="AA139" s="8">
        <f t="shared" ca="1" si="49"/>
        <v>1.2794778953350869</v>
      </c>
    </row>
    <row r="140" spans="1:27" x14ac:dyDescent="0.55000000000000004">
      <c r="A140" s="5">
        <v>45271</v>
      </c>
      <c r="B140">
        <f t="shared" ref="B140:B157" si="50">B139*0.999</f>
        <v>878.03831849560117</v>
      </c>
      <c r="C140">
        <f t="shared" ref="C140:C157" si="51">C139*1.006</f>
        <v>1088.1969339480838</v>
      </c>
      <c r="D140">
        <f t="shared" ref="D140:D157" si="52">D139*0.96</f>
        <v>9.9149445746817673</v>
      </c>
      <c r="H140">
        <f t="shared" ref="H140:H156" si="53">B140+H139-G140</f>
        <v>122839.71982289478</v>
      </c>
      <c r="I140">
        <f t="shared" si="41"/>
        <v>99121.019258628468</v>
      </c>
      <c r="J140">
        <f t="shared" si="42"/>
        <v>49762.041330207561</v>
      </c>
      <c r="L140" s="8">
        <f t="shared" si="43"/>
        <v>0.80691342671195476</v>
      </c>
      <c r="M140" s="8">
        <f t="shared" si="43"/>
        <v>0.50203318834290322</v>
      </c>
      <c r="N140" s="8">
        <f t="shared" si="44"/>
        <v>0.40509732032890022</v>
      </c>
      <c r="T140" s="8">
        <f t="shared" ca="1" si="45"/>
        <v>0.51198620443476706</v>
      </c>
      <c r="U140" s="8">
        <f t="shared" ca="1" si="46"/>
        <v>6.138891337692665</v>
      </c>
      <c r="V140" s="8">
        <f t="shared" ca="1" si="47"/>
        <v>2.5218124783683749</v>
      </c>
      <c r="X140" s="5">
        <f t="shared" si="48"/>
        <v>45271</v>
      </c>
      <c r="Y140" s="8">
        <f t="shared" ca="1" si="49"/>
        <v>1.0239699213061328</v>
      </c>
      <c r="Z140" s="8">
        <f t="shared" ca="1" si="49"/>
        <v>1.5578239431458636</v>
      </c>
      <c r="AA140" s="8">
        <f t="shared" ca="1" si="49"/>
        <v>1.2885841541811787</v>
      </c>
    </row>
    <row r="141" spans="1:27" x14ac:dyDescent="0.55000000000000004">
      <c r="A141" s="5">
        <v>45278</v>
      </c>
      <c r="B141">
        <f t="shared" si="50"/>
        <v>877.16028017710562</v>
      </c>
      <c r="C141">
        <f t="shared" si="51"/>
        <v>1094.7261155517724</v>
      </c>
      <c r="D141">
        <f t="shared" si="52"/>
        <v>9.5183467916944959</v>
      </c>
      <c r="H141">
        <f t="shared" si="53"/>
        <v>123716.88010307189</v>
      </c>
      <c r="I141">
        <f t="shared" si="41"/>
        <v>100215.74537418025</v>
      </c>
      <c r="J141">
        <f t="shared" si="42"/>
        <v>49771.559676999255</v>
      </c>
      <c r="L141" s="8">
        <f t="shared" si="43"/>
        <v>0.81004100079704389</v>
      </c>
      <c r="M141" s="8">
        <f t="shared" si="43"/>
        <v>0.49664411007636416</v>
      </c>
      <c r="N141" s="8">
        <f t="shared" si="44"/>
        <v>0.40230209196621525</v>
      </c>
      <c r="T141" s="8">
        <f t="shared" ca="1" si="45"/>
        <v>0.51217521619687978</v>
      </c>
      <c r="U141" s="8">
        <f t="shared" ca="1" si="46"/>
        <v>6.1910896909531425</v>
      </c>
      <c r="V141" s="8">
        <f t="shared" ca="1" si="47"/>
        <v>2.5398880943059154</v>
      </c>
      <c r="X141" s="5">
        <f t="shared" si="48"/>
        <v>45278</v>
      </c>
      <c r="Y141" s="8">
        <f t="shared" ca="1" si="49"/>
        <v>1.0243479439120158</v>
      </c>
      <c r="Z141" s="8">
        <f t="shared" ca="1" si="49"/>
        <v>1.5710699577808973</v>
      </c>
      <c r="AA141" s="8">
        <f t="shared" ca="1" si="49"/>
        <v>1.2978203493677651</v>
      </c>
    </row>
    <row r="142" spans="1:27" x14ac:dyDescent="0.55000000000000004">
      <c r="A142" s="5">
        <v>45285</v>
      </c>
      <c r="B142">
        <f t="shared" si="50"/>
        <v>876.2831198969285</v>
      </c>
      <c r="C142">
        <f t="shared" si="51"/>
        <v>1101.2944722450829</v>
      </c>
      <c r="D142">
        <f t="shared" si="52"/>
        <v>9.1376129200267151</v>
      </c>
      <c r="H142">
        <f t="shared" si="53"/>
        <v>124593.16322296881</v>
      </c>
      <c r="I142">
        <f t="shared" si="41"/>
        <v>101317.03984642532</v>
      </c>
      <c r="J142">
        <f t="shared" si="42"/>
        <v>49780.697289919284</v>
      </c>
      <c r="L142" s="8">
        <f t="shared" si="43"/>
        <v>0.81318298071548978</v>
      </c>
      <c r="M142" s="8">
        <f t="shared" si="43"/>
        <v>0.49133588353327373</v>
      </c>
      <c r="N142" s="8">
        <f t="shared" si="44"/>
        <v>0.3995459783040663</v>
      </c>
      <c r="T142" s="8">
        <f t="shared" ca="1" si="45"/>
        <v>0.51236573647590455</v>
      </c>
      <c r="U142" s="8">
        <f t="shared" ca="1" si="46"/>
        <v>6.2440242047831012</v>
      </c>
      <c r="V142" s="8">
        <f t="shared" ca="1" si="47"/>
        <v>2.5582202211471059</v>
      </c>
      <c r="X142" s="5">
        <f t="shared" si="48"/>
        <v>45285</v>
      </c>
      <c r="Y142" s="8">
        <f t="shared" ca="1" si="49"/>
        <v>1.0247289835443933</v>
      </c>
      <c r="Z142" s="8">
        <f t="shared" ca="1" si="49"/>
        <v>1.5845027827857603</v>
      </c>
      <c r="AA142" s="8">
        <f t="shared" ca="1" si="49"/>
        <v>1.3071876153174051</v>
      </c>
    </row>
    <row r="143" spans="1:27" x14ac:dyDescent="0.55000000000000004">
      <c r="A143" s="5">
        <v>45292</v>
      </c>
      <c r="B143">
        <f t="shared" si="50"/>
        <v>875.40683677703157</v>
      </c>
      <c r="C143">
        <f t="shared" si="51"/>
        <v>1107.9022390785535</v>
      </c>
      <c r="D143">
        <f t="shared" si="52"/>
        <v>8.772108403225646</v>
      </c>
      <c r="H143">
        <f t="shared" si="53"/>
        <v>125468.57005974585</v>
      </c>
      <c r="I143">
        <f t="shared" si="41"/>
        <v>102424.94208550388</v>
      </c>
      <c r="J143">
        <f t="shared" si="42"/>
        <v>49789.469398322508</v>
      </c>
      <c r="L143" s="8">
        <f t="shared" si="43"/>
        <v>0.81633943892666494</v>
      </c>
      <c r="M143" s="8">
        <f t="shared" si="43"/>
        <v>0.48610688358269694</v>
      </c>
      <c r="N143" s="8">
        <f t="shared" si="44"/>
        <v>0.39682822060228845</v>
      </c>
      <c r="T143" s="8">
        <f t="shared" ca="1" si="45"/>
        <v>0.51255776621396065</v>
      </c>
      <c r="U143" s="8">
        <f t="shared" ca="1" si="46"/>
        <v>6.2977026976301707</v>
      </c>
      <c r="V143" s="8">
        <f t="shared" ca="1" si="47"/>
        <v>2.5768111198236681</v>
      </c>
      <c r="X143" s="5">
        <f t="shared" si="48"/>
        <v>45292</v>
      </c>
      <c r="Y143" s="8">
        <f t="shared" ca="1" si="49"/>
        <v>1.0251130420874996</v>
      </c>
      <c r="Z143" s="8">
        <f t="shared" ca="1" si="49"/>
        <v>1.5981244021937655</v>
      </c>
      <c r="AA143" s="8">
        <f t="shared" ca="1" si="49"/>
        <v>1.3166871073106026</v>
      </c>
    </row>
    <row r="144" spans="1:27" x14ac:dyDescent="0.55000000000000004">
      <c r="A144" s="5">
        <v>45299</v>
      </c>
      <c r="B144">
        <f t="shared" si="50"/>
        <v>874.5314299402545</v>
      </c>
      <c r="C144">
        <f t="shared" si="51"/>
        <v>1114.5496525130247</v>
      </c>
      <c r="D144">
        <f t="shared" si="52"/>
        <v>8.4212240670966203</v>
      </c>
      <c r="H144">
        <f t="shared" si="53"/>
        <v>126343.1014896861</v>
      </c>
      <c r="I144">
        <f t="shared" si="41"/>
        <v>103539.49173801691</v>
      </c>
      <c r="J144">
        <f t="shared" si="42"/>
        <v>49797.890622389605</v>
      </c>
      <c r="L144" s="8">
        <f t="shared" si="43"/>
        <v>0.81951044827302466</v>
      </c>
      <c r="M144" s="8">
        <f t="shared" si="43"/>
        <v>0.48095552514775541</v>
      </c>
      <c r="N144" s="8">
        <f t="shared" si="44"/>
        <v>0.39414807801322504</v>
      </c>
      <c r="T144" s="8">
        <f t="shared" ca="1" si="45"/>
        <v>0.51275130636077237</v>
      </c>
      <c r="U144" s="8">
        <f t="shared" ca="1" si="46"/>
        <v>6.3521331123449309</v>
      </c>
      <c r="V144" s="8">
        <f t="shared" ca="1" si="47"/>
        <v>2.5956630923512956</v>
      </c>
      <c r="X144" s="5">
        <f t="shared" si="48"/>
        <v>45299</v>
      </c>
      <c r="Y144" s="8">
        <f t="shared" ca="1" si="49"/>
        <v>1.0255001214407786</v>
      </c>
      <c r="Z144" s="8">
        <f t="shared" ca="1" si="49"/>
        <v>1.6119368316071003</v>
      </c>
      <c r="AA144" s="8">
        <f t="shared" ca="1" si="49"/>
        <v>1.3263200016207606</v>
      </c>
    </row>
    <row r="145" spans="1:27" x14ac:dyDescent="0.55000000000000004">
      <c r="A145" s="5">
        <v>45306</v>
      </c>
      <c r="B145">
        <f t="shared" si="50"/>
        <v>873.65689851031425</v>
      </c>
      <c r="C145">
        <f t="shared" si="51"/>
        <v>1121.236950428103</v>
      </c>
      <c r="D145">
        <f t="shared" si="52"/>
        <v>8.0843751044127554</v>
      </c>
      <c r="H145">
        <f t="shared" si="53"/>
        <v>127216.75838819641</v>
      </c>
      <c r="I145">
        <f t="shared" si="41"/>
        <v>104660.72868844501</v>
      </c>
      <c r="J145">
        <f t="shared" si="42"/>
        <v>49805.97499749402</v>
      </c>
      <c r="L145" s="8">
        <f t="shared" si="43"/>
        <v>0.82269608198219724</v>
      </c>
      <c r="M145" s="8">
        <f t="shared" si="43"/>
        <v>0.47588026207764028</v>
      </c>
      <c r="N145" s="8">
        <f t="shared" si="44"/>
        <v>0.39150482710393586</v>
      </c>
      <c r="T145" s="8">
        <f t="shared" ca="1" si="45"/>
        <v>0.51294635787367471</v>
      </c>
      <c r="U145" s="8">
        <f t="shared" ca="1" si="46"/>
        <v>6.4073235174073195</v>
      </c>
      <c r="V145" s="8">
        <f t="shared" ca="1" si="47"/>
        <v>2.6147784821022348</v>
      </c>
      <c r="X145" s="5">
        <f t="shared" si="48"/>
        <v>45306</v>
      </c>
      <c r="Y145" s="8">
        <f t="shared" ca="1" si="49"/>
        <v>1.0258902235188956</v>
      </c>
      <c r="Z145" s="8">
        <f t="shared" ca="1" si="49"/>
        <v>1.6259421185080445</v>
      </c>
      <c r="AA145" s="8">
        <f t="shared" ca="1" si="49"/>
        <v>1.336087495653463</v>
      </c>
    </row>
    <row r="146" spans="1:27" x14ac:dyDescent="0.55000000000000004">
      <c r="A146" s="5">
        <v>45313</v>
      </c>
      <c r="B146">
        <f t="shared" si="50"/>
        <v>872.78324161180399</v>
      </c>
      <c r="C146">
        <f t="shared" si="51"/>
        <v>1127.9643721306716</v>
      </c>
      <c r="D146">
        <f t="shared" si="52"/>
        <v>7.7610001002362452</v>
      </c>
      <c r="H146">
        <f t="shared" si="53"/>
        <v>128089.54162980821</v>
      </c>
      <c r="I146">
        <f t="shared" si="41"/>
        <v>105788.69306057569</v>
      </c>
      <c r="J146">
        <f t="shared" si="42"/>
        <v>49813.73599759426</v>
      </c>
      <c r="L146" s="8">
        <f t="shared" si="43"/>
        <v>0.82589641366908595</v>
      </c>
      <c r="M146" s="8">
        <f t="shared" si="43"/>
        <v>0.47087958605434704</v>
      </c>
      <c r="N146" s="8">
        <f t="shared" si="44"/>
        <v>0.388897761392269</v>
      </c>
      <c r="T146" s="8">
        <f t="shared" ca="1" si="45"/>
        <v>0.51314292171761888</v>
      </c>
      <c r="U146" s="8">
        <f t="shared" ca="1" si="46"/>
        <v>6.463282108176843</v>
      </c>
      <c r="V146" s="8">
        <f t="shared" ca="1" si="47"/>
        <v>2.6341596740863809</v>
      </c>
      <c r="X146" s="5">
        <f t="shared" si="48"/>
        <v>45313</v>
      </c>
      <c r="Y146" s="8">
        <f t="shared" ca="1" si="49"/>
        <v>1.0262833502517485</v>
      </c>
      <c r="Z146" s="8">
        <f t="shared" ca="1" si="49"/>
        <v>1.6401423425762278</v>
      </c>
      <c r="AA146" s="8">
        <f t="shared" ca="1" si="49"/>
        <v>1.3459908080901086</v>
      </c>
    </row>
    <row r="147" spans="1:27" x14ac:dyDescent="0.55000000000000004">
      <c r="A147" s="5">
        <v>45320</v>
      </c>
      <c r="B147">
        <f t="shared" si="50"/>
        <v>871.91045837019215</v>
      </c>
      <c r="C147">
        <f t="shared" si="51"/>
        <v>1134.7321583634557</v>
      </c>
      <c r="D147">
        <f t="shared" si="52"/>
        <v>7.4505600962267948</v>
      </c>
      <c r="H147">
        <f t="shared" si="53"/>
        <v>128961.45208817841</v>
      </c>
      <c r="I147">
        <f t="shared" si="41"/>
        <v>106923.42521893916</v>
      </c>
      <c r="J147">
        <f t="shared" si="42"/>
        <v>49821.186557690489</v>
      </c>
      <c r="L147" s="8">
        <f t="shared" si="43"/>
        <v>0.82911151733798261</v>
      </c>
      <c r="M147" s="8">
        <f t="shared" si="43"/>
        <v>0.46595202553299564</v>
      </c>
      <c r="N147" s="8">
        <f t="shared" si="44"/>
        <v>0.38632619089636849</v>
      </c>
      <c r="T147" s="8">
        <f t="shared" ca="1" si="45"/>
        <v>0.51334099886517781</v>
      </c>
      <c r="U147" s="8">
        <f t="shared" ca="1" si="46"/>
        <v>6.5200172081667676</v>
      </c>
      <c r="V147" s="8">
        <f t="shared" ca="1" si="47"/>
        <v>2.653809095240856</v>
      </c>
      <c r="X147" s="5">
        <f t="shared" si="48"/>
        <v>45320</v>
      </c>
      <c r="Y147" s="8">
        <f t="shared" ca="1" si="49"/>
        <v>1.0266795035844782</v>
      </c>
      <c r="Z147" s="8">
        <f t="shared" ca="1" si="49"/>
        <v>1.6545396160119714</v>
      </c>
      <c r="AA147" s="8">
        <f t="shared" ca="1" si="49"/>
        <v>1.3560311790358783</v>
      </c>
    </row>
    <row r="148" spans="1:27" x14ac:dyDescent="0.55000000000000004">
      <c r="A148" s="5">
        <v>45327</v>
      </c>
      <c r="B148">
        <f t="shared" si="50"/>
        <v>871.03854791182198</v>
      </c>
      <c r="C148">
        <f t="shared" si="51"/>
        <v>1141.5405513136363</v>
      </c>
      <c r="D148">
        <f t="shared" si="52"/>
        <v>7.1525376923777229</v>
      </c>
      <c r="H148">
        <f t="shared" si="53"/>
        <v>129832.49063609024</v>
      </c>
      <c r="I148">
        <f t="shared" si="41"/>
        <v>108064.96577025279</v>
      </c>
      <c r="J148">
        <f t="shared" si="42"/>
        <v>49828.339095382864</v>
      </c>
      <c r="L148" s="8">
        <f t="shared" si="43"/>
        <v>0.83234146738469317</v>
      </c>
      <c r="M148" s="8">
        <f t="shared" si="43"/>
        <v>0.46109614471463783</v>
      </c>
      <c r="N148" s="8">
        <f t="shared" si="44"/>
        <v>0.38378944169720652</v>
      </c>
      <c r="T148" s="8">
        <f t="shared" ca="1" si="45"/>
        <v>0.51354059029655119</v>
      </c>
      <c r="U148" s="8">
        <f t="shared" ca="1" si="46"/>
        <v>6.5775372703424546</v>
      </c>
      <c r="V148" s="8">
        <f t="shared" ca="1" si="47"/>
        <v>2.6737292147281084</v>
      </c>
      <c r="X148" s="5">
        <f t="shared" si="48"/>
        <v>45327</v>
      </c>
      <c r="Y148" s="8">
        <f t="shared" ca="1" si="49"/>
        <v>1.0270786854774794</v>
      </c>
      <c r="Z148" s="8">
        <f t="shared" ca="1" si="49"/>
        <v>1.6691360838657587</v>
      </c>
      <c r="AA148" s="8">
        <f t="shared" ca="1" si="49"/>
        <v>1.3662098701720555</v>
      </c>
    </row>
    <row r="149" spans="1:27" x14ac:dyDescent="0.55000000000000004">
      <c r="A149" s="5">
        <v>45334</v>
      </c>
      <c r="B149">
        <f t="shared" si="50"/>
        <v>870.1675093639102</v>
      </c>
      <c r="C149">
        <f t="shared" si="51"/>
        <v>1148.3897946215181</v>
      </c>
      <c r="D149">
        <f t="shared" si="52"/>
        <v>6.8664361846826134</v>
      </c>
      <c r="H149">
        <f t="shared" si="53"/>
        <v>130702.65814545414</v>
      </c>
      <c r="I149">
        <f t="shared" si="41"/>
        <v>109213.35556487431</v>
      </c>
      <c r="J149">
        <f t="shared" si="42"/>
        <v>49835.205531567546</v>
      </c>
      <c r="L149" s="8">
        <f t="shared" si="43"/>
        <v>0.83558633859867493</v>
      </c>
      <c r="M149" s="8">
        <f t="shared" si="43"/>
        <v>0.45631054255049158</v>
      </c>
      <c r="N149" s="8">
        <f t="shared" si="44"/>
        <v>0.38128685551374014</v>
      </c>
      <c r="T149" s="8">
        <f t="shared" ca="1" si="45"/>
        <v>0.51374169699957151</v>
      </c>
      <c r="U149" s="8">
        <f t="shared" ca="1" si="46"/>
        <v>6.6358508784440291</v>
      </c>
      <c r="V149" s="8">
        <f t="shared" ca="1" si="47"/>
        <v>2.6939225442425294</v>
      </c>
      <c r="X149" s="5">
        <f t="shared" si="48"/>
        <v>45334</v>
      </c>
      <c r="Y149" s="8">
        <f t="shared" ca="1" si="49"/>
        <v>1.0274808979064123</v>
      </c>
      <c r="Z149" s="8">
        <f t="shared" ca="1" si="49"/>
        <v>1.6839339243738789</v>
      </c>
      <c r="AA149" s="8">
        <f t="shared" ca="1" si="49"/>
        <v>1.3765281649127008</v>
      </c>
    </row>
    <row r="150" spans="1:27" x14ac:dyDescent="0.55000000000000004">
      <c r="A150" s="5">
        <v>45341</v>
      </c>
      <c r="B150">
        <f t="shared" si="50"/>
        <v>869.29734185454629</v>
      </c>
      <c r="C150">
        <f t="shared" si="51"/>
        <v>1155.2801333892473</v>
      </c>
      <c r="D150">
        <f t="shared" si="52"/>
        <v>6.5917787372953089</v>
      </c>
      <c r="H150">
        <f t="shared" si="53"/>
        <v>131571.9554873087</v>
      </c>
      <c r="I150">
        <f t="shared" si="41"/>
        <v>110368.63569826355</v>
      </c>
      <c r="J150">
        <f t="shared" si="42"/>
        <v>49841.797310304843</v>
      </c>
      <c r="L150" s="8">
        <f t="shared" si="43"/>
        <v>0.83884620616518535</v>
      </c>
      <c r="M150" s="8">
        <f t="shared" si="43"/>
        <v>0.45159385177657874</v>
      </c>
      <c r="N150" s="8">
        <f t="shared" si="44"/>
        <v>0.37881778929030613</v>
      </c>
      <c r="T150" s="8">
        <f t="shared" ca="1" si="45"/>
        <v>0.51394431996970957</v>
      </c>
      <c r="U150" s="8">
        <f t="shared" ca="1" si="46"/>
        <v>6.6949667483335498</v>
      </c>
      <c r="V150" s="8">
        <f t="shared" ca="1" si="47"/>
        <v>2.7143916383255999</v>
      </c>
      <c r="X150" s="5">
        <f t="shared" si="48"/>
        <v>45341</v>
      </c>
      <c r="Y150" s="8">
        <f t="shared" ca="1" si="49"/>
        <v>1.0278861428622137</v>
      </c>
      <c r="Z150" s="8">
        <f t="shared" ca="1" si="49"/>
        <v>1.6989353493002899</v>
      </c>
      <c r="AA150" s="8">
        <f t="shared" ca="1" si="49"/>
        <v>1.3869873685656835</v>
      </c>
    </row>
    <row r="151" spans="1:27" x14ac:dyDescent="0.55000000000000004">
      <c r="A151" s="5">
        <v>45348</v>
      </c>
      <c r="B151">
        <f t="shared" si="50"/>
        <v>868.42804451269171</v>
      </c>
      <c r="C151">
        <f t="shared" si="51"/>
        <v>1162.2118141895828</v>
      </c>
      <c r="D151">
        <f t="shared" si="52"/>
        <v>6.3281075878034967</v>
      </c>
      <c r="H151">
        <f t="shared" si="53"/>
        <v>132440.3835318214</v>
      </c>
      <c r="I151">
        <f t="shared" si="41"/>
        <v>111530.84751245313</v>
      </c>
      <c r="J151">
        <f t="shared" si="42"/>
        <v>49848.125417892647</v>
      </c>
      <c r="L151" s="8">
        <f t="shared" si="43"/>
        <v>0.842121145667444</v>
      </c>
      <c r="M151" s="8">
        <f t="shared" si="43"/>
        <v>0.44694473797777595</v>
      </c>
      <c r="N151" s="8">
        <f t="shared" si="44"/>
        <v>0.37638161479588028</v>
      </c>
      <c r="T151" s="8">
        <f t="shared" ca="1" si="45"/>
        <v>0.51414846021007954</v>
      </c>
      <c r="U151" s="8">
        <f t="shared" ca="1" si="46"/>
        <v>6.7548937293668931</v>
      </c>
      <c r="V151" s="8">
        <f t="shared" ca="1" si="47"/>
        <v>2.735139094689591</v>
      </c>
      <c r="X151" s="5">
        <f t="shared" si="48"/>
        <v>45348</v>
      </c>
      <c r="Y151" s="8">
        <f t="shared" ca="1" si="49"/>
        <v>1.028294422351107</v>
      </c>
      <c r="Z151" s="8">
        <f t="shared" ca="1" si="49"/>
        <v>1.7141426042847507</v>
      </c>
      <c r="AA151" s="8">
        <f t="shared" ca="1" si="49"/>
        <v>1.3975888084980856</v>
      </c>
    </row>
    <row r="152" spans="1:27" x14ac:dyDescent="0.55000000000000004">
      <c r="A152" s="5">
        <v>45355</v>
      </c>
      <c r="B152">
        <f t="shared" si="50"/>
        <v>867.559616468179</v>
      </c>
      <c r="C152">
        <f t="shared" si="51"/>
        <v>1169.1850850747203</v>
      </c>
      <c r="D152">
        <f t="shared" si="52"/>
        <v>6.0749832842913563</v>
      </c>
      <c r="H152">
        <f t="shared" si="53"/>
        <v>133307.94314828957</v>
      </c>
      <c r="I152">
        <f t="shared" si="41"/>
        <v>112700.03259752784</v>
      </c>
      <c r="J152">
        <f t="shared" si="42"/>
        <v>49854.200401176939</v>
      </c>
      <c r="L152" s="8">
        <f t="shared" si="43"/>
        <v>0.84541123308880528</v>
      </c>
      <c r="M152" s="8">
        <f t="shared" si="43"/>
        <v>0.44236189868032505</v>
      </c>
      <c r="N152" s="8">
        <f t="shared" si="44"/>
        <v>0.37397771823483872</v>
      </c>
      <c r="T152" s="8">
        <f t="shared" ca="1" si="45"/>
        <v>0.51435411873144576</v>
      </c>
      <c r="U152" s="8">
        <f t="shared" ca="1" si="46"/>
        <v>6.815640805790534</v>
      </c>
      <c r="V152" s="8">
        <f t="shared" ca="1" si="47"/>
        <v>2.7561675545498332</v>
      </c>
      <c r="X152" s="5">
        <f t="shared" si="48"/>
        <v>45355</v>
      </c>
      <c r="Y152" s="8">
        <f t="shared" ca="1" si="49"/>
        <v>1.0287057383946161</v>
      </c>
      <c r="Z152" s="8">
        <f t="shared" ca="1" si="49"/>
        <v>1.7295579691972738</v>
      </c>
      <c r="AA152" s="8">
        <f t="shared" ca="1" si="49"/>
        <v>1.4083338343059819</v>
      </c>
    </row>
    <row r="153" spans="1:27" x14ac:dyDescent="0.55000000000000004">
      <c r="A153" s="5">
        <v>45362</v>
      </c>
      <c r="B153">
        <f t="shared" si="50"/>
        <v>866.69205685171084</v>
      </c>
      <c r="C153">
        <f t="shared" si="51"/>
        <v>1176.2001955851686</v>
      </c>
      <c r="D153">
        <f t="shared" si="52"/>
        <v>5.8319839529197015</v>
      </c>
      <c r="H153">
        <f t="shared" si="53"/>
        <v>134174.6352051413</v>
      </c>
      <c r="I153">
        <f t="shared" si="41"/>
        <v>113876.23279311301</v>
      </c>
      <c r="J153">
        <f t="shared" si="42"/>
        <v>49860.03238512986</v>
      </c>
      <c r="L153" s="8">
        <f t="shared" si="43"/>
        <v>0.84871654481494363</v>
      </c>
      <c r="M153" s="8">
        <f t="shared" si="43"/>
        <v>0.43784406247187768</v>
      </c>
      <c r="N153" s="8">
        <f t="shared" si="44"/>
        <v>0.37160549986887031</v>
      </c>
      <c r="T153" s="8">
        <f t="shared" ca="1" si="45"/>
        <v>0.51456129655222704</v>
      </c>
      <c r="U153" s="8">
        <f t="shared" ca="1" si="46"/>
        <v>6.8772170981634231</v>
      </c>
      <c r="V153" s="8">
        <f t="shared" ca="1" si="47"/>
        <v>2.7774797029655653</v>
      </c>
      <c r="X153" s="5">
        <f t="shared" si="48"/>
        <v>45362</v>
      </c>
      <c r="Y153" s="8">
        <f t="shared" ca="1" si="49"/>
        <v>1.0291200930295734</v>
      </c>
      <c r="Z153" s="8">
        <f t="shared" ca="1" si="49"/>
        <v>1.7451837584989445</v>
      </c>
      <c r="AA153" s="8">
        <f t="shared" ca="1" si="49"/>
        <v>1.4192238179886063</v>
      </c>
    </row>
    <row r="154" spans="1:27" x14ac:dyDescent="0.55000000000000004">
      <c r="A154" s="5">
        <v>45369</v>
      </c>
      <c r="B154">
        <f t="shared" si="50"/>
        <v>865.82536479485918</v>
      </c>
      <c r="C154">
        <f t="shared" si="51"/>
        <v>1183.2573967586795</v>
      </c>
      <c r="D154">
        <f t="shared" si="52"/>
        <v>5.5987045948029133</v>
      </c>
      <c r="H154">
        <f t="shared" si="53"/>
        <v>135040.46056993617</v>
      </c>
      <c r="I154">
        <f t="shared" si="41"/>
        <v>115059.49018987169</v>
      </c>
      <c r="J154">
        <f t="shared" si="42"/>
        <v>49865.631089724666</v>
      </c>
      <c r="L154" s="8">
        <f t="shared" si="43"/>
        <v>0.85203715763605148</v>
      </c>
      <c r="M154" s="8">
        <f t="shared" si="43"/>
        <v>0.43338998814818469</v>
      </c>
      <c r="N154" s="8">
        <f t="shared" si="44"/>
        <v>0.36926437364970133</v>
      </c>
      <c r="T154" s="8">
        <f t="shared" ca="1" si="45"/>
        <v>0.51476999469850349</v>
      </c>
      <c r="U154" s="8">
        <f t="shared" ca="1" si="46"/>
        <v>6.9396318648041717</v>
      </c>
      <c r="V154" s="8">
        <f t="shared" ca="1" si="47"/>
        <v>2.7990782691894101</v>
      </c>
      <c r="X154" s="5">
        <f t="shared" si="48"/>
        <v>45369</v>
      </c>
      <c r="Y154" s="8">
        <f t="shared" ca="1" si="49"/>
        <v>1.0295374883081343</v>
      </c>
      <c r="Z154" s="8">
        <f t="shared" ca="1" si="49"/>
        <v>1.7610223216091632</v>
      </c>
      <c r="AA154" s="8">
        <f t="shared" ca="1" si="49"/>
        <v>1.4302601541269246</v>
      </c>
    </row>
    <row r="155" spans="1:27" x14ac:dyDescent="0.55000000000000004">
      <c r="A155" s="5">
        <v>45376</v>
      </c>
      <c r="B155">
        <f t="shared" si="50"/>
        <v>864.9595394300643</v>
      </c>
      <c r="C155">
        <f t="shared" si="51"/>
        <v>1190.3569411392316</v>
      </c>
      <c r="D155">
        <f t="shared" si="52"/>
        <v>5.3747564110107966</v>
      </c>
      <c r="H155">
        <f t="shared" si="53"/>
        <v>135905.42010936624</v>
      </c>
      <c r="I155">
        <f t="shared" si="41"/>
        <v>116249.84713101093</v>
      </c>
      <c r="J155">
        <f t="shared" si="42"/>
        <v>49871.005846135675</v>
      </c>
      <c r="L155" s="8">
        <f t="shared" si="43"/>
        <v>0.85537314874904902</v>
      </c>
      <c r="M155" s="8">
        <f t="shared" si="43"/>
        <v>0.42899846388556701</v>
      </c>
      <c r="N155" s="8">
        <f t="shared" si="44"/>
        <v>0.36695376686230263</v>
      </c>
      <c r="T155" s="8">
        <f t="shared" ca="1" si="45"/>
        <v>0.51498021420402207</v>
      </c>
      <c r="U155" s="8">
        <f t="shared" ca="1" si="46"/>
        <v>7.0028945032637537</v>
      </c>
      <c r="V155" s="8">
        <f t="shared" ca="1" si="47"/>
        <v>2.8209660270254631</v>
      </c>
      <c r="X155" s="5">
        <f t="shared" si="48"/>
        <v>45376</v>
      </c>
      <c r="Y155" s="8">
        <f t="shared" ca="1" si="49"/>
        <v>1.0299579262977878</v>
      </c>
      <c r="Z155" s="8">
        <f t="shared" ca="1" si="49"/>
        <v>1.7770760432793626</v>
      </c>
      <c r="AA155" s="8">
        <f t="shared" ca="1" si="49"/>
        <v>1.4414442600666102</v>
      </c>
    </row>
    <row r="156" spans="1:27" x14ac:dyDescent="0.55000000000000004">
      <c r="A156" s="5">
        <v>45383</v>
      </c>
      <c r="B156">
        <f t="shared" si="50"/>
        <v>864.09457989063424</v>
      </c>
      <c r="C156">
        <f t="shared" si="51"/>
        <v>1197.499082786067</v>
      </c>
      <c r="D156">
        <f t="shared" si="52"/>
        <v>5.1597661545703648</v>
      </c>
      <c r="H156">
        <f t="shared" si="53"/>
        <v>136769.51468925687</v>
      </c>
      <c r="I156">
        <f t="shared" si="41"/>
        <v>117447.34621379699</v>
      </c>
      <c r="J156">
        <f t="shared" si="42"/>
        <v>49876.165612290242</v>
      </c>
      <c r="L156" s="8">
        <f t="shared" si="43"/>
        <v>0.8587245957598062</v>
      </c>
      <c r="M156" s="8">
        <f t="shared" si="43"/>
        <v>0.42466830643833736</v>
      </c>
      <c r="N156" s="8">
        <f t="shared" si="44"/>
        <v>0.36467311977826278</v>
      </c>
      <c r="T156" s="8">
        <f t="shared" ref="T156" ca="1" si="54">L156*($P$6^(ROW()-10))</f>
        <v>0.51519195611020208</v>
      </c>
      <c r="U156" s="8">
        <f t="shared" ca="1" si="46"/>
        <v>7.0670145518239442</v>
      </c>
      <c r="V156" s="8">
        <f t="shared" ca="1" si="47"/>
        <v>2.8431457951960679</v>
      </c>
      <c r="X156" s="5">
        <f t="shared" si="48"/>
        <v>45383</v>
      </c>
      <c r="Y156" s="8">
        <f t="shared" ca="1" si="49"/>
        <v>1.0303814090813674</v>
      </c>
      <c r="Z156" s="8">
        <f t="shared" ca="1" si="49"/>
        <v>1.793347343973257</v>
      </c>
      <c r="AA156" s="8">
        <f t="shared" ca="1" si="49"/>
        <v>1.4527775761054558</v>
      </c>
    </row>
    <row r="157" spans="1:27" x14ac:dyDescent="0.55000000000000004">
      <c r="A157" s="5">
        <v>45390</v>
      </c>
      <c r="B157">
        <f t="shared" si="50"/>
        <v>863.23048531074357</v>
      </c>
      <c r="C157">
        <f t="shared" si="51"/>
        <v>1204.6840772827834</v>
      </c>
      <c r="D157">
        <f t="shared" si="52"/>
        <v>4.9533755083875501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C3A9-B3C5-4E80-BAA8-C77384367E06}">
  <dimension ref="A1:BH157"/>
  <sheetViews>
    <sheetView workbookViewId="0">
      <selection activeCell="Q3" sqref="Q3"/>
    </sheetView>
  </sheetViews>
  <sheetFormatPr defaultRowHeight="14.4" x14ac:dyDescent="0.55000000000000004"/>
  <cols>
    <col min="1" max="1" width="12.3671875" bestFit="1" customWidth="1"/>
    <col min="2" max="2" width="15.26171875" bestFit="1" customWidth="1"/>
    <col min="3" max="3" width="5.7890625" bestFit="1" customWidth="1"/>
    <col min="4" max="4" width="6.7890625" bestFit="1" customWidth="1"/>
    <col min="5" max="5" width="10.734375" bestFit="1" customWidth="1"/>
    <col min="6" max="7" width="10.62890625" customWidth="1"/>
    <col min="8" max="8" width="16.1015625" customWidth="1"/>
    <col min="9" max="14" width="10.62890625" customWidth="1"/>
    <col min="15" max="15" width="12.26171875" customWidth="1"/>
    <col min="16" max="38" width="10.62890625" customWidth="1"/>
    <col min="39" max="39" width="19.47265625" customWidth="1"/>
    <col min="40" max="41" width="10.62890625" customWidth="1"/>
    <col min="42" max="42" width="10.26171875" customWidth="1"/>
    <col min="43" max="43" width="2.7890625" customWidth="1"/>
    <col min="44" max="75" width="10.62890625" customWidth="1"/>
    <col min="76" max="107" width="2.7890625" bestFit="1" customWidth="1"/>
    <col min="108" max="178" width="3.7890625" bestFit="1" customWidth="1"/>
    <col min="179" max="179" width="10.734375" bestFit="1" customWidth="1"/>
  </cols>
  <sheetData>
    <row r="1" spans="1:60" x14ac:dyDescent="0.55000000000000004">
      <c r="H1" s="4" t="s">
        <v>17</v>
      </c>
      <c r="I1" s="9">
        <v>4</v>
      </c>
      <c r="K1" t="s">
        <v>25</v>
      </c>
      <c r="O1" s="4" t="s">
        <v>45</v>
      </c>
      <c r="P1">
        <v>29</v>
      </c>
    </row>
    <row r="2" spans="1:60" x14ac:dyDescent="0.55000000000000004">
      <c r="H2" s="4" t="s">
        <v>18</v>
      </c>
      <c r="I2" s="9">
        <v>72</v>
      </c>
      <c r="K2" t="s">
        <v>24</v>
      </c>
      <c r="O2" s="4" t="s">
        <v>46</v>
      </c>
      <c r="P2">
        <v>12</v>
      </c>
    </row>
    <row r="3" spans="1:60" x14ac:dyDescent="0.55000000000000004">
      <c r="H3" s="4" t="s">
        <v>19</v>
      </c>
      <c r="I3" s="9">
        <v>52</v>
      </c>
      <c r="O3" s="4" t="s">
        <v>44</v>
      </c>
      <c r="P3">
        <v>1</v>
      </c>
      <c r="R3" t="s">
        <v>47</v>
      </c>
    </row>
    <row r="4" spans="1:60" x14ac:dyDescent="0.55000000000000004">
      <c r="H4" s="4" t="s">
        <v>27</v>
      </c>
      <c r="I4" s="9">
        <v>4</v>
      </c>
      <c r="K4" t="s">
        <v>28</v>
      </c>
    </row>
    <row r="5" spans="1:60" x14ac:dyDescent="0.55000000000000004">
      <c r="A5" t="s">
        <v>4</v>
      </c>
      <c r="B5" t="s" vm="1">
        <v>5</v>
      </c>
      <c r="P5" s="4" t="s">
        <v>29</v>
      </c>
    </row>
    <row r="6" spans="1:60" x14ac:dyDescent="0.55000000000000004">
      <c r="A6" t="s">
        <v>6</v>
      </c>
      <c r="B6" t="s" vm="2">
        <v>5</v>
      </c>
      <c r="H6" s="4" t="s">
        <v>43</v>
      </c>
      <c r="P6">
        <f ca="1">(OFFSET(P10,$I$4,0)/OFFSET(P10,$I$3-1,0))^(1/($I$3-$I$4))</f>
        <v>0.99881502362651309</v>
      </c>
      <c r="Q6">
        <f t="shared" ref="Q6:R6" ca="1" si="0">(OFFSET(Q10,$I$4,0)/OFFSET(Q10,$I$3-1,0))^(1/($I$3-$I$4))</f>
        <v>1.0005512829072924</v>
      </c>
      <c r="R6">
        <f t="shared" ca="1" si="0"/>
        <v>0.99936565327658533</v>
      </c>
    </row>
    <row r="7" spans="1:60" x14ac:dyDescent="0.55000000000000004">
      <c r="Z7" t="s">
        <v>26</v>
      </c>
    </row>
    <row r="8" spans="1:60" x14ac:dyDescent="0.55000000000000004">
      <c r="A8" t="s">
        <v>8</v>
      </c>
      <c r="B8" t="s">
        <v>7</v>
      </c>
      <c r="H8" s="4"/>
      <c r="I8" s="4" t="s">
        <v>9</v>
      </c>
      <c r="J8" s="4"/>
      <c r="M8" t="s">
        <v>13</v>
      </c>
      <c r="P8" t="s">
        <v>21</v>
      </c>
      <c r="U8" t="s">
        <v>23</v>
      </c>
      <c r="Z8" t="s">
        <v>20</v>
      </c>
    </row>
    <row r="9" spans="1:60" x14ac:dyDescent="0.55000000000000004">
      <c r="A9" t="s">
        <v>2</v>
      </c>
      <c r="B9">
        <v>0</v>
      </c>
      <c r="C9">
        <v>1</v>
      </c>
      <c r="D9">
        <v>2</v>
      </c>
      <c r="E9" t="s">
        <v>3</v>
      </c>
      <c r="G9" s="4" t="s">
        <v>55</v>
      </c>
      <c r="H9" s="10" t="s">
        <v>10</v>
      </c>
      <c r="I9" s="10" t="s">
        <v>11</v>
      </c>
      <c r="J9" s="10" t="s">
        <v>12</v>
      </c>
      <c r="L9" s="4" t="s">
        <v>14</v>
      </c>
      <c r="M9" s="4" t="s">
        <v>16</v>
      </c>
      <c r="N9" s="4" t="s">
        <v>15</v>
      </c>
      <c r="O9" s="4"/>
      <c r="P9" s="4" t="s">
        <v>14</v>
      </c>
      <c r="Q9" s="4" t="s">
        <v>16</v>
      </c>
      <c r="R9" s="4" t="s">
        <v>15</v>
      </c>
      <c r="T9" s="4" t="s">
        <v>14</v>
      </c>
      <c r="U9" s="4" t="s">
        <v>16</v>
      </c>
      <c r="V9" s="4" t="s">
        <v>15</v>
      </c>
      <c r="W9" s="4"/>
      <c r="X9" s="4" t="s">
        <v>30</v>
      </c>
      <c r="Y9" s="4" t="s">
        <v>14</v>
      </c>
      <c r="Z9" s="4" t="s">
        <v>16</v>
      </c>
      <c r="AA9" s="4" t="s">
        <v>15</v>
      </c>
      <c r="BF9" s="4"/>
      <c r="BG9" s="4"/>
      <c r="BH9" s="4"/>
    </row>
    <row r="10" spans="1:60" x14ac:dyDescent="0.55000000000000004">
      <c r="A10" s="2">
        <v>44361</v>
      </c>
      <c r="B10">
        <v>1033</v>
      </c>
      <c r="C10">
        <v>313</v>
      </c>
      <c r="D10">
        <v>722</v>
      </c>
      <c r="E10">
        <v>2068</v>
      </c>
      <c r="H10">
        <f>B10-G10</f>
        <v>1033</v>
      </c>
      <c r="I10">
        <f>C10</f>
        <v>313</v>
      </c>
      <c r="J10">
        <f>D10</f>
        <v>722</v>
      </c>
      <c r="L10" s="8">
        <f>I10/H10</f>
        <v>0.30300096805421106</v>
      </c>
      <c r="M10" s="8">
        <f>J10/I10</f>
        <v>2.3067092651757188</v>
      </c>
      <c r="N10" s="8">
        <f>J10/H10</f>
        <v>0.69893514036786064</v>
      </c>
      <c r="P10" s="8">
        <f ca="1">(OFFSET(I10,$I$2,0)-OFFSET(I$10, $I$2-1, 0))/(OFFSET(H10,$I$2,0)-OFFSET(H$10,$I$2-1,0))</f>
        <v>0.40784313725490196</v>
      </c>
      <c r="Q10" s="8">
        <f ca="1">(OFFSET(J10,$I$2,0)-OFFSET(J$10, $I$2-1, 0))/(OFFSET(I10,$I$2,0)-OFFSET(I$10,$I$2-1,0))</f>
        <v>3.5448717948717947</v>
      </c>
      <c r="R10" s="8">
        <f ca="1">(OFFSET(J10,$I$2,0)-OFFSET(J$10, $I$2-1, 0))/(OFFSET(H10,$I$2,0)-OFFSET(H$10,$I$2-1,0))</f>
        <v>1.4457516339869281</v>
      </c>
      <c r="T10" s="8">
        <f ca="1">L10*($P$6^(ROW()-10))</f>
        <v>0.30300096805421106</v>
      </c>
      <c r="U10" s="8">
        <f t="shared" ref="U10:V73" ca="1" si="1">M10*($P$6^(ROW()-10))</f>
        <v>2.3067092651757188</v>
      </c>
      <c r="V10" s="8">
        <f t="shared" ca="1" si="1"/>
        <v>0.69893514036786064</v>
      </c>
      <c r="X10" s="5">
        <f>A10</f>
        <v>44361</v>
      </c>
      <c r="Y10" s="8">
        <f ca="1">T10/OFFSET(T$10, $I$1,0)</f>
        <v>0.99091456707324566</v>
      </c>
      <c r="Z10" s="8">
        <f t="shared" ref="Z10:AA73" ca="1" si="2">U10/OFFSET(U$10, $I$1,0)</f>
        <v>0.8711700483434438</v>
      </c>
      <c r="AA10" s="8">
        <f t="shared" ca="1" si="2"/>
        <v>0.85917061094394076</v>
      </c>
      <c r="AN10" s="10" t="s">
        <v>14</v>
      </c>
      <c r="AO10" s="10" t="s">
        <v>16</v>
      </c>
      <c r="AP10" s="10" t="s">
        <v>15</v>
      </c>
    </row>
    <row r="11" spans="1:60" x14ac:dyDescent="0.55000000000000004">
      <c r="A11" s="2">
        <v>44368</v>
      </c>
      <c r="B11">
        <v>943</v>
      </c>
      <c r="C11">
        <v>318</v>
      </c>
      <c r="D11">
        <v>758</v>
      </c>
      <c r="E11">
        <v>2019</v>
      </c>
      <c r="H11">
        <f>B11+H10-G11</f>
        <v>1976</v>
      </c>
      <c r="I11">
        <f t="shared" ref="I11:I42" si="3">C11+I10</f>
        <v>631</v>
      </c>
      <c r="J11">
        <f t="shared" ref="J11:J42" si="4">D11+J10</f>
        <v>1480</v>
      </c>
      <c r="L11" s="8">
        <f t="shared" ref="L11:M74" si="5">I11/H11</f>
        <v>0.31933198380566802</v>
      </c>
      <c r="M11" s="8">
        <f t="shared" si="5"/>
        <v>2.3454833597464342</v>
      </c>
      <c r="N11" s="8">
        <f t="shared" ref="N11:N74" si="6">J11/H11</f>
        <v>0.74898785425101211</v>
      </c>
      <c r="P11" s="8">
        <f t="shared" ref="P11:Q61" ca="1" si="7">(OFFSET(I11,$I$2,0)-OFFSET(I$10, $I$2-1, 0))/(OFFSET(H11,$I$2,0)-OFFSET(H$10,$I$2-1,0))</f>
        <v>0.45013297872340424</v>
      </c>
      <c r="Q11" s="8">
        <f t="shared" ca="1" si="7"/>
        <v>3.3220088626292466</v>
      </c>
      <c r="R11" s="8">
        <f t="shared" ref="R11:R61" ca="1" si="8">(OFFSET(J11,$I$2,0)-OFFSET(J$10, $I$2-1, 0))/(OFFSET(H11,$I$2,0)-OFFSET(H$10,$I$2-1,0))</f>
        <v>1.4953457446808511</v>
      </c>
      <c r="T11" s="8">
        <f t="shared" ref="T11:V74" ca="1" si="9">L11*($P$6^(ROW()-10))</f>
        <v>0.31895358294955961</v>
      </c>
      <c r="U11" s="8">
        <f t="shared" ca="1" si="1"/>
        <v>2.3427040173807279</v>
      </c>
      <c r="V11" s="8">
        <f t="shared" ca="1" si="1"/>
        <v>0.74810032133969595</v>
      </c>
      <c r="X11" s="5">
        <f t="shared" ref="X11:X74" si="10">A11</f>
        <v>44368</v>
      </c>
      <c r="Y11" s="8">
        <f t="shared" ref="Y11:AA74" ca="1" si="11">T11/OFFSET(T$10, $I$1,0)</f>
        <v>1.0430849564427025</v>
      </c>
      <c r="Z11" s="8">
        <f t="shared" ca="1" si="2"/>
        <v>0.88476411088611073</v>
      </c>
      <c r="AA11" s="8">
        <f t="shared" ca="1" si="2"/>
        <v>0.91960723250300125</v>
      </c>
      <c r="AM11" s="4" t="s">
        <v>31</v>
      </c>
      <c r="AN11" s="8">
        <f ca="1">VLOOKUP(DATE(2022,12,26), $X:$AA, 2, FALSE)</f>
        <v>1.0813750433741987</v>
      </c>
      <c r="AO11" s="6">
        <f ca="1">VLOOKUP(DATE(2022,12,26), $X:$AA, 3, FALSE)</f>
        <v>1.1176673672415001</v>
      </c>
      <c r="AP11" s="6">
        <f ca="1">VLOOKUP(DATE(2022,12,26), $X:$AA, 4, FALSE)</f>
        <v>1.3225858932264614</v>
      </c>
    </row>
    <row r="12" spans="1:60" x14ac:dyDescent="0.55000000000000004">
      <c r="A12" s="2">
        <v>44375</v>
      </c>
      <c r="B12">
        <v>888</v>
      </c>
      <c r="C12">
        <v>254</v>
      </c>
      <c r="D12">
        <v>745</v>
      </c>
      <c r="E12">
        <v>1887</v>
      </c>
      <c r="H12">
        <f t="shared" ref="H12:H75" si="12">B12+H11-G12</f>
        <v>2864</v>
      </c>
      <c r="I12">
        <f t="shared" si="3"/>
        <v>885</v>
      </c>
      <c r="J12">
        <f t="shared" si="4"/>
        <v>2225</v>
      </c>
      <c r="L12" s="8">
        <f t="shared" si="5"/>
        <v>0.30900837988826818</v>
      </c>
      <c r="M12" s="8">
        <f t="shared" si="5"/>
        <v>2.5141242937853105</v>
      </c>
      <c r="N12" s="8">
        <f t="shared" si="6"/>
        <v>0.77688547486033521</v>
      </c>
      <c r="P12" s="8">
        <f t="shared" ca="1" si="7"/>
        <v>0.45851917930419267</v>
      </c>
      <c r="Q12" s="8">
        <f t="shared" ca="1" si="7"/>
        <v>3.3035019455252916</v>
      </c>
      <c r="R12" s="8">
        <f t="shared" ca="1" si="8"/>
        <v>1.5147190008920606</v>
      </c>
      <c r="T12" s="8">
        <f t="shared" ca="1" si="9"/>
        <v>0.30827647852950363</v>
      </c>
      <c r="U12" s="8">
        <f t="shared" ca="1" si="1"/>
        <v>2.5081694682644304</v>
      </c>
      <c r="V12" s="8">
        <f t="shared" ca="1" si="1"/>
        <v>0.77504538387361066</v>
      </c>
      <c r="X12" s="5">
        <f t="shared" si="10"/>
        <v>44375</v>
      </c>
      <c r="Y12" s="8">
        <f t="shared" ca="1" si="11"/>
        <v>1.0081672518164166</v>
      </c>
      <c r="Z12" s="8">
        <f t="shared" ca="1" si="2"/>
        <v>0.94725510054905981</v>
      </c>
      <c r="AA12" s="8">
        <f t="shared" ca="1" si="2"/>
        <v>0.95272962756100577</v>
      </c>
      <c r="AM12" s="4" t="s">
        <v>32</v>
      </c>
      <c r="AN12" s="8">
        <f ca="1">((AN19/AN20)/(AN17/AN18)) * (EXP(1.96*SQRT(1/AN19 + 1/AN20 + 1/AN17 + 1/AN18)) - 1)</f>
        <v>7.5248296990361674E-2</v>
      </c>
      <c r="AO12" s="6">
        <f t="shared" ref="AO12:AP12" ca="1" si="13">((AO19/AO20)/(AO17/AO18)) * (EXP(1.96*SQRT(1/AO19 + 1/AO20 + 1/AO17 + 1/AO18)) - 1)</f>
        <v>8.0116669009472494E-2</v>
      </c>
      <c r="AP12" s="6">
        <f t="shared" ca="1" si="13"/>
        <v>6.6553058053100286E-2</v>
      </c>
    </row>
    <row r="13" spans="1:60" x14ac:dyDescent="0.55000000000000004">
      <c r="A13" s="2">
        <v>44382</v>
      </c>
      <c r="B13">
        <v>927</v>
      </c>
      <c r="C13">
        <v>277</v>
      </c>
      <c r="D13">
        <v>739</v>
      </c>
      <c r="E13">
        <v>1943</v>
      </c>
      <c r="H13">
        <f t="shared" si="12"/>
        <v>3791</v>
      </c>
      <c r="I13">
        <f t="shared" si="3"/>
        <v>1162</v>
      </c>
      <c r="J13">
        <f t="shared" si="4"/>
        <v>2964</v>
      </c>
      <c r="L13" s="8">
        <f t="shared" si="5"/>
        <v>0.3065154312846215</v>
      </c>
      <c r="M13" s="8">
        <f t="shared" si="5"/>
        <v>2.5507745266781412</v>
      </c>
      <c r="N13" s="8">
        <f t="shared" si="6"/>
        <v>0.78185175415457664</v>
      </c>
      <c r="P13" s="8">
        <f t="shared" ca="1" si="7"/>
        <v>0.44918032786885248</v>
      </c>
      <c r="Q13" s="8">
        <f t="shared" ca="1" si="7"/>
        <v>3.3153284671532846</v>
      </c>
      <c r="R13" s="8">
        <f t="shared" ca="1" si="8"/>
        <v>1.4891803278688525</v>
      </c>
      <c r="T13" s="8">
        <f t="shared" ca="1" si="9"/>
        <v>0.3054270813404692</v>
      </c>
      <c r="U13" s="8">
        <f t="shared" ca="1" si="1"/>
        <v>2.5417174449448647</v>
      </c>
      <c r="V13" s="8">
        <f t="shared" ca="1" si="1"/>
        <v>0.77907561884092136</v>
      </c>
      <c r="X13" s="5">
        <f t="shared" si="10"/>
        <v>44382</v>
      </c>
      <c r="Y13" s="8">
        <f t="shared" ca="1" si="11"/>
        <v>0.99884876943623291</v>
      </c>
      <c r="Z13" s="8">
        <f t="shared" ca="1" si="2"/>
        <v>0.95992509451307695</v>
      </c>
      <c r="AA13" s="8">
        <f t="shared" ca="1" si="2"/>
        <v>0.9576838203596244</v>
      </c>
    </row>
    <row r="14" spans="1:60" x14ac:dyDescent="0.55000000000000004">
      <c r="A14" s="2">
        <v>44389</v>
      </c>
      <c r="B14">
        <v>896</v>
      </c>
      <c r="C14">
        <v>278</v>
      </c>
      <c r="D14">
        <v>867</v>
      </c>
      <c r="E14">
        <v>2041</v>
      </c>
      <c r="H14">
        <f t="shared" si="12"/>
        <v>4687</v>
      </c>
      <c r="I14">
        <f t="shared" si="3"/>
        <v>1440</v>
      </c>
      <c r="J14">
        <f t="shared" si="4"/>
        <v>3831</v>
      </c>
      <c r="L14" s="8">
        <f t="shared" si="5"/>
        <v>0.30723277149562622</v>
      </c>
      <c r="M14" s="8">
        <f t="shared" si="5"/>
        <v>2.6604166666666669</v>
      </c>
      <c r="N14" s="8">
        <f t="shared" si="6"/>
        <v>0.81736718583315549</v>
      </c>
      <c r="P14" s="8">
        <f t="shared" ca="1" si="7"/>
        <v>0.44458696767573114</v>
      </c>
      <c r="Q14" s="8">
        <f t="shared" ca="1" si="7"/>
        <v>3.3427582227351413</v>
      </c>
      <c r="R14" s="8">
        <f t="shared" ca="1" si="8"/>
        <v>1.4861467419189327</v>
      </c>
      <c r="T14" s="8">
        <f t="shared" ca="1" si="9"/>
        <v>0.30577910359028365</v>
      </c>
      <c r="U14" s="8">
        <f t="shared" ca="1" si="1"/>
        <v>2.6478289394383983</v>
      </c>
      <c r="V14" s="8">
        <f t="shared" ca="1" si="1"/>
        <v>0.81349982350998362</v>
      </c>
      <c r="X14" s="5">
        <f t="shared" si="10"/>
        <v>44389</v>
      </c>
      <c r="Y14" s="8">
        <f t="shared" ca="1" si="11"/>
        <v>1</v>
      </c>
      <c r="Z14" s="8">
        <f t="shared" ca="1" si="2"/>
        <v>1</v>
      </c>
      <c r="AA14" s="8">
        <f t="shared" ca="1" si="2"/>
        <v>1</v>
      </c>
    </row>
    <row r="15" spans="1:60" x14ac:dyDescent="0.55000000000000004">
      <c r="A15" s="2">
        <v>44396</v>
      </c>
      <c r="B15">
        <v>868</v>
      </c>
      <c r="C15">
        <v>285</v>
      </c>
      <c r="D15">
        <v>806</v>
      </c>
      <c r="E15">
        <v>1959</v>
      </c>
      <c r="H15">
        <f t="shared" si="12"/>
        <v>5555</v>
      </c>
      <c r="I15">
        <f t="shared" si="3"/>
        <v>1725</v>
      </c>
      <c r="J15">
        <f t="shared" si="4"/>
        <v>4637</v>
      </c>
      <c r="L15" s="8">
        <f t="shared" si="5"/>
        <v>0.31053105310531054</v>
      </c>
      <c r="M15" s="8">
        <f t="shared" si="5"/>
        <v>2.6881159420289853</v>
      </c>
      <c r="N15" s="8">
        <f t="shared" si="6"/>
        <v>0.83474347434743479</v>
      </c>
      <c r="P15" s="8">
        <f t="shared" ca="1" si="7"/>
        <v>0.44591750841750843</v>
      </c>
      <c r="Q15" s="8">
        <f t="shared" ca="1" si="7"/>
        <v>3.3133553563001414</v>
      </c>
      <c r="R15" s="8">
        <f t="shared" ca="1" si="8"/>
        <v>1.477483164983165</v>
      </c>
      <c r="T15" s="8">
        <f t="shared" ca="1" si="9"/>
        <v>0.30869554851640479</v>
      </c>
      <c r="U15" s="8">
        <f t="shared" ca="1" si="1"/>
        <v>2.6722268736161348</v>
      </c>
      <c r="V15" s="8">
        <f t="shared" ca="1" si="1"/>
        <v>0.82980942520032996</v>
      </c>
      <c r="X15" s="5">
        <f t="shared" si="10"/>
        <v>44396</v>
      </c>
      <c r="Y15" s="8">
        <f t="shared" ca="1" si="11"/>
        <v>1.0095377509184831</v>
      </c>
      <c r="Z15" s="8">
        <f t="shared" ca="1" si="2"/>
        <v>1.0092143166102381</v>
      </c>
      <c r="AA15" s="8">
        <f t="shared" ca="1" si="2"/>
        <v>1.0200486849769381</v>
      </c>
    </row>
    <row r="16" spans="1:60" x14ac:dyDescent="0.55000000000000004">
      <c r="A16" s="2">
        <v>44403</v>
      </c>
      <c r="B16">
        <v>879</v>
      </c>
      <c r="C16">
        <v>297</v>
      </c>
      <c r="D16">
        <v>940</v>
      </c>
      <c r="E16">
        <v>2116</v>
      </c>
      <c r="H16">
        <f t="shared" si="12"/>
        <v>6434</v>
      </c>
      <c r="I16">
        <f t="shared" si="3"/>
        <v>2022</v>
      </c>
      <c r="J16">
        <f t="shared" si="4"/>
        <v>5577</v>
      </c>
      <c r="L16" s="8">
        <f t="shared" si="5"/>
        <v>0.31426795150761577</v>
      </c>
      <c r="M16" s="8">
        <f t="shared" si="5"/>
        <v>2.758160237388724</v>
      </c>
      <c r="N16" s="8">
        <f t="shared" si="6"/>
        <v>0.86680136773391359</v>
      </c>
      <c r="P16" s="8">
        <f t="shared" ca="1" si="7"/>
        <v>0.45171559957552176</v>
      </c>
      <c r="Q16" s="8">
        <f t="shared" ca="1" si="7"/>
        <v>3.2952231793265465</v>
      </c>
      <c r="R16" s="8">
        <f t="shared" ca="1" si="8"/>
        <v>1.488503714184648</v>
      </c>
      <c r="T16" s="8">
        <f t="shared" ca="1" si="9"/>
        <v>0.3120401597535235</v>
      </c>
      <c r="U16" s="8">
        <f t="shared" ca="1" si="1"/>
        <v>2.7386081112370033</v>
      </c>
      <c r="V16" s="8">
        <f t="shared" ca="1" si="1"/>
        <v>0.86065676110059386</v>
      </c>
      <c r="X16" s="5">
        <f t="shared" si="10"/>
        <v>44403</v>
      </c>
      <c r="Y16" s="8">
        <f t="shared" ca="1" si="11"/>
        <v>1.0204757489629805</v>
      </c>
      <c r="Z16" s="8">
        <f t="shared" ca="1" si="2"/>
        <v>1.0342843793443315</v>
      </c>
      <c r="AA16" s="8">
        <f t="shared" ca="1" si="2"/>
        <v>1.0579679751953033</v>
      </c>
      <c r="AM16" s="4" t="s">
        <v>33</v>
      </c>
    </row>
    <row r="17" spans="1:44" x14ac:dyDescent="0.55000000000000004">
      <c r="A17" s="2">
        <v>44410</v>
      </c>
      <c r="B17">
        <v>816</v>
      </c>
      <c r="C17">
        <v>291</v>
      </c>
      <c r="D17">
        <v>822</v>
      </c>
      <c r="E17">
        <v>1929</v>
      </c>
      <c r="H17">
        <f t="shared" si="12"/>
        <v>7250</v>
      </c>
      <c r="I17">
        <f t="shared" si="3"/>
        <v>2313</v>
      </c>
      <c r="J17">
        <f t="shared" si="4"/>
        <v>6399</v>
      </c>
      <c r="L17" s="8">
        <f t="shared" si="5"/>
        <v>0.31903448275862067</v>
      </c>
      <c r="M17" s="8">
        <f t="shared" si="5"/>
        <v>2.7665369649805447</v>
      </c>
      <c r="N17" s="8">
        <f t="shared" si="6"/>
        <v>0.88262068965517237</v>
      </c>
      <c r="P17" s="8">
        <f t="shared" ca="1" si="7"/>
        <v>0.44531132783195798</v>
      </c>
      <c r="Q17" s="8">
        <f t="shared" ca="1" si="7"/>
        <v>3.3736522911051212</v>
      </c>
      <c r="R17" s="8">
        <f t="shared" ca="1" si="8"/>
        <v>1.5023255813953489</v>
      </c>
      <c r="T17" s="8">
        <f t="shared" ca="1" si="9"/>
        <v>0.31639753347529576</v>
      </c>
      <c r="U17" s="8">
        <f t="shared" ca="1" si="1"/>
        <v>2.7436704158726952</v>
      </c>
      <c r="V17" s="8">
        <f t="shared" ca="1" si="1"/>
        <v>0.87532547198807498</v>
      </c>
      <c r="X17" s="5">
        <f t="shared" si="10"/>
        <v>44410</v>
      </c>
      <c r="Y17" s="8">
        <f t="shared" ca="1" si="11"/>
        <v>1.0347258192608211</v>
      </c>
      <c r="Z17" s="8">
        <f t="shared" ca="1" si="2"/>
        <v>1.0361962493145893</v>
      </c>
      <c r="AA17" s="8">
        <f t="shared" ca="1" si="2"/>
        <v>1.0759995843777004</v>
      </c>
      <c r="AM17" t="s">
        <v>34</v>
      </c>
      <c r="AN17" s="7">
        <f ca="1">OFFSET(I10,$I$1-1,0)</f>
        <v>1162</v>
      </c>
      <c r="AO17" s="7">
        <f ca="1">OFFSET(J10,$I$1-1,0)</f>
        <v>2964</v>
      </c>
      <c r="AP17" s="7">
        <f ca="1">OFFSET(J10,$I$1-1,0)</f>
        <v>2964</v>
      </c>
    </row>
    <row r="18" spans="1:44" x14ac:dyDescent="0.55000000000000004">
      <c r="A18" s="2">
        <v>44417</v>
      </c>
      <c r="B18">
        <v>872</v>
      </c>
      <c r="C18">
        <v>291</v>
      </c>
      <c r="D18">
        <v>879</v>
      </c>
      <c r="E18">
        <v>2042</v>
      </c>
      <c r="H18">
        <f t="shared" si="12"/>
        <v>8122</v>
      </c>
      <c r="I18">
        <f t="shared" si="3"/>
        <v>2604</v>
      </c>
      <c r="J18">
        <f t="shared" si="4"/>
        <v>7278</v>
      </c>
      <c r="L18" s="8">
        <f t="shared" si="5"/>
        <v>0.32061068702290074</v>
      </c>
      <c r="M18" s="8">
        <f t="shared" si="5"/>
        <v>2.7949308755760369</v>
      </c>
      <c r="N18" s="8">
        <f t="shared" si="6"/>
        <v>0.89608470819995079</v>
      </c>
      <c r="P18" s="8">
        <f t="shared" ca="1" si="7"/>
        <v>0.44443015178801132</v>
      </c>
      <c r="Q18" s="8">
        <f t="shared" ca="1" si="7"/>
        <v>3.3525325615050652</v>
      </c>
      <c r="R18" s="8">
        <f t="shared" ca="1" si="8"/>
        <v>1.4899665551839465</v>
      </c>
      <c r="T18" s="8">
        <f t="shared" ca="1" si="9"/>
        <v>0.31758393384382377</v>
      </c>
      <c r="U18" s="8">
        <f t="shared" ca="1" si="1"/>
        <v>2.7685450866570736</v>
      </c>
      <c r="V18" s="8">
        <f t="shared" ca="1" si="1"/>
        <v>0.88762514228700073</v>
      </c>
      <c r="X18" s="5">
        <f t="shared" si="10"/>
        <v>44417</v>
      </c>
      <c r="Y18" s="8">
        <f t="shared" ca="1" si="11"/>
        <v>1.0386057455036481</v>
      </c>
      <c r="Z18" s="8">
        <f t="shared" ca="1" si="2"/>
        <v>1.0455906140387903</v>
      </c>
      <c r="AA18" s="8">
        <f t="shared" ca="1" si="2"/>
        <v>1.0911190348600086</v>
      </c>
      <c r="AM18" t="s">
        <v>35</v>
      </c>
      <c r="AN18" s="7">
        <f ca="1">OFFSET(H10, $I$1-1,0)</f>
        <v>3791</v>
      </c>
      <c r="AO18" s="7">
        <f ca="1">OFFSET(I10,$I$1-1,0)</f>
        <v>1162</v>
      </c>
      <c r="AP18" s="7">
        <f ca="1">OFFSET(H10, $I$1-1,0)</f>
        <v>3791</v>
      </c>
    </row>
    <row r="19" spans="1:44" x14ac:dyDescent="0.55000000000000004">
      <c r="A19" s="2">
        <v>44424</v>
      </c>
      <c r="B19">
        <v>848</v>
      </c>
      <c r="C19">
        <v>276</v>
      </c>
      <c r="D19">
        <v>873</v>
      </c>
      <c r="E19">
        <v>1997</v>
      </c>
      <c r="H19">
        <f t="shared" si="12"/>
        <v>8970</v>
      </c>
      <c r="I19">
        <f t="shared" si="3"/>
        <v>2880</v>
      </c>
      <c r="J19">
        <f t="shared" si="4"/>
        <v>8151</v>
      </c>
      <c r="L19" s="8">
        <f t="shared" si="5"/>
        <v>0.32107023411371238</v>
      </c>
      <c r="M19" s="8">
        <f t="shared" si="5"/>
        <v>2.8302083333333332</v>
      </c>
      <c r="N19" s="8">
        <f t="shared" si="6"/>
        <v>0.90869565217391302</v>
      </c>
      <c r="P19" s="8">
        <f t="shared" ca="1" si="7"/>
        <v>0.44403920674720765</v>
      </c>
      <c r="Q19" s="8">
        <f t="shared" ca="1" si="7"/>
        <v>3.3637063655030799</v>
      </c>
      <c r="R19" s="8">
        <f t="shared" ca="1" si="8"/>
        <v>1.4936175062685206</v>
      </c>
      <c r="T19" s="8">
        <f t="shared" ca="1" si="9"/>
        <v>0.31766227367045352</v>
      </c>
      <c r="U19" s="8">
        <f t="shared" ca="1" si="1"/>
        <v>2.8001674356686634</v>
      </c>
      <c r="V19" s="8">
        <f t="shared" ca="1" si="1"/>
        <v>0.89905041412773146</v>
      </c>
      <c r="X19" s="5">
        <f t="shared" si="10"/>
        <v>44424</v>
      </c>
      <c r="Y19" s="8">
        <f t="shared" ca="1" si="11"/>
        <v>1.0388619429537351</v>
      </c>
      <c r="Z19" s="8">
        <f t="shared" ca="1" si="2"/>
        <v>1.0575333602413817</v>
      </c>
      <c r="AA19" s="8">
        <f t="shared" ca="1" si="2"/>
        <v>1.1051636252957318</v>
      </c>
      <c r="AM19" t="s">
        <v>38</v>
      </c>
      <c r="AN19" s="7">
        <f ca="1">AN11*AN17*AN20/AN18</f>
        <v>24820.911191035328</v>
      </c>
      <c r="AO19" s="7">
        <f t="shared" ref="AO19:AP19" ca="1" si="14">AO11*AO17*AO20/AO18</f>
        <v>77616.227566967413</v>
      </c>
      <c r="AP19" s="7">
        <f t="shared" ca="1" si="14"/>
        <v>77435.005880266341</v>
      </c>
      <c r="AR19" t="s">
        <v>39</v>
      </c>
    </row>
    <row r="20" spans="1:44" x14ac:dyDescent="0.55000000000000004">
      <c r="A20" s="2">
        <v>44431</v>
      </c>
      <c r="B20">
        <v>780</v>
      </c>
      <c r="C20">
        <v>298</v>
      </c>
      <c r="D20">
        <v>875</v>
      </c>
      <c r="E20">
        <v>1953</v>
      </c>
      <c r="H20">
        <f t="shared" si="12"/>
        <v>9750</v>
      </c>
      <c r="I20">
        <f t="shared" si="3"/>
        <v>3178</v>
      </c>
      <c r="J20">
        <f t="shared" si="4"/>
        <v>9026</v>
      </c>
      <c r="L20" s="8">
        <f t="shared" si="5"/>
        <v>0.32594871794871794</v>
      </c>
      <c r="M20" s="8">
        <f t="shared" si="5"/>
        <v>2.8401510383889237</v>
      </c>
      <c r="N20" s="8">
        <f t="shared" si="6"/>
        <v>0.92574358974358972</v>
      </c>
      <c r="P20" s="8">
        <f t="shared" ca="1" si="7"/>
        <v>0.44272445820433437</v>
      </c>
      <c r="Q20" s="8">
        <f t="shared" ca="1" si="7"/>
        <v>3.3706293706293708</v>
      </c>
      <c r="R20" s="8">
        <f t="shared" ca="1" si="8"/>
        <v>1.4922600619195046</v>
      </c>
      <c r="T20" s="8">
        <f t="shared" ca="1" si="9"/>
        <v>0.32210683362322895</v>
      </c>
      <c r="U20" s="8">
        <f t="shared" ca="1" si="1"/>
        <v>2.8066748160399699</v>
      </c>
      <c r="V20" s="8">
        <f t="shared" ca="1" si="1"/>
        <v>0.91483205798718203</v>
      </c>
      <c r="X20" s="5">
        <f t="shared" si="10"/>
        <v>44431</v>
      </c>
      <c r="Y20" s="8">
        <f t="shared" ca="1" si="11"/>
        <v>1.0533971414044794</v>
      </c>
      <c r="Z20" s="8">
        <f t="shared" ca="1" si="2"/>
        <v>1.059990988932715</v>
      </c>
      <c r="AA20" s="8">
        <f t="shared" ca="1" si="2"/>
        <v>1.1245633146421388</v>
      </c>
      <c r="AM20" t="s">
        <v>36</v>
      </c>
      <c r="AN20" s="7">
        <f ca="1">OFFSET(H1, $AN$22-1,0)</f>
        <v>74884</v>
      </c>
      <c r="AO20" s="7">
        <f ca="1">OFFSET(I1, $AN$22-1,0)</f>
        <v>27225</v>
      </c>
      <c r="AP20" s="7">
        <f ca="1">OFFSET(H1, $AN$22-1,0)</f>
        <v>74884</v>
      </c>
      <c r="AR20" t="s">
        <v>42</v>
      </c>
    </row>
    <row r="21" spans="1:44" x14ac:dyDescent="0.55000000000000004">
      <c r="A21" s="2">
        <v>44438</v>
      </c>
      <c r="B21">
        <v>790</v>
      </c>
      <c r="C21">
        <v>294</v>
      </c>
      <c r="D21">
        <v>913</v>
      </c>
      <c r="E21">
        <v>1997</v>
      </c>
      <c r="H21">
        <f t="shared" si="12"/>
        <v>10540</v>
      </c>
      <c r="I21">
        <f t="shared" si="3"/>
        <v>3472</v>
      </c>
      <c r="J21">
        <f t="shared" si="4"/>
        <v>9939</v>
      </c>
      <c r="L21" s="8">
        <f t="shared" si="5"/>
        <v>0.32941176470588235</v>
      </c>
      <c r="M21" s="8">
        <f t="shared" si="5"/>
        <v>2.8626152073732718</v>
      </c>
      <c r="N21" s="8">
        <f t="shared" si="6"/>
        <v>0.94297912713472487</v>
      </c>
      <c r="P21" s="8">
        <f t="shared" ca="1" si="7"/>
        <v>0.44482398709554988</v>
      </c>
      <c r="Q21" s="8">
        <f t="shared" ca="1" si="7"/>
        <v>3.3575085324232083</v>
      </c>
      <c r="R21" s="8">
        <f t="shared" ca="1" si="8"/>
        <v>1.4935003320998197</v>
      </c>
      <c r="T21" s="8">
        <f t="shared" ca="1" si="9"/>
        <v>0.3251433179784976</v>
      </c>
      <c r="U21" s="8">
        <f t="shared" ca="1" si="1"/>
        <v>2.8255220558139036</v>
      </c>
      <c r="V21" s="8">
        <f t="shared" ca="1" si="1"/>
        <v>0.93076020662105063</v>
      </c>
      <c r="X21" s="5">
        <f t="shared" si="10"/>
        <v>44438</v>
      </c>
      <c r="Y21" s="8">
        <f t="shared" ca="1" si="11"/>
        <v>1.0633274614283659</v>
      </c>
      <c r="Z21" s="8">
        <f t="shared" ca="1" si="2"/>
        <v>1.0671089864336909</v>
      </c>
      <c r="AA21" s="8">
        <f t="shared" ca="1" si="2"/>
        <v>1.1441430959445413</v>
      </c>
      <c r="AM21" t="s">
        <v>41</v>
      </c>
      <c r="AN21" s="6">
        <f ca="1">AN19*AN18/(AN17*AN20)</f>
        <v>1.0813750433741987</v>
      </c>
      <c r="AO21" s="6">
        <f t="shared" ref="AO21:AP21" ca="1" si="15">AO19*AO18/(AO17*AO20)</f>
        <v>1.1176673672415003</v>
      </c>
      <c r="AP21" s="6">
        <f t="shared" ca="1" si="15"/>
        <v>1.3225858932264616</v>
      </c>
    </row>
    <row r="22" spans="1:44" x14ac:dyDescent="0.55000000000000004">
      <c r="A22" s="2">
        <v>44445</v>
      </c>
      <c r="B22">
        <v>809</v>
      </c>
      <c r="C22">
        <v>320</v>
      </c>
      <c r="D22">
        <v>945</v>
      </c>
      <c r="E22">
        <v>2074</v>
      </c>
      <c r="H22">
        <f t="shared" si="12"/>
        <v>11349</v>
      </c>
      <c r="I22">
        <f t="shared" si="3"/>
        <v>3792</v>
      </c>
      <c r="J22">
        <f t="shared" si="4"/>
        <v>10884</v>
      </c>
      <c r="L22" s="8">
        <f t="shared" si="5"/>
        <v>0.33412635474491142</v>
      </c>
      <c r="M22" s="8">
        <f t="shared" si="5"/>
        <v>2.8702531645569622</v>
      </c>
      <c r="N22" s="8">
        <f t="shared" si="6"/>
        <v>0.95902722706846422</v>
      </c>
      <c r="P22" s="8">
        <f t="shared" ca="1" si="7"/>
        <v>0.44725887875298909</v>
      </c>
      <c r="Q22" s="8">
        <f t="shared" ca="1" si="7"/>
        <v>3.3550495049504949</v>
      </c>
      <c r="R22" s="8">
        <f t="shared" ca="1" si="8"/>
        <v>1.5005756797449297</v>
      </c>
      <c r="T22" s="8">
        <f t="shared" ca="1" si="9"/>
        <v>0.32940601593817348</v>
      </c>
      <c r="U22" s="8">
        <f t="shared" ca="1" si="1"/>
        <v>2.8297039315933898</v>
      </c>
      <c r="V22" s="8">
        <f t="shared" ca="1" si="1"/>
        <v>0.9454786596706436</v>
      </c>
      <c r="X22" s="5">
        <f t="shared" si="10"/>
        <v>44445</v>
      </c>
      <c r="Y22" s="8">
        <f t="shared" ca="1" si="11"/>
        <v>1.0772679103002007</v>
      </c>
      <c r="Z22" s="8">
        <f t="shared" ca="1" si="2"/>
        <v>1.0686883466851023</v>
      </c>
      <c r="AA22" s="8">
        <f t="shared" ca="1" si="2"/>
        <v>1.1622358510063528</v>
      </c>
      <c r="AM22" t="s">
        <v>37</v>
      </c>
      <c r="AN22">
        <f>ROW(INDEX(A:A, MATCH(DATE(2022,12,26), A:A, 0)))</f>
        <v>90</v>
      </c>
    </row>
    <row r="23" spans="1:44" x14ac:dyDescent="0.55000000000000004">
      <c r="A23" s="2">
        <v>44452</v>
      </c>
      <c r="B23">
        <v>879</v>
      </c>
      <c r="C23">
        <v>319</v>
      </c>
      <c r="D23">
        <v>942</v>
      </c>
      <c r="E23">
        <v>2140</v>
      </c>
      <c r="H23">
        <f t="shared" si="12"/>
        <v>12228</v>
      </c>
      <c r="I23">
        <f t="shared" si="3"/>
        <v>4111</v>
      </c>
      <c r="J23">
        <f t="shared" si="4"/>
        <v>11826</v>
      </c>
      <c r="L23" s="8">
        <f t="shared" si="5"/>
        <v>0.33619561661759895</v>
      </c>
      <c r="M23" s="8">
        <f t="shared" si="5"/>
        <v>2.876672342495743</v>
      </c>
      <c r="N23" s="8">
        <f t="shared" si="6"/>
        <v>0.96712463199214915</v>
      </c>
      <c r="P23" s="8">
        <f t="shared" ca="1" si="7"/>
        <v>0.4466131833595236</v>
      </c>
      <c r="Q23" s="8">
        <f t="shared" ca="1" si="7"/>
        <v>3.3601851851851854</v>
      </c>
      <c r="R23" s="8">
        <f t="shared" ca="1" si="8"/>
        <v>1.5007030022330659</v>
      </c>
      <c r="T23" s="8">
        <f t="shared" ca="1" si="9"/>
        <v>0.33105328877558393</v>
      </c>
      <c r="U23" s="8">
        <f t="shared" ca="1" si="1"/>
        <v>2.8326717917806623</v>
      </c>
      <c r="V23" s="8">
        <f t="shared" ca="1" si="1"/>
        <v>0.95233183971297863</v>
      </c>
      <c r="X23" s="5">
        <f t="shared" si="10"/>
        <v>44452</v>
      </c>
      <c r="Y23" s="8">
        <f t="shared" ca="1" si="11"/>
        <v>1.0826550437506854</v>
      </c>
      <c r="Z23" s="8">
        <f t="shared" ca="1" si="2"/>
        <v>1.0698092122149965</v>
      </c>
      <c r="AA23" s="8">
        <f t="shared" ca="1" si="2"/>
        <v>1.170660167575674</v>
      </c>
    </row>
    <row r="24" spans="1:44" x14ac:dyDescent="0.55000000000000004">
      <c r="A24" s="2">
        <v>44459</v>
      </c>
      <c r="B24">
        <v>882</v>
      </c>
      <c r="C24">
        <v>304</v>
      </c>
      <c r="D24">
        <v>926</v>
      </c>
      <c r="E24">
        <v>2112</v>
      </c>
      <c r="H24">
        <f t="shared" si="12"/>
        <v>13110</v>
      </c>
      <c r="I24">
        <f t="shared" si="3"/>
        <v>4415</v>
      </c>
      <c r="J24">
        <f t="shared" si="4"/>
        <v>12752</v>
      </c>
      <c r="L24" s="8">
        <f t="shared" si="5"/>
        <v>0.33676582761250956</v>
      </c>
      <c r="M24" s="8">
        <f t="shared" si="5"/>
        <v>2.8883352208380519</v>
      </c>
      <c r="N24" s="8">
        <f t="shared" si="6"/>
        <v>0.97269260106788713</v>
      </c>
      <c r="P24" s="8">
        <f t="shared" ca="1" si="7"/>
        <v>0.44654088050314467</v>
      </c>
      <c r="Q24" s="8">
        <f t="shared" ca="1" si="7"/>
        <v>3.35924187097896</v>
      </c>
      <c r="R24" s="8">
        <f t="shared" ca="1" si="8"/>
        <v>1.5000388228899759</v>
      </c>
      <c r="T24" s="8">
        <f t="shared" ca="1" si="9"/>
        <v>0.33122182235010872</v>
      </c>
      <c r="U24" s="8">
        <f t="shared" ca="1" si="1"/>
        <v>2.8407860209164713</v>
      </c>
      <c r="V24" s="8">
        <f t="shared" ca="1" si="1"/>
        <v>0.95667965540398325</v>
      </c>
      <c r="X24" s="5">
        <f t="shared" si="10"/>
        <v>44459</v>
      </c>
      <c r="Y24" s="8">
        <f t="shared" ca="1" si="11"/>
        <v>1.0832062049404003</v>
      </c>
      <c r="Z24" s="8">
        <f t="shared" ca="1" si="2"/>
        <v>1.0728736961078003</v>
      </c>
      <c r="AA24" s="8">
        <f t="shared" ca="1" si="2"/>
        <v>1.1760047485643277</v>
      </c>
      <c r="AM24" t="s">
        <v>40</v>
      </c>
      <c r="AN24">
        <f ca="1">OFFSET(I$1, $AN$22-1,0)</f>
        <v>27225</v>
      </c>
      <c r="AO24">
        <f ca="1">OFFSET(J$1, $AN$22-1,0)</f>
        <v>88586</v>
      </c>
      <c r="AP24">
        <f ca="1">OFFSET(J$1, $AN$22-1,0)</f>
        <v>88586</v>
      </c>
    </row>
    <row r="25" spans="1:44" x14ac:dyDescent="0.55000000000000004">
      <c r="A25" s="2">
        <v>44466</v>
      </c>
      <c r="B25">
        <v>820</v>
      </c>
      <c r="C25">
        <v>302</v>
      </c>
      <c r="D25">
        <v>971</v>
      </c>
      <c r="E25">
        <v>2093</v>
      </c>
      <c r="H25">
        <f t="shared" si="12"/>
        <v>13930</v>
      </c>
      <c r="I25">
        <f t="shared" si="3"/>
        <v>4717</v>
      </c>
      <c r="J25">
        <f t="shared" si="4"/>
        <v>13723</v>
      </c>
      <c r="L25" s="8">
        <f t="shared" si="5"/>
        <v>0.33862167982770996</v>
      </c>
      <c r="M25" s="8">
        <f t="shared" si="5"/>
        <v>2.9092643629425483</v>
      </c>
      <c r="N25" s="8">
        <f t="shared" si="6"/>
        <v>0.98513998564249816</v>
      </c>
      <c r="P25" s="8">
        <f t="shared" ca="1" si="7"/>
        <v>0.44881083058909621</v>
      </c>
      <c r="Q25" s="8">
        <f t="shared" ca="1" si="7"/>
        <v>3.3412685472036525</v>
      </c>
      <c r="R25" s="8">
        <f t="shared" ca="1" si="8"/>
        <v>1.4995975118916942</v>
      </c>
      <c r="T25" s="8">
        <f t="shared" ca="1" si="9"/>
        <v>0.33265246963864975</v>
      </c>
      <c r="U25" s="8">
        <f t="shared" ca="1" si="1"/>
        <v>2.8579799605771052</v>
      </c>
      <c r="V25" s="8">
        <f t="shared" ca="1" si="1"/>
        <v>0.96777397516455166</v>
      </c>
      <c r="X25" s="5">
        <f t="shared" si="10"/>
        <v>44466</v>
      </c>
      <c r="Y25" s="8">
        <f t="shared" ca="1" si="11"/>
        <v>1.0878849003507249</v>
      </c>
      <c r="Z25" s="8">
        <f t="shared" ca="1" si="2"/>
        <v>1.0793672952238673</v>
      </c>
      <c r="AA25" s="8">
        <f t="shared" ca="1" si="2"/>
        <v>1.1896425139822722</v>
      </c>
    </row>
    <row r="26" spans="1:44" x14ac:dyDescent="0.55000000000000004">
      <c r="A26" s="2">
        <v>44473</v>
      </c>
      <c r="B26">
        <v>812</v>
      </c>
      <c r="C26">
        <v>333</v>
      </c>
      <c r="D26">
        <v>976</v>
      </c>
      <c r="E26">
        <v>2121</v>
      </c>
      <c r="H26">
        <f t="shared" si="12"/>
        <v>14742</v>
      </c>
      <c r="I26">
        <f t="shared" si="3"/>
        <v>5050</v>
      </c>
      <c r="J26">
        <f t="shared" si="4"/>
        <v>14699</v>
      </c>
      <c r="L26" s="8">
        <f t="shared" si="5"/>
        <v>0.34255867589200922</v>
      </c>
      <c r="M26" s="8">
        <f t="shared" si="5"/>
        <v>2.9106930693069306</v>
      </c>
      <c r="N26" s="8">
        <f t="shared" si="6"/>
        <v>0.99708316374983041</v>
      </c>
      <c r="P26" s="8">
        <f t="shared" ca="1" si="7"/>
        <v>0.4494039367895758</v>
      </c>
      <c r="Q26" s="8">
        <f t="shared" ca="1" si="7"/>
        <v>3.3429981492905614</v>
      </c>
      <c r="R26" s="8">
        <f t="shared" ca="1" si="8"/>
        <v>1.5023565289714444</v>
      </c>
      <c r="T26" s="8">
        <f t="shared" ca="1" si="9"/>
        <v>0.33612129615932984</v>
      </c>
      <c r="U26" s="8">
        <f t="shared" ca="1" si="1"/>
        <v>2.8559951798910057</v>
      </c>
      <c r="V26" s="8">
        <f t="shared" ca="1" si="1"/>
        <v>0.97834592717742364</v>
      </c>
      <c r="X26" s="5">
        <f t="shared" si="10"/>
        <v>44473</v>
      </c>
      <c r="Y26" s="8">
        <f t="shared" ca="1" si="11"/>
        <v>1.0992291239420402</v>
      </c>
      <c r="Z26" s="8">
        <f t="shared" ca="1" si="2"/>
        <v>1.0786177072665273</v>
      </c>
      <c r="AA26" s="8">
        <f t="shared" ca="1" si="2"/>
        <v>1.2026381554161665</v>
      </c>
    </row>
    <row r="27" spans="1:44" x14ac:dyDescent="0.55000000000000004">
      <c r="A27" s="2">
        <v>44480</v>
      </c>
      <c r="B27">
        <v>883</v>
      </c>
      <c r="C27">
        <v>314</v>
      </c>
      <c r="D27">
        <v>1024</v>
      </c>
      <c r="E27">
        <v>2221</v>
      </c>
      <c r="G27">
        <f t="shared" ref="G27:G29" si="16">IF(AND(ROW()&gt;$P$1,ROW()&lt;=$P$1+$P$2-1),ROUND((B27-$B$29)*(1-1/$P$3),0),0)</f>
        <v>0</v>
      </c>
      <c r="H27">
        <f t="shared" si="12"/>
        <v>15625</v>
      </c>
      <c r="I27">
        <f t="shared" si="3"/>
        <v>5364</v>
      </c>
      <c r="J27">
        <f t="shared" si="4"/>
        <v>15723</v>
      </c>
      <c r="L27" s="8">
        <f t="shared" si="5"/>
        <v>0.34329599999999999</v>
      </c>
      <c r="M27" s="8">
        <f t="shared" si="5"/>
        <v>2.9312080536912752</v>
      </c>
      <c r="N27" s="8">
        <f t="shared" si="6"/>
        <v>1.0062720000000001</v>
      </c>
      <c r="P27" s="8">
        <f t="shared" ca="1" si="7"/>
        <v>0.44987501644520456</v>
      </c>
      <c r="Q27" s="8">
        <f t="shared" ca="1" si="7"/>
        <v>3.3442023687673634</v>
      </c>
      <c r="R27" s="8">
        <f t="shared" ca="1" si="8"/>
        <v>1.5044730956453098</v>
      </c>
      <c r="T27" s="8">
        <f t="shared" ca="1" si="9"/>
        <v>0.33644561134849799</v>
      </c>
      <c r="U27" s="8">
        <f t="shared" ca="1" si="1"/>
        <v>2.8727165059126878</v>
      </c>
      <c r="V27" s="8">
        <f t="shared" ca="1" si="1"/>
        <v>0.98619208561380212</v>
      </c>
      <c r="X27" s="5">
        <f t="shared" si="10"/>
        <v>44480</v>
      </c>
      <c r="Y27" s="8">
        <f t="shared" ca="1" si="11"/>
        <v>1.1002897431451191</v>
      </c>
      <c r="Z27" s="8">
        <f t="shared" ca="1" si="2"/>
        <v>1.0849328153811886</v>
      </c>
      <c r="AA27" s="8">
        <f t="shared" ca="1" si="2"/>
        <v>1.2122830971968848</v>
      </c>
    </row>
    <row r="28" spans="1:44" x14ac:dyDescent="0.55000000000000004">
      <c r="A28" s="2">
        <v>44487</v>
      </c>
      <c r="B28">
        <v>953</v>
      </c>
      <c r="C28">
        <v>325</v>
      </c>
      <c r="D28">
        <v>1066</v>
      </c>
      <c r="E28">
        <v>2344</v>
      </c>
      <c r="G28">
        <f t="shared" si="16"/>
        <v>0</v>
      </c>
      <c r="H28">
        <f t="shared" si="12"/>
        <v>16578</v>
      </c>
      <c r="I28">
        <f t="shared" si="3"/>
        <v>5689</v>
      </c>
      <c r="J28">
        <f t="shared" si="4"/>
        <v>16789</v>
      </c>
      <c r="L28" s="8">
        <f t="shared" si="5"/>
        <v>0.34316564121124382</v>
      </c>
      <c r="M28" s="8">
        <f t="shared" si="5"/>
        <v>2.9511337669186148</v>
      </c>
      <c r="N28" s="8">
        <f t="shared" si="6"/>
        <v>1.0127277114247799</v>
      </c>
      <c r="P28" s="8">
        <f t="shared" ca="1" si="7"/>
        <v>0.4531710683144094</v>
      </c>
      <c r="Q28" s="8">
        <f t="shared" ca="1" si="7"/>
        <v>3.3341638981173864</v>
      </c>
      <c r="R28" s="8">
        <f t="shared" ca="1" si="8"/>
        <v>1.5109466156451916</v>
      </c>
      <c r="T28" s="8">
        <f t="shared" ca="1" si="9"/>
        <v>0.33591932512706363</v>
      </c>
      <c r="U28" s="8">
        <f t="shared" ca="1" si="1"/>
        <v>2.8888173648268749</v>
      </c>
      <c r="V28" s="8">
        <f t="shared" ca="1" si="1"/>
        <v>0.99134286334299027</v>
      </c>
      <c r="X28" s="5">
        <f t="shared" si="10"/>
        <v>44487</v>
      </c>
      <c r="Y28" s="8">
        <f t="shared" ca="1" si="11"/>
        <v>1.0985686110754158</v>
      </c>
      <c r="Z28" s="8">
        <f t="shared" ca="1" si="2"/>
        <v>1.0910135929851987</v>
      </c>
      <c r="AA28" s="8">
        <f t="shared" ca="1" si="2"/>
        <v>1.2186147245437282</v>
      </c>
    </row>
    <row r="29" spans="1:44" x14ac:dyDescent="0.55000000000000004">
      <c r="A29" s="2">
        <v>44494</v>
      </c>
      <c r="B29">
        <v>1030</v>
      </c>
      <c r="C29">
        <v>336</v>
      </c>
      <c r="D29">
        <v>1220</v>
      </c>
      <c r="E29">
        <v>2586</v>
      </c>
      <c r="G29">
        <f t="shared" si="16"/>
        <v>0</v>
      </c>
      <c r="H29">
        <f t="shared" si="12"/>
        <v>17608</v>
      </c>
      <c r="I29">
        <f t="shared" si="3"/>
        <v>6025</v>
      </c>
      <c r="J29">
        <f t="shared" si="4"/>
        <v>18009</v>
      </c>
      <c r="L29" s="8">
        <f t="shared" si="5"/>
        <v>0.34217401181281237</v>
      </c>
      <c r="M29" s="8">
        <f t="shared" si="5"/>
        <v>2.9890456431535268</v>
      </c>
      <c r="N29" s="8">
        <f t="shared" si="6"/>
        <v>1.0227737392094502</v>
      </c>
      <c r="P29" s="8">
        <f t="shared" ca="1" si="7"/>
        <v>0.45209993409621951</v>
      </c>
      <c r="Q29" s="8">
        <f t="shared" ca="1" si="7"/>
        <v>3.3441558441558441</v>
      </c>
      <c r="R29" s="8">
        <f t="shared" ca="1" si="8"/>
        <v>1.5118926367503445</v>
      </c>
      <c r="T29" s="8">
        <f t="shared" ca="1" si="9"/>
        <v>0.33455172884398626</v>
      </c>
      <c r="U29" s="8">
        <f t="shared" ca="1" si="1"/>
        <v>2.9224615341554516</v>
      </c>
      <c r="V29" s="8">
        <f t="shared" ca="1" si="1"/>
        <v>0.99999038751059732</v>
      </c>
      <c r="X29" s="5">
        <f t="shared" si="10"/>
        <v>44494</v>
      </c>
      <c r="Y29" s="8">
        <f t="shared" ca="1" si="11"/>
        <v>1.094096113553447</v>
      </c>
      <c r="Z29" s="8">
        <f t="shared" ca="1" si="2"/>
        <v>1.1037199158248125</v>
      </c>
      <c r="AA29" s="8">
        <f t="shared" ca="1" si="2"/>
        <v>1.2292447504118298</v>
      </c>
    </row>
    <row r="30" spans="1:44" x14ac:dyDescent="0.55000000000000004">
      <c r="A30" s="2">
        <v>44501</v>
      </c>
      <c r="B30">
        <v>1118</v>
      </c>
      <c r="C30">
        <v>343</v>
      </c>
      <c r="D30">
        <v>1252</v>
      </c>
      <c r="E30">
        <v>2713</v>
      </c>
      <c r="G30">
        <f>IF(AND(ROW()&gt;$P$1,ROW()&lt;=$P$1+$P$2-1),ROUND((B30-$B$29)*(1-1/$P$3),0),0)</f>
        <v>0</v>
      </c>
      <c r="H30">
        <f t="shared" si="12"/>
        <v>18726</v>
      </c>
      <c r="I30">
        <f t="shared" si="3"/>
        <v>6368</v>
      </c>
      <c r="J30">
        <f t="shared" si="4"/>
        <v>19261</v>
      </c>
      <c r="L30" s="8">
        <f t="shared" si="5"/>
        <v>0.34006194595749228</v>
      </c>
      <c r="M30" s="8">
        <f t="shared" si="5"/>
        <v>3.0246545226130652</v>
      </c>
      <c r="N30" s="8">
        <f t="shared" si="6"/>
        <v>1.0285699028089288</v>
      </c>
      <c r="P30" s="8">
        <f t="shared" ca="1" si="7"/>
        <v>0.45312320916905446</v>
      </c>
      <c r="Q30" s="8">
        <f t="shared" ca="1" si="7"/>
        <v>3.3372960667762741</v>
      </c>
      <c r="R30" s="8">
        <f t="shared" ca="1" si="8"/>
        <v>1.5122063037249283</v>
      </c>
      <c r="T30" s="8">
        <f t="shared" ca="1" si="9"/>
        <v>0.33209272256070543</v>
      </c>
      <c r="U30" s="8">
        <f t="shared" ca="1" si="1"/>
        <v>2.9537728850898297</v>
      </c>
      <c r="V30" s="8">
        <f t="shared" ca="1" si="1"/>
        <v>1.0044657552201237</v>
      </c>
      <c r="X30" s="5">
        <f t="shared" si="10"/>
        <v>44501</v>
      </c>
      <c r="Y30" s="8">
        <f t="shared" ca="1" si="11"/>
        <v>1.0860543400823088</v>
      </c>
      <c r="Z30" s="8">
        <f t="shared" ca="1" si="2"/>
        <v>1.1155452080361059</v>
      </c>
      <c r="AA30" s="8">
        <f t="shared" ca="1" si="2"/>
        <v>1.2347461255568379</v>
      </c>
    </row>
    <row r="31" spans="1:44" x14ac:dyDescent="0.55000000000000004">
      <c r="A31" s="2">
        <v>44508</v>
      </c>
      <c r="B31">
        <v>1260</v>
      </c>
      <c r="C31">
        <v>367</v>
      </c>
      <c r="D31">
        <v>1275</v>
      </c>
      <c r="E31">
        <v>2902</v>
      </c>
      <c r="G31">
        <f t="shared" ref="G31:G48" si="17">IF(AND(ROW()&gt;$P$1,ROW()&lt;=$P$1+$P$2-1),ROUND((B31-$B$29)*(1-1/$P$3),0),0)</f>
        <v>0</v>
      </c>
      <c r="H31">
        <f t="shared" si="12"/>
        <v>19986</v>
      </c>
      <c r="I31">
        <f t="shared" si="3"/>
        <v>6735</v>
      </c>
      <c r="J31">
        <f t="shared" si="4"/>
        <v>20536</v>
      </c>
      <c r="L31" s="8">
        <f t="shared" si="5"/>
        <v>0.33698589012308616</v>
      </c>
      <c r="M31" s="8">
        <f t="shared" si="5"/>
        <v>3.0491462509279881</v>
      </c>
      <c r="N31" s="8">
        <f t="shared" si="6"/>
        <v>1.027519263484439</v>
      </c>
      <c r="P31" s="8">
        <f t="shared" ca="1" si="7"/>
        <v>0.45138239982410816</v>
      </c>
      <c r="Q31" s="8">
        <f t="shared" ca="1" si="7"/>
        <v>3.353263516804676</v>
      </c>
      <c r="R31" s="8">
        <f t="shared" ca="1" si="8"/>
        <v>1.5136041334579233</v>
      </c>
      <c r="T31" s="8">
        <f t="shared" ca="1" si="9"/>
        <v>0.32869879053716328</v>
      </c>
      <c r="U31" s="8">
        <f t="shared" ca="1" si="1"/>
        <v>2.97416216591406</v>
      </c>
      <c r="V31" s="8">
        <f t="shared" ca="1" si="1"/>
        <v>1.0022506848509554</v>
      </c>
      <c r="X31" s="5">
        <f t="shared" si="10"/>
        <v>44508</v>
      </c>
      <c r="Y31" s="8">
        <f t="shared" ca="1" si="11"/>
        <v>1.0749550465606372</v>
      </c>
      <c r="Z31" s="8">
        <f t="shared" ca="1" si="2"/>
        <v>1.1232455849451048</v>
      </c>
      <c r="AA31" s="8">
        <f t="shared" ca="1" si="2"/>
        <v>1.2320232357599956</v>
      </c>
    </row>
    <row r="32" spans="1:44" x14ac:dyDescent="0.55000000000000004">
      <c r="A32" s="2">
        <v>44515</v>
      </c>
      <c r="B32">
        <v>1409</v>
      </c>
      <c r="C32">
        <v>367</v>
      </c>
      <c r="D32">
        <v>1278</v>
      </c>
      <c r="E32">
        <v>3054</v>
      </c>
      <c r="G32">
        <f t="shared" si="17"/>
        <v>0</v>
      </c>
      <c r="H32">
        <f t="shared" si="12"/>
        <v>21395</v>
      </c>
      <c r="I32">
        <f t="shared" si="3"/>
        <v>7102</v>
      </c>
      <c r="J32">
        <f t="shared" si="4"/>
        <v>21814</v>
      </c>
      <c r="L32" s="8">
        <f t="shared" si="5"/>
        <v>0.33194671652255198</v>
      </c>
      <c r="M32" s="8">
        <f t="shared" si="5"/>
        <v>3.071529146719234</v>
      </c>
      <c r="N32" s="8">
        <f t="shared" si="6"/>
        <v>1.0195840149567656</v>
      </c>
      <c r="P32" s="8">
        <f t="shared" ca="1" si="7"/>
        <v>0.4507191201353638</v>
      </c>
      <c r="Q32" s="8">
        <f t="shared" ca="1" si="7"/>
        <v>3.3581651806663539</v>
      </c>
      <c r="R32" s="8">
        <f t="shared" ca="1" si="8"/>
        <v>1.5135892554991539</v>
      </c>
      <c r="T32" s="8">
        <f t="shared" ca="1" si="9"/>
        <v>0.3233998635907599</v>
      </c>
      <c r="U32" s="8">
        <f t="shared" ca="1" si="1"/>
        <v>2.9924444425000294</v>
      </c>
      <c r="V32" s="8">
        <f t="shared" ca="1" si="1"/>
        <v>0.99333210706404351</v>
      </c>
      <c r="X32" s="5">
        <f t="shared" si="10"/>
        <v>44515</v>
      </c>
      <c r="Y32" s="8">
        <f t="shared" ca="1" si="11"/>
        <v>1.0576257821204371</v>
      </c>
      <c r="Z32" s="8">
        <f t="shared" ca="1" si="2"/>
        <v>1.1301502139842627</v>
      </c>
      <c r="AA32" s="8">
        <f t="shared" ca="1" si="2"/>
        <v>1.2210600154504556</v>
      </c>
    </row>
    <row r="33" spans="1:27" x14ac:dyDescent="0.55000000000000004">
      <c r="A33" s="2">
        <v>44522</v>
      </c>
      <c r="B33">
        <v>1473</v>
      </c>
      <c r="C33">
        <v>439</v>
      </c>
      <c r="D33">
        <v>1353</v>
      </c>
      <c r="E33">
        <v>3265</v>
      </c>
      <c r="G33">
        <f t="shared" si="17"/>
        <v>0</v>
      </c>
      <c r="H33">
        <f t="shared" si="12"/>
        <v>22868</v>
      </c>
      <c r="I33">
        <f t="shared" si="3"/>
        <v>7541</v>
      </c>
      <c r="J33">
        <f t="shared" si="4"/>
        <v>23167</v>
      </c>
      <c r="L33" s="8">
        <f t="shared" si="5"/>
        <v>0.32976211299632674</v>
      </c>
      <c r="M33" s="8">
        <f t="shared" si="5"/>
        <v>3.0721389736109268</v>
      </c>
      <c r="N33" s="8">
        <f t="shared" si="6"/>
        <v>1.0130750393563057</v>
      </c>
      <c r="P33" s="8">
        <f t="shared" ca="1" si="7"/>
        <v>0.45346645611532782</v>
      </c>
      <c r="Q33" s="8">
        <f t="shared" ca="1" si="7"/>
        <v>3.3448663221747923</v>
      </c>
      <c r="R33" s="8">
        <f t="shared" ca="1" si="8"/>
        <v>1.5167846772961133</v>
      </c>
      <c r="T33" s="8">
        <f t="shared" ca="1" si="9"/>
        <v>0.32089080935773923</v>
      </c>
      <c r="U33" s="8">
        <f t="shared" ca="1" si="1"/>
        <v>2.9894918877853196</v>
      </c>
      <c r="V33" s="8">
        <f t="shared" ca="1" si="1"/>
        <v>0.98582116170146461</v>
      </c>
      <c r="X33" s="5">
        <f t="shared" si="10"/>
        <v>44522</v>
      </c>
      <c r="Y33" s="8">
        <f t="shared" ca="1" si="11"/>
        <v>1.0494203351047293</v>
      </c>
      <c r="Z33" s="8">
        <f t="shared" ca="1" si="2"/>
        <v>1.1290351288400782</v>
      </c>
      <c r="AA33" s="8">
        <f t="shared" ca="1" si="2"/>
        <v>1.2118271365419246</v>
      </c>
    </row>
    <row r="34" spans="1:27" x14ac:dyDescent="0.55000000000000004">
      <c r="A34" s="2">
        <v>44529</v>
      </c>
      <c r="B34">
        <v>1540</v>
      </c>
      <c r="C34">
        <v>407</v>
      </c>
      <c r="D34">
        <v>1443</v>
      </c>
      <c r="E34">
        <v>3390</v>
      </c>
      <c r="G34">
        <f t="shared" si="17"/>
        <v>0</v>
      </c>
      <c r="H34">
        <f t="shared" si="12"/>
        <v>24408</v>
      </c>
      <c r="I34">
        <f t="shared" si="3"/>
        <v>7948</v>
      </c>
      <c r="J34">
        <f t="shared" si="4"/>
        <v>24610</v>
      </c>
      <c r="L34" s="8">
        <f t="shared" si="5"/>
        <v>0.32563094067518844</v>
      </c>
      <c r="M34" s="8">
        <f t="shared" si="5"/>
        <v>3.0963764469048818</v>
      </c>
      <c r="N34" s="8">
        <f t="shared" si="6"/>
        <v>1.0082759750901344</v>
      </c>
      <c r="P34" s="8">
        <f t="shared" ca="1" si="7"/>
        <v>0.45456780411053199</v>
      </c>
      <c r="Q34" s="8">
        <f t="shared" ca="1" si="7"/>
        <v>3.3402920497566253</v>
      </c>
      <c r="R34" s="8">
        <f t="shared" ca="1" si="8"/>
        <v>1.5183892221457371</v>
      </c>
      <c r="T34" s="8">
        <f t="shared" ca="1" si="9"/>
        <v>0.3164952899954343</v>
      </c>
      <c r="U34" s="8">
        <f t="shared" ca="1" si="1"/>
        <v>3.0095068959546927</v>
      </c>
      <c r="V34" s="8">
        <f t="shared" ca="1" si="1"/>
        <v>0.97998856149819313</v>
      </c>
      <c r="X34" s="5">
        <f t="shared" si="10"/>
        <v>44529</v>
      </c>
      <c r="Y34" s="8">
        <f t="shared" ca="1" si="11"/>
        <v>1.0350455157966234</v>
      </c>
      <c r="Z34" s="8">
        <f t="shared" ca="1" si="2"/>
        <v>1.1365941549807994</v>
      </c>
      <c r="AA34" s="8">
        <f t="shared" ca="1" si="2"/>
        <v>1.2046573744415401</v>
      </c>
    </row>
    <row r="35" spans="1:27" x14ac:dyDescent="0.55000000000000004">
      <c r="A35" s="2">
        <v>44536</v>
      </c>
      <c r="B35">
        <v>1555</v>
      </c>
      <c r="C35">
        <v>432</v>
      </c>
      <c r="D35">
        <v>1396</v>
      </c>
      <c r="E35">
        <v>3383</v>
      </c>
      <c r="G35">
        <f t="shared" si="17"/>
        <v>0</v>
      </c>
      <c r="H35">
        <f t="shared" si="12"/>
        <v>25963</v>
      </c>
      <c r="I35">
        <f t="shared" si="3"/>
        <v>8380</v>
      </c>
      <c r="J35">
        <f t="shared" si="4"/>
        <v>26006</v>
      </c>
      <c r="L35" s="8">
        <f t="shared" si="5"/>
        <v>0.32276701459769674</v>
      </c>
      <c r="M35" s="8">
        <f t="shared" si="5"/>
        <v>3.1033412887828162</v>
      </c>
      <c r="N35" s="8">
        <f t="shared" si="6"/>
        <v>1.0016562030581981</v>
      </c>
      <c r="P35" s="8">
        <f t="shared" ca="1" si="7"/>
        <v>0.4555582004284694</v>
      </c>
      <c r="Q35" s="8">
        <f t="shared" ca="1" si="7"/>
        <v>3.3403699446128123</v>
      </c>
      <c r="R35" s="8">
        <f t="shared" ca="1" si="8"/>
        <v>1.5217329207331587</v>
      </c>
      <c r="T35" s="8">
        <f t="shared" ca="1" si="9"/>
        <v>0.31333997105366762</v>
      </c>
      <c r="U35" s="8">
        <f t="shared" ca="1" si="1"/>
        <v>3.0127021214013427</v>
      </c>
      <c r="V35" s="8">
        <f t="shared" ca="1" si="1"/>
        <v>0.97240086959685912</v>
      </c>
      <c r="X35" s="5">
        <f t="shared" si="10"/>
        <v>44536</v>
      </c>
      <c r="Y35" s="8">
        <f t="shared" ca="1" si="11"/>
        <v>1.0247265669060068</v>
      </c>
      <c r="Z35" s="8">
        <f t="shared" ca="1" si="2"/>
        <v>1.1378008890711548</v>
      </c>
      <c r="AA35" s="8">
        <f t="shared" ca="1" si="2"/>
        <v>1.1953301543462787</v>
      </c>
    </row>
    <row r="36" spans="1:27" x14ac:dyDescent="0.55000000000000004">
      <c r="A36" s="2">
        <v>44543</v>
      </c>
      <c r="B36">
        <v>1473</v>
      </c>
      <c r="C36">
        <v>398</v>
      </c>
      <c r="D36">
        <v>1285</v>
      </c>
      <c r="E36">
        <v>3156</v>
      </c>
      <c r="G36">
        <f t="shared" si="17"/>
        <v>0</v>
      </c>
      <c r="H36">
        <f t="shared" si="12"/>
        <v>27436</v>
      </c>
      <c r="I36">
        <f t="shared" si="3"/>
        <v>8778</v>
      </c>
      <c r="J36">
        <f t="shared" si="4"/>
        <v>27291</v>
      </c>
      <c r="L36" s="8">
        <f t="shared" si="5"/>
        <v>0.31994459833795014</v>
      </c>
      <c r="M36" s="8">
        <f t="shared" si="5"/>
        <v>3.1090225563909772</v>
      </c>
      <c r="N36" s="8">
        <f t="shared" si="6"/>
        <v>0.99471497302813816</v>
      </c>
      <c r="P36" s="8">
        <f t="shared" ca="1" si="7"/>
        <v>0.4544325915026669</v>
      </c>
      <c r="Q36" s="8">
        <f t="shared" ca="1" si="7"/>
        <v>3.340686026510169</v>
      </c>
      <c r="R36" s="8">
        <f t="shared" ca="1" si="8"/>
        <v>1.5181166084237632</v>
      </c>
      <c r="T36" s="8">
        <f t="shared" ca="1" si="9"/>
        <v>0.31023193534642635</v>
      </c>
      <c r="U36" s="8">
        <f t="shared" ca="1" si="1"/>
        <v>3.0146409400732201</v>
      </c>
      <c r="V36" s="8">
        <f t="shared" ca="1" si="1"/>
        <v>0.96451808470486688</v>
      </c>
      <c r="X36" s="5">
        <f t="shared" si="10"/>
        <v>44543</v>
      </c>
      <c r="Y36" s="8">
        <f t="shared" ca="1" si="11"/>
        <v>1.0145622500159759</v>
      </c>
      <c r="Z36" s="8">
        <f t="shared" ca="1" si="2"/>
        <v>1.1385331186510192</v>
      </c>
      <c r="AA36" s="8">
        <f t="shared" ca="1" si="2"/>
        <v>1.1856401892544848</v>
      </c>
    </row>
    <row r="37" spans="1:27" x14ac:dyDescent="0.55000000000000004">
      <c r="A37" s="2">
        <v>44550</v>
      </c>
      <c r="B37">
        <v>1340</v>
      </c>
      <c r="C37">
        <v>381</v>
      </c>
      <c r="D37">
        <v>1230</v>
      </c>
      <c r="E37">
        <v>2951</v>
      </c>
      <c r="G37">
        <f t="shared" si="17"/>
        <v>0</v>
      </c>
      <c r="H37">
        <f t="shared" si="12"/>
        <v>28776</v>
      </c>
      <c r="I37">
        <f t="shared" si="3"/>
        <v>9159</v>
      </c>
      <c r="J37">
        <f t="shared" si="4"/>
        <v>28521</v>
      </c>
      <c r="L37" s="8">
        <f t="shared" si="5"/>
        <v>0.31828607172643869</v>
      </c>
      <c r="M37" s="8">
        <f t="shared" si="5"/>
        <v>3.113986243039633</v>
      </c>
      <c r="N37" s="8">
        <f t="shared" si="6"/>
        <v>0.99113844870725609</v>
      </c>
      <c r="P37" s="8">
        <f t="shared" ca="1" si="7"/>
        <v>0.45593356549691938</v>
      </c>
      <c r="Q37" s="8">
        <f t="shared" ca="1" si="7"/>
        <v>3.3338229533881707</v>
      </c>
      <c r="R37" s="8">
        <f t="shared" ca="1" si="8"/>
        <v>1.5200017858737387</v>
      </c>
      <c r="T37" s="8">
        <f t="shared" ca="1" si="9"/>
        <v>0.30825804531008066</v>
      </c>
      <c r="U37" s="8">
        <f t="shared" ca="1" si="1"/>
        <v>3.0158759608774401</v>
      </c>
      <c r="V37" s="8">
        <f t="shared" ca="1" si="1"/>
        <v>0.95991131240187921</v>
      </c>
      <c r="X37" s="5">
        <f t="shared" si="10"/>
        <v>44550</v>
      </c>
      <c r="Y37" s="8">
        <f t="shared" ca="1" si="11"/>
        <v>1.008106969020089</v>
      </c>
      <c r="Z37" s="8">
        <f t="shared" ca="1" si="2"/>
        <v>1.1389995463668829</v>
      </c>
      <c r="AA37" s="8">
        <f t="shared" ca="1" si="2"/>
        <v>1.1799772841500793</v>
      </c>
    </row>
    <row r="38" spans="1:27" x14ac:dyDescent="0.55000000000000004">
      <c r="A38" s="2">
        <v>44557</v>
      </c>
      <c r="B38">
        <v>1289</v>
      </c>
      <c r="C38">
        <v>370</v>
      </c>
      <c r="D38">
        <v>1127</v>
      </c>
      <c r="E38">
        <v>2786</v>
      </c>
      <c r="G38">
        <f t="shared" si="17"/>
        <v>0</v>
      </c>
      <c r="H38">
        <f t="shared" si="12"/>
        <v>30065</v>
      </c>
      <c r="I38">
        <f t="shared" si="3"/>
        <v>9529</v>
      </c>
      <c r="J38">
        <f t="shared" si="4"/>
        <v>29648</v>
      </c>
      <c r="L38" s="8">
        <f t="shared" si="5"/>
        <v>0.31694661566605686</v>
      </c>
      <c r="M38" s="8">
        <f t="shared" si="5"/>
        <v>3.1113443173470459</v>
      </c>
      <c r="N38" s="8">
        <f t="shared" si="6"/>
        <v>0.98613005155496425</v>
      </c>
      <c r="P38" s="8">
        <f t="shared" ca="1" si="7"/>
        <v>0.45562053281351528</v>
      </c>
      <c r="Q38" s="8">
        <f t="shared" ca="1" si="7"/>
        <v>3.33552006084807</v>
      </c>
      <c r="R38" s="8">
        <f t="shared" ca="1" si="8"/>
        <v>1.5197314273337665</v>
      </c>
      <c r="T38" s="8">
        <f t="shared" ca="1" si="9"/>
        <v>0.30659704931162368</v>
      </c>
      <c r="U38" s="8">
        <f t="shared" ca="1" si="1"/>
        <v>3.0097465627971132</v>
      </c>
      <c r="V38" s="8">
        <f t="shared" ca="1" si="1"/>
        <v>0.95392898709109242</v>
      </c>
      <c r="X38" s="5">
        <f t="shared" si="10"/>
        <v>44557</v>
      </c>
      <c r="Y38" s="8">
        <f t="shared" ca="1" si="11"/>
        <v>1.0026749562404238</v>
      </c>
      <c r="Z38" s="8">
        <f t="shared" ca="1" si="2"/>
        <v>1.136684669454318</v>
      </c>
      <c r="AA38" s="8">
        <f t="shared" ca="1" si="2"/>
        <v>1.1726234714780923</v>
      </c>
    </row>
    <row r="39" spans="1:27" x14ac:dyDescent="0.55000000000000004">
      <c r="A39" s="2">
        <v>44564</v>
      </c>
      <c r="B39">
        <v>1187</v>
      </c>
      <c r="C39">
        <v>327</v>
      </c>
      <c r="D39">
        <v>1061</v>
      </c>
      <c r="E39">
        <v>2575</v>
      </c>
      <c r="G39">
        <f t="shared" si="17"/>
        <v>0</v>
      </c>
      <c r="H39">
        <f t="shared" si="12"/>
        <v>31252</v>
      </c>
      <c r="I39">
        <f t="shared" si="3"/>
        <v>9856</v>
      </c>
      <c r="J39">
        <f t="shared" si="4"/>
        <v>30709</v>
      </c>
      <c r="L39" s="8">
        <f t="shared" si="5"/>
        <v>0.31537181620376298</v>
      </c>
      <c r="M39" s="8">
        <f t="shared" si="5"/>
        <v>3.1157670454545454</v>
      </c>
      <c r="N39" s="8">
        <f t="shared" si="6"/>
        <v>0.98262511199283242</v>
      </c>
      <c r="P39" s="8">
        <f t="shared" ca="1" si="7"/>
        <v>0.45685407454200883</v>
      </c>
      <c r="Q39" s="8">
        <f t="shared" ca="1" si="7"/>
        <v>3.3251290560471976</v>
      </c>
      <c r="R39" s="8">
        <f t="shared" ca="1" si="8"/>
        <v>1.519098757633186</v>
      </c>
      <c r="T39" s="8">
        <f t="shared" ca="1" si="9"/>
        <v>0.30471216821402414</v>
      </c>
      <c r="U39" s="8">
        <f t="shared" ca="1" si="1"/>
        <v>3.0104533229971304</v>
      </c>
      <c r="V39" s="8">
        <f t="shared" ca="1" si="1"/>
        <v>0.94941213207025843</v>
      </c>
      <c r="X39" s="5">
        <f t="shared" si="10"/>
        <v>44564</v>
      </c>
      <c r="Y39" s="8">
        <f t="shared" ca="1" si="11"/>
        <v>0.99651076426174268</v>
      </c>
      <c r="Z39" s="8">
        <f t="shared" ca="1" si="2"/>
        <v>1.1369515900961655</v>
      </c>
      <c r="AA39" s="8">
        <f t="shared" ca="1" si="2"/>
        <v>1.1670710977832275</v>
      </c>
    </row>
    <row r="40" spans="1:27" x14ac:dyDescent="0.55000000000000004">
      <c r="A40" s="2">
        <v>44571</v>
      </c>
      <c r="B40">
        <v>1118</v>
      </c>
      <c r="C40">
        <v>336</v>
      </c>
      <c r="D40">
        <v>1109</v>
      </c>
      <c r="E40">
        <v>2563</v>
      </c>
      <c r="G40">
        <f t="shared" si="17"/>
        <v>0</v>
      </c>
      <c r="H40">
        <f t="shared" si="12"/>
        <v>32370</v>
      </c>
      <c r="I40">
        <f t="shared" si="3"/>
        <v>10192</v>
      </c>
      <c r="J40">
        <f t="shared" si="4"/>
        <v>31818</v>
      </c>
      <c r="L40" s="8">
        <f t="shared" si="5"/>
        <v>0.314859437751004</v>
      </c>
      <c r="M40" s="8">
        <f t="shared" si="5"/>
        <v>3.1218602825745685</v>
      </c>
      <c r="N40" s="8">
        <f t="shared" si="6"/>
        <v>0.98294717330861914</v>
      </c>
      <c r="P40" s="8">
        <f t="shared" ca="1" si="7"/>
        <v>0.45829574345936192</v>
      </c>
      <c r="Q40" s="8">
        <f t="shared" ca="1" si="7"/>
        <v>3.3170186113099498</v>
      </c>
      <c r="R40" s="8">
        <f t="shared" ca="1" si="8"/>
        <v>1.5201755105388337</v>
      </c>
      <c r="T40" s="8">
        <f t="shared" ca="1" si="9"/>
        <v>0.30385661819819404</v>
      </c>
      <c r="U40" s="8">
        <f t="shared" ca="1" si="1"/>
        <v>3.0127663147913437</v>
      </c>
      <c r="V40" s="8">
        <f t="shared" ca="1" si="1"/>
        <v>0.9485979079503668</v>
      </c>
      <c r="X40" s="5">
        <f t="shared" si="10"/>
        <v>44571</v>
      </c>
      <c r="Y40" s="8">
        <f t="shared" ca="1" si="11"/>
        <v>0.99371282939377847</v>
      </c>
      <c r="Z40" s="8">
        <f t="shared" ca="1" si="2"/>
        <v>1.1378251328540689</v>
      </c>
      <c r="AA40" s="8">
        <f t="shared" ca="1" si="2"/>
        <v>1.1660702074371443</v>
      </c>
    </row>
    <row r="41" spans="1:27" x14ac:dyDescent="0.55000000000000004">
      <c r="A41" s="2">
        <v>44578</v>
      </c>
      <c r="B41">
        <v>972</v>
      </c>
      <c r="C41">
        <v>329</v>
      </c>
      <c r="D41">
        <v>1075</v>
      </c>
      <c r="E41">
        <v>2376</v>
      </c>
      <c r="G41">
        <f t="shared" si="17"/>
        <v>0</v>
      </c>
      <c r="H41">
        <f t="shared" si="12"/>
        <v>33342</v>
      </c>
      <c r="I41">
        <f t="shared" si="3"/>
        <v>10521</v>
      </c>
      <c r="J41">
        <f t="shared" si="4"/>
        <v>32893</v>
      </c>
      <c r="L41" s="8">
        <f t="shared" si="5"/>
        <v>0.31554795753104192</v>
      </c>
      <c r="M41" s="8">
        <f t="shared" si="5"/>
        <v>3.1264138389886891</v>
      </c>
      <c r="N41" s="8">
        <f t="shared" si="6"/>
        <v>0.98653350128966466</v>
      </c>
      <c r="P41" s="8">
        <f t="shared" ca="1" si="7"/>
        <v>0.45772176132737713</v>
      </c>
      <c r="Q41" s="8">
        <f t="shared" ca="1" si="7"/>
        <v>3.3178807947019866</v>
      </c>
      <c r="R41" s="8">
        <f t="shared" ca="1" si="8"/>
        <v>1.5186662412252712</v>
      </c>
      <c r="T41" s="8">
        <f t="shared" ca="1" si="9"/>
        <v>0.30416022724886277</v>
      </c>
      <c r="U41" s="8">
        <f t="shared" ca="1" si="1"/>
        <v>3.013585482160003</v>
      </c>
      <c r="V41" s="8">
        <f t="shared" ca="1" si="1"/>
        <v>0.95093074374078912</v>
      </c>
      <c r="X41" s="5">
        <f t="shared" si="10"/>
        <v>44578</v>
      </c>
      <c r="Y41" s="8">
        <f t="shared" ca="1" si="11"/>
        <v>0.99470573259450057</v>
      </c>
      <c r="Z41" s="8">
        <f t="shared" ca="1" si="2"/>
        <v>1.1381345060754495</v>
      </c>
      <c r="AA41" s="8">
        <f t="shared" ca="1" si="2"/>
        <v>1.1689378611513845</v>
      </c>
    </row>
    <row r="42" spans="1:27" x14ac:dyDescent="0.55000000000000004">
      <c r="A42" s="2">
        <v>44585</v>
      </c>
      <c r="B42">
        <v>965</v>
      </c>
      <c r="C42">
        <v>329</v>
      </c>
      <c r="D42">
        <v>1084</v>
      </c>
      <c r="E42">
        <v>2378</v>
      </c>
      <c r="G42">
        <f t="shared" si="17"/>
        <v>0</v>
      </c>
      <c r="H42">
        <f t="shared" si="12"/>
        <v>34307</v>
      </c>
      <c r="I42">
        <f t="shared" si="3"/>
        <v>10850</v>
      </c>
      <c r="J42">
        <f t="shared" si="4"/>
        <v>33977</v>
      </c>
      <c r="L42" s="8">
        <f t="shared" si="5"/>
        <v>0.31626198734952049</v>
      </c>
      <c r="M42" s="8">
        <f t="shared" si="5"/>
        <v>3.1315207373271887</v>
      </c>
      <c r="N42" s="8">
        <f t="shared" si="6"/>
        <v>0.99038097181333251</v>
      </c>
      <c r="P42" s="8">
        <f t="shared" ca="1" si="7"/>
        <v>0.45762777691471185</v>
      </c>
      <c r="Q42" s="8">
        <f t="shared" ca="1" si="7"/>
        <v>3.3141814478485956</v>
      </c>
      <c r="R42" s="8">
        <f t="shared" ca="1" si="8"/>
        <v>1.5166614882709337</v>
      </c>
      <c r="T42" s="8">
        <f t="shared" ca="1" si="9"/>
        <v>0.30448725036963614</v>
      </c>
      <c r="U42" s="8">
        <f t="shared" ca="1" si="1"/>
        <v>3.0149312181816872</v>
      </c>
      <c r="V42" s="8">
        <f t="shared" ca="1" si="1"/>
        <v>0.95350813878425122</v>
      </c>
      <c r="X42" s="5">
        <f t="shared" si="10"/>
        <v>44585</v>
      </c>
      <c r="Y42" s="8">
        <f t="shared" ca="1" si="11"/>
        <v>0.99577520764015814</v>
      </c>
      <c r="Z42" s="8">
        <f t="shared" ca="1" si="2"/>
        <v>1.1386427473751952</v>
      </c>
      <c r="AA42" s="8">
        <f t="shared" ca="1" si="2"/>
        <v>1.1721061409333537</v>
      </c>
    </row>
    <row r="43" spans="1:27" x14ac:dyDescent="0.55000000000000004">
      <c r="A43" s="2">
        <v>44592</v>
      </c>
      <c r="B43">
        <v>1116</v>
      </c>
      <c r="C43">
        <v>348</v>
      </c>
      <c r="D43">
        <v>1185</v>
      </c>
      <c r="E43">
        <v>2649</v>
      </c>
      <c r="G43">
        <f t="shared" si="17"/>
        <v>0</v>
      </c>
      <c r="H43">
        <f t="shared" si="12"/>
        <v>35423</v>
      </c>
      <c r="I43">
        <f t="shared" ref="I43:I74" si="18">C43+I42</f>
        <v>11198</v>
      </c>
      <c r="J43">
        <f t="shared" ref="J43:J74" si="19">D43+J42</f>
        <v>35162</v>
      </c>
      <c r="L43" s="8">
        <f t="shared" si="5"/>
        <v>0.31612229342517573</v>
      </c>
      <c r="M43" s="8">
        <f t="shared" si="5"/>
        <v>3.140025004465083</v>
      </c>
      <c r="N43" s="8">
        <f t="shared" si="6"/>
        <v>0.99263190582389971</v>
      </c>
      <c r="P43" s="8">
        <f t="shared" ca="1" si="7"/>
        <v>0.45807353663605788</v>
      </c>
      <c r="Q43" s="8">
        <f t="shared" ca="1" si="7"/>
        <v>3.3101798383105097</v>
      </c>
      <c r="R43" s="8">
        <f t="shared" ca="1" si="8"/>
        <v>1.5163057854362696</v>
      </c>
      <c r="T43" s="8">
        <f t="shared" ca="1" si="9"/>
        <v>0.30399210655730941</v>
      </c>
      <c r="U43" s="8">
        <f t="shared" ca="1" si="1"/>
        <v>3.0195365388739979</v>
      </c>
      <c r="V43" s="8">
        <f t="shared" ca="1" si="1"/>
        <v>0.95454281574996547</v>
      </c>
      <c r="X43" s="5">
        <f t="shared" si="10"/>
        <v>44592</v>
      </c>
      <c r="Y43" s="8">
        <f t="shared" ca="1" si="11"/>
        <v>0.99415592167027655</v>
      </c>
      <c r="Z43" s="8">
        <f t="shared" ca="1" si="2"/>
        <v>1.1403820291783797</v>
      </c>
      <c r="AA43" s="8">
        <f t="shared" ca="1" si="2"/>
        <v>1.1733780243877963</v>
      </c>
    </row>
    <row r="44" spans="1:27" x14ac:dyDescent="0.55000000000000004">
      <c r="A44" s="2">
        <v>44599</v>
      </c>
      <c r="B44">
        <v>1102</v>
      </c>
      <c r="C44">
        <v>362</v>
      </c>
      <c r="D44">
        <v>1228</v>
      </c>
      <c r="E44">
        <v>2692</v>
      </c>
      <c r="G44">
        <f t="shared" si="17"/>
        <v>0</v>
      </c>
      <c r="H44">
        <f t="shared" si="12"/>
        <v>36525</v>
      </c>
      <c r="I44">
        <f t="shared" si="18"/>
        <v>11560</v>
      </c>
      <c r="J44">
        <f t="shared" si="19"/>
        <v>36390</v>
      </c>
      <c r="L44" s="8">
        <f t="shared" si="5"/>
        <v>0.3164955509924709</v>
      </c>
      <c r="M44" s="8">
        <f t="shared" si="5"/>
        <v>3.1479238754325261</v>
      </c>
      <c r="N44" s="8">
        <f t="shared" si="6"/>
        <v>0.99630390143737169</v>
      </c>
      <c r="P44" s="8">
        <f t="shared" ca="1" si="7"/>
        <v>0.45797080076684854</v>
      </c>
      <c r="Q44" s="8">
        <f t="shared" ca="1" si="7"/>
        <v>3.3088874577362746</v>
      </c>
      <c r="R44" s="8">
        <f t="shared" ca="1" si="8"/>
        <v>1.5153738386668634</v>
      </c>
      <c r="T44" s="8">
        <f t="shared" ca="1" si="9"/>
        <v>0.30399039275996304</v>
      </c>
      <c r="U44" s="8">
        <f t="shared" ca="1" si="1"/>
        <v>3.0235452355346477</v>
      </c>
      <c r="V44" s="8">
        <f t="shared" ca="1" si="1"/>
        <v>0.95693861527119861</v>
      </c>
      <c r="X44" s="5">
        <f t="shared" si="10"/>
        <v>44599</v>
      </c>
      <c r="Y44" s="8">
        <f t="shared" ca="1" si="11"/>
        <v>0.9941503169794188</v>
      </c>
      <c r="Z44" s="8">
        <f t="shared" ca="1" si="2"/>
        <v>1.1418959852353372</v>
      </c>
      <c r="AA44" s="8">
        <f t="shared" ca="1" si="2"/>
        <v>1.1763230766815951</v>
      </c>
    </row>
    <row r="45" spans="1:27" x14ac:dyDescent="0.55000000000000004">
      <c r="A45" s="2">
        <v>44606</v>
      </c>
      <c r="B45">
        <v>1114</v>
      </c>
      <c r="C45">
        <v>339</v>
      </c>
      <c r="D45">
        <v>1182</v>
      </c>
      <c r="E45">
        <v>2635</v>
      </c>
      <c r="G45">
        <f t="shared" si="17"/>
        <v>0</v>
      </c>
      <c r="H45">
        <f t="shared" si="12"/>
        <v>37639</v>
      </c>
      <c r="I45">
        <f t="shared" si="18"/>
        <v>11899</v>
      </c>
      <c r="J45">
        <f t="shared" si="19"/>
        <v>37572</v>
      </c>
      <c r="L45" s="8">
        <f t="shared" si="5"/>
        <v>0.31613486011849412</v>
      </c>
      <c r="M45" s="8">
        <f t="shared" si="5"/>
        <v>3.1575762669131859</v>
      </c>
      <c r="N45" s="8">
        <f t="shared" si="6"/>
        <v>0.99821993145407684</v>
      </c>
      <c r="P45" s="8">
        <f t="shared" ca="1" si="7"/>
        <v>0.45908959953903772</v>
      </c>
      <c r="Q45" s="8">
        <f t="shared" ca="1" si="7"/>
        <v>3.3020081581424536</v>
      </c>
      <c r="R45" s="8">
        <f t="shared" ca="1" si="8"/>
        <v>1.5159176029962547</v>
      </c>
      <c r="T45" s="8">
        <f t="shared" ca="1" si="9"/>
        <v>0.30328414234937545</v>
      </c>
      <c r="U45" s="8">
        <f t="shared" ca="1" si="1"/>
        <v>3.0292224326496711</v>
      </c>
      <c r="V45" s="8">
        <f t="shared" ca="1" si="1"/>
        <v>0.95764281001350815</v>
      </c>
      <c r="X45" s="5">
        <f t="shared" si="10"/>
        <v>44606</v>
      </c>
      <c r="Y45" s="8">
        <f t="shared" ca="1" si="11"/>
        <v>0.99184064178482512</v>
      </c>
      <c r="Z45" s="8">
        <f t="shared" ca="1" si="2"/>
        <v>1.1440400803581239</v>
      </c>
      <c r="AA45" s="8">
        <f t="shared" ca="1" si="2"/>
        <v>1.1771887126927638</v>
      </c>
    </row>
    <row r="46" spans="1:27" x14ac:dyDescent="0.55000000000000004">
      <c r="A46" s="2">
        <v>44613</v>
      </c>
      <c r="B46">
        <v>1050</v>
      </c>
      <c r="C46">
        <v>338</v>
      </c>
      <c r="D46">
        <v>1125</v>
      </c>
      <c r="E46">
        <v>2513</v>
      </c>
      <c r="G46">
        <f t="shared" si="17"/>
        <v>0</v>
      </c>
      <c r="H46">
        <f t="shared" si="12"/>
        <v>38689</v>
      </c>
      <c r="I46">
        <f t="shared" si="18"/>
        <v>12237</v>
      </c>
      <c r="J46">
        <f t="shared" si="19"/>
        <v>38697</v>
      </c>
      <c r="L46" s="8">
        <f t="shared" si="5"/>
        <v>0.31629145235079736</v>
      </c>
      <c r="M46" s="8">
        <f t="shared" si="5"/>
        <v>3.1622946800686442</v>
      </c>
      <c r="N46" s="8">
        <f t="shared" si="6"/>
        <v>1.0002067771201117</v>
      </c>
      <c r="P46" s="8">
        <f t="shared" ca="1" si="7"/>
        <v>0.45972280849866332</v>
      </c>
      <c r="Q46" s="8">
        <f t="shared" ca="1" si="7"/>
        <v>3.3037722855612519</v>
      </c>
      <c r="R46" s="8">
        <f t="shared" ca="1" si="8"/>
        <v>1.5188194737582665</v>
      </c>
      <c r="T46" s="8">
        <f t="shared" ca="1" si="9"/>
        <v>0.30307480663042363</v>
      </c>
      <c r="U46" s="8">
        <f t="shared" ca="1" si="1"/>
        <v>3.0301541238213785</v>
      </c>
      <c r="V46" s="8">
        <f t="shared" ca="1" si="1"/>
        <v>0.95841184867022178</v>
      </c>
      <c r="X46" s="5">
        <f t="shared" si="10"/>
        <v>44613</v>
      </c>
      <c r="Y46" s="8">
        <f t="shared" ca="1" si="11"/>
        <v>0.99115604392809153</v>
      </c>
      <c r="Z46" s="8">
        <f t="shared" ca="1" si="2"/>
        <v>1.1443919502081095</v>
      </c>
      <c r="AA46" s="8">
        <f t="shared" ca="1" si="2"/>
        <v>1.1781340585115194</v>
      </c>
    </row>
    <row r="47" spans="1:27" x14ac:dyDescent="0.55000000000000004">
      <c r="A47" s="2">
        <v>44620</v>
      </c>
      <c r="B47">
        <v>1017</v>
      </c>
      <c r="C47">
        <v>311</v>
      </c>
      <c r="D47">
        <v>1094</v>
      </c>
      <c r="E47">
        <v>2422</v>
      </c>
      <c r="G47">
        <f t="shared" si="17"/>
        <v>0</v>
      </c>
      <c r="H47">
        <f t="shared" si="12"/>
        <v>39706</v>
      </c>
      <c r="I47">
        <f t="shared" si="18"/>
        <v>12548</v>
      </c>
      <c r="J47">
        <f t="shared" si="19"/>
        <v>39791</v>
      </c>
      <c r="L47" s="8">
        <f t="shared" si="5"/>
        <v>0.31602276733994861</v>
      </c>
      <c r="M47" s="8">
        <f t="shared" si="5"/>
        <v>3.171102964615875</v>
      </c>
      <c r="N47" s="8">
        <f t="shared" si="6"/>
        <v>1.0021407343978239</v>
      </c>
      <c r="P47" s="8">
        <f t="shared" ca="1" si="7"/>
        <v>0.45973454370400935</v>
      </c>
      <c r="Q47" s="8">
        <f t="shared" ca="1" si="7"/>
        <v>3.3056843679880328</v>
      </c>
      <c r="R47" s="8">
        <f t="shared" ca="1" si="8"/>
        <v>1.5197372945464549</v>
      </c>
      <c r="T47" s="8">
        <f t="shared" ca="1" si="9"/>
        <v>0.3024585175648099</v>
      </c>
      <c r="U47" s="8">
        <f t="shared" ca="1" si="1"/>
        <v>3.0349936803488262</v>
      </c>
      <c r="V47" s="8">
        <f t="shared" ca="1" si="1"/>
        <v>0.95912710172309146</v>
      </c>
      <c r="X47" s="5">
        <f t="shared" si="10"/>
        <v>44620</v>
      </c>
      <c r="Y47" s="8">
        <f t="shared" ca="1" si="11"/>
        <v>0.98914057243779796</v>
      </c>
      <c r="Z47" s="8">
        <f t="shared" ca="1" si="2"/>
        <v>1.1462196953676869</v>
      </c>
      <c r="AA47" s="8">
        <f t="shared" ca="1" si="2"/>
        <v>1.17901328802356</v>
      </c>
    </row>
    <row r="48" spans="1:27" x14ac:dyDescent="0.55000000000000004">
      <c r="A48" s="2">
        <v>44627</v>
      </c>
      <c r="B48">
        <v>983</v>
      </c>
      <c r="C48">
        <v>345</v>
      </c>
      <c r="D48">
        <v>1080</v>
      </c>
      <c r="E48">
        <v>2408</v>
      </c>
      <c r="G48">
        <f t="shared" si="17"/>
        <v>0</v>
      </c>
      <c r="H48">
        <f t="shared" si="12"/>
        <v>40689</v>
      </c>
      <c r="I48">
        <f t="shared" si="18"/>
        <v>12893</v>
      </c>
      <c r="J48">
        <f t="shared" si="19"/>
        <v>40871</v>
      </c>
      <c r="L48" s="8">
        <f t="shared" si="5"/>
        <v>0.31686696650200302</v>
      </c>
      <c r="M48" s="8">
        <f t="shared" si="5"/>
        <v>3.1700147366788181</v>
      </c>
      <c r="N48" s="8">
        <f t="shared" si="6"/>
        <v>1.004472953378063</v>
      </c>
      <c r="P48" s="8">
        <f t="shared" ca="1" si="7"/>
        <v>0.46195597208643763</v>
      </c>
      <c r="Q48" s="8">
        <f t="shared" ca="1" si="7"/>
        <v>3.2956286944464717</v>
      </c>
      <c r="R48" s="8">
        <f t="shared" ca="1" si="8"/>
        <v>1.5224353571789773</v>
      </c>
      <c r="T48" s="8">
        <f t="shared" ca="1" si="9"/>
        <v>0.30290711860634861</v>
      </c>
      <c r="U48" s="8">
        <f t="shared" ca="1" si="1"/>
        <v>3.0303569994285722</v>
      </c>
      <c r="V48" s="8">
        <f t="shared" ca="1" si="1"/>
        <v>0.96022002982704369</v>
      </c>
      <c r="X48" s="5">
        <f t="shared" si="10"/>
        <v>44627</v>
      </c>
      <c r="Y48" s="8">
        <f t="shared" ca="1" si="11"/>
        <v>0.99060764797131706</v>
      </c>
      <c r="Z48" s="8">
        <f t="shared" ca="1" si="2"/>
        <v>1.1444685698130135</v>
      </c>
      <c r="AA48" s="8">
        <f t="shared" ca="1" si="2"/>
        <v>1.180356777072195</v>
      </c>
    </row>
    <row r="49" spans="1:27" x14ac:dyDescent="0.55000000000000004">
      <c r="A49" s="2">
        <v>44634</v>
      </c>
      <c r="B49">
        <v>908</v>
      </c>
      <c r="C49">
        <v>321</v>
      </c>
      <c r="D49">
        <v>1097</v>
      </c>
      <c r="E49">
        <v>2326</v>
      </c>
      <c r="H49">
        <f t="shared" si="12"/>
        <v>41597</v>
      </c>
      <c r="I49">
        <f t="shared" si="18"/>
        <v>13214</v>
      </c>
      <c r="J49">
        <f t="shared" si="19"/>
        <v>41968</v>
      </c>
      <c r="L49" s="8">
        <f t="shared" si="5"/>
        <v>0.3176671394571724</v>
      </c>
      <c r="M49" s="8">
        <f t="shared" si="5"/>
        <v>3.1760254275768123</v>
      </c>
      <c r="N49" s="8">
        <f t="shared" si="6"/>
        <v>1.0089189124215689</v>
      </c>
      <c r="P49" s="8">
        <f t="shared" ca="1" si="7"/>
        <v>0.46221429515127493</v>
      </c>
      <c r="Q49" s="8">
        <f t="shared" ca="1" si="7"/>
        <v>3.2976990138630842</v>
      </c>
      <c r="R49" s="8">
        <f t="shared" ca="1" si="8"/>
        <v>1.5242436253137799</v>
      </c>
      <c r="T49" s="8">
        <f t="shared" ca="1" si="9"/>
        <v>0.30331219505904655</v>
      </c>
      <c r="U49" s="8">
        <f t="shared" ca="1" si="1"/>
        <v>3.0325051739622721</v>
      </c>
      <c r="V49" s="8">
        <f t="shared" ca="1" si="1"/>
        <v>0.96332724400167002</v>
      </c>
      <c r="X49" s="5">
        <f t="shared" si="10"/>
        <v>44634</v>
      </c>
      <c r="Y49" s="8">
        <f t="shared" ca="1" si="11"/>
        <v>0.99193238353349833</v>
      </c>
      <c r="Z49" s="8">
        <f t="shared" ca="1" si="2"/>
        <v>1.1452798663819512</v>
      </c>
      <c r="AA49" s="8">
        <f t="shared" ca="1" si="2"/>
        <v>1.1841763405002725</v>
      </c>
    </row>
    <row r="50" spans="1:27" x14ac:dyDescent="0.55000000000000004">
      <c r="A50" s="2">
        <v>44641</v>
      </c>
      <c r="B50">
        <v>991</v>
      </c>
      <c r="C50">
        <v>369</v>
      </c>
      <c r="D50">
        <v>1106</v>
      </c>
      <c r="E50">
        <v>2466</v>
      </c>
      <c r="H50">
        <f t="shared" si="12"/>
        <v>42588</v>
      </c>
      <c r="I50">
        <f t="shared" si="18"/>
        <v>13583</v>
      </c>
      <c r="J50">
        <f t="shared" si="19"/>
        <v>43074</v>
      </c>
      <c r="L50" s="8">
        <f t="shared" si="5"/>
        <v>0.31893960740114585</v>
      </c>
      <c r="M50" s="8">
        <f t="shared" si="5"/>
        <v>3.1711698446587646</v>
      </c>
      <c r="N50" s="8">
        <f t="shared" si="6"/>
        <v>1.0114116652578191</v>
      </c>
      <c r="P50" s="8">
        <f t="shared" ca="1" si="7"/>
        <v>0.4640431998965272</v>
      </c>
      <c r="Q50" s="8">
        <f t="shared" ca="1" si="7"/>
        <v>3.2848581980349802</v>
      </c>
      <c r="R50" s="8">
        <f t="shared" ca="1" si="8"/>
        <v>1.5243161094224924</v>
      </c>
      <c r="T50" s="8">
        <f t="shared" ca="1" si="9"/>
        <v>0.30416630442167125</v>
      </c>
      <c r="U50" s="8">
        <f t="shared" ca="1" si="1"/>
        <v>3.024281054971401</v>
      </c>
      <c r="V50" s="8">
        <f t="shared" ca="1" si="1"/>
        <v>0.96456301234330177</v>
      </c>
      <c r="X50" s="5">
        <f t="shared" si="10"/>
        <v>44641</v>
      </c>
      <c r="Y50" s="8">
        <f t="shared" ca="1" si="11"/>
        <v>0.99472560698335555</v>
      </c>
      <c r="Z50" s="8">
        <f t="shared" ca="1" si="2"/>
        <v>1.1421738806181521</v>
      </c>
      <c r="AA50" s="8">
        <f t="shared" ca="1" si="2"/>
        <v>1.1856954168490539</v>
      </c>
    </row>
    <row r="51" spans="1:27" x14ac:dyDescent="0.55000000000000004">
      <c r="A51" s="2">
        <v>44648</v>
      </c>
      <c r="B51">
        <v>981</v>
      </c>
      <c r="C51">
        <v>363</v>
      </c>
      <c r="D51">
        <v>1195</v>
      </c>
      <c r="E51">
        <v>2539</v>
      </c>
      <c r="H51">
        <f t="shared" si="12"/>
        <v>43569</v>
      </c>
      <c r="I51">
        <f t="shared" si="18"/>
        <v>13946</v>
      </c>
      <c r="J51">
        <f t="shared" si="19"/>
        <v>44269</v>
      </c>
      <c r="L51" s="8">
        <f t="shared" si="5"/>
        <v>0.32008997222796026</v>
      </c>
      <c r="M51" s="8">
        <f t="shared" si="5"/>
        <v>3.1743152158324968</v>
      </c>
      <c r="N51" s="8">
        <f t="shared" si="6"/>
        <v>1.0160664692786154</v>
      </c>
      <c r="P51" s="8">
        <f t="shared" ca="1" si="7"/>
        <v>0.46323134728931831</v>
      </c>
      <c r="Q51" s="8">
        <f t="shared" ca="1" si="7"/>
        <v>3.2864153772748961</v>
      </c>
      <c r="R51" s="8">
        <f t="shared" ca="1" si="8"/>
        <v>1.5223706229673835</v>
      </c>
      <c r="T51" s="8">
        <f t="shared" ca="1" si="9"/>
        <v>0.3049016543781975</v>
      </c>
      <c r="U51" s="8">
        <f t="shared" ca="1" si="1"/>
        <v>3.0236934762077814</v>
      </c>
      <c r="V51" s="8">
        <f t="shared" ca="1" si="1"/>
        <v>0.96785396082521324</v>
      </c>
      <c r="X51" s="5">
        <f t="shared" si="10"/>
        <v>44648</v>
      </c>
      <c r="Y51" s="8">
        <f t="shared" ca="1" si="11"/>
        <v>0.99713044743154899</v>
      </c>
      <c r="Z51" s="8">
        <f t="shared" ca="1" si="2"/>
        <v>1.1419519709793275</v>
      </c>
      <c r="AA51" s="8">
        <f t="shared" ca="1" si="2"/>
        <v>1.1897408368808764</v>
      </c>
    </row>
    <row r="52" spans="1:27" x14ac:dyDescent="0.55000000000000004">
      <c r="A52" s="2">
        <v>44655</v>
      </c>
      <c r="B52">
        <v>914</v>
      </c>
      <c r="C52">
        <v>357</v>
      </c>
      <c r="D52">
        <v>1173</v>
      </c>
      <c r="E52">
        <v>2444</v>
      </c>
      <c r="H52">
        <f t="shared" si="12"/>
        <v>44483</v>
      </c>
      <c r="I52">
        <f t="shared" si="18"/>
        <v>14303</v>
      </c>
      <c r="J52">
        <f t="shared" si="19"/>
        <v>45442</v>
      </c>
      <c r="L52" s="8">
        <f t="shared" si="5"/>
        <v>0.32153856529460695</v>
      </c>
      <c r="M52" s="8">
        <f t="shared" si="5"/>
        <v>3.1770957141858349</v>
      </c>
      <c r="N52" s="8">
        <f t="shared" si="6"/>
        <v>1.0215587977429579</v>
      </c>
      <c r="P52" s="8">
        <f t="shared" ca="1" si="7"/>
        <v>0.46512706362455947</v>
      </c>
      <c r="Q52" s="8">
        <f t="shared" ca="1" si="7"/>
        <v>3.2814888667331341</v>
      </c>
      <c r="R52" s="8">
        <f t="shared" ca="1" si="8"/>
        <v>1.5263092809002659</v>
      </c>
      <c r="T52" s="8">
        <f t="shared" ca="1" si="9"/>
        <v>0.30591857512883902</v>
      </c>
      <c r="U52" s="8">
        <f t="shared" ca="1" si="1"/>
        <v>3.0227558956766098</v>
      </c>
      <c r="V52" s="8">
        <f t="shared" ca="1" si="1"/>
        <v>0.97193259393167164</v>
      </c>
      <c r="X52" s="5">
        <f t="shared" si="10"/>
        <v>44655</v>
      </c>
      <c r="Y52" s="8">
        <f t="shared" ca="1" si="11"/>
        <v>1.0004561186062677</v>
      </c>
      <c r="Z52" s="8">
        <f t="shared" ca="1" si="2"/>
        <v>1.1415978769073101</v>
      </c>
      <c r="AA52" s="8">
        <f t="shared" ca="1" si="2"/>
        <v>1.1947545234098551</v>
      </c>
    </row>
    <row r="53" spans="1:27" x14ac:dyDescent="0.55000000000000004">
      <c r="A53" s="2">
        <v>44662</v>
      </c>
      <c r="B53">
        <v>864</v>
      </c>
      <c r="C53">
        <v>364</v>
      </c>
      <c r="D53">
        <v>1110</v>
      </c>
      <c r="E53">
        <v>2338</v>
      </c>
      <c r="H53">
        <f t="shared" si="12"/>
        <v>45347</v>
      </c>
      <c r="I53">
        <f t="shared" si="18"/>
        <v>14667</v>
      </c>
      <c r="J53">
        <f t="shared" si="19"/>
        <v>46552</v>
      </c>
      <c r="L53" s="8">
        <f t="shared" si="5"/>
        <v>0.32343925728273093</v>
      </c>
      <c r="M53" s="8">
        <f t="shared" si="5"/>
        <v>3.1739278652757892</v>
      </c>
      <c r="N53" s="8">
        <f t="shared" si="6"/>
        <v>1.026572871413765</v>
      </c>
      <c r="P53" s="8">
        <f t="shared" ca="1" si="7"/>
        <v>0.46559995142093757</v>
      </c>
      <c r="Q53" s="8">
        <f t="shared" ca="1" si="7"/>
        <v>3.2865992826866646</v>
      </c>
      <c r="R53" s="8">
        <f t="shared" ca="1" si="8"/>
        <v>1.5302404663589992</v>
      </c>
      <c r="T53" s="8">
        <f t="shared" ca="1" si="9"/>
        <v>0.30736228444304731</v>
      </c>
      <c r="U53" s="8">
        <f t="shared" ca="1" si="1"/>
        <v>3.0161636145356603</v>
      </c>
      <c r="V53" s="8">
        <f t="shared" ca="1" si="1"/>
        <v>0.97554571932861112</v>
      </c>
      <c r="X53" s="5">
        <f t="shared" si="10"/>
        <v>44662</v>
      </c>
      <c r="Y53" s="8">
        <f t="shared" ca="1" si="11"/>
        <v>1.0051775312118285</v>
      </c>
      <c r="Z53" s="8">
        <f t="shared" ca="1" si="2"/>
        <v>1.1391081839204407</v>
      </c>
      <c r="AA53" s="8">
        <f t="shared" ca="1" si="2"/>
        <v>1.1991959815300917</v>
      </c>
    </row>
    <row r="54" spans="1:27" x14ac:dyDescent="0.55000000000000004">
      <c r="A54" s="2">
        <v>44669</v>
      </c>
      <c r="B54">
        <v>812</v>
      </c>
      <c r="C54">
        <v>343</v>
      </c>
      <c r="D54">
        <v>1185</v>
      </c>
      <c r="E54">
        <v>2340</v>
      </c>
      <c r="H54">
        <f t="shared" si="12"/>
        <v>46159</v>
      </c>
      <c r="I54">
        <f t="shared" si="18"/>
        <v>15010</v>
      </c>
      <c r="J54">
        <f t="shared" si="19"/>
        <v>47737</v>
      </c>
      <c r="L54" s="8">
        <f t="shared" si="5"/>
        <v>0.32518035486037394</v>
      </c>
      <c r="M54" s="8">
        <f t="shared" si="5"/>
        <v>3.1803464357095268</v>
      </c>
      <c r="N54" s="8">
        <f t="shared" si="6"/>
        <v>1.0341861825429495</v>
      </c>
      <c r="P54" s="8">
        <f t="shared" ca="1" si="7"/>
        <v>0.46588235294117647</v>
      </c>
      <c r="Q54" s="8">
        <f t="shared" ca="1" si="7"/>
        <v>3.2854494310190514</v>
      </c>
      <c r="R54" s="8">
        <f t="shared" ca="1" si="8"/>
        <v>1.5306329113924051</v>
      </c>
      <c r="T54" s="8">
        <f t="shared" ca="1" si="9"/>
        <v>0.30865066082756598</v>
      </c>
      <c r="U54" s="8">
        <f t="shared" ca="1" si="1"/>
        <v>3.0186818310836343</v>
      </c>
      <c r="V54" s="8">
        <f t="shared" ca="1" si="1"/>
        <v>0.98161602904233969</v>
      </c>
      <c r="X54" s="5">
        <f t="shared" si="10"/>
        <v>44669</v>
      </c>
      <c r="Y54" s="8">
        <f t="shared" ca="1" si="11"/>
        <v>1.00939095315398</v>
      </c>
      <c r="Z54" s="8">
        <f t="shared" ca="1" si="2"/>
        <v>1.1400592334805033</v>
      </c>
      <c r="AA54" s="8">
        <f t="shared" ca="1" si="2"/>
        <v>1.2066579496071554</v>
      </c>
    </row>
    <row r="55" spans="1:27" x14ac:dyDescent="0.55000000000000004">
      <c r="A55" s="2">
        <v>44676</v>
      </c>
      <c r="B55">
        <v>811</v>
      </c>
      <c r="C55">
        <v>340</v>
      </c>
      <c r="D55">
        <v>1132</v>
      </c>
      <c r="E55">
        <v>2283</v>
      </c>
      <c r="H55">
        <f t="shared" si="12"/>
        <v>46970</v>
      </c>
      <c r="I55">
        <f t="shared" si="18"/>
        <v>15350</v>
      </c>
      <c r="J55">
        <f t="shared" si="19"/>
        <v>48869</v>
      </c>
      <c r="L55" s="8">
        <f t="shared" si="5"/>
        <v>0.32680434319778584</v>
      </c>
      <c r="M55" s="8">
        <f t="shared" si="5"/>
        <v>3.1836482084690552</v>
      </c>
      <c r="N55" s="8">
        <f t="shared" si="6"/>
        <v>1.0404300617415372</v>
      </c>
      <c r="P55" s="8">
        <f t="shared" ca="1" si="7"/>
        <v>0.46554494201501473</v>
      </c>
      <c r="Q55" s="8">
        <f t="shared" ca="1" si="7"/>
        <v>3.2892639769090795</v>
      </c>
      <c r="R55" s="8">
        <f t="shared" ca="1" si="8"/>
        <v>1.5313002074022142</v>
      </c>
      <c r="T55" s="8">
        <f t="shared" ca="1" si="9"/>
        <v>0.30982452765205648</v>
      </c>
      <c r="U55" s="8">
        <f t="shared" ca="1" si="1"/>
        <v>3.0182349865597615</v>
      </c>
      <c r="V55" s="8">
        <f t="shared" ca="1" si="1"/>
        <v>0.9863723023992409</v>
      </c>
      <c r="X55" s="5">
        <f t="shared" si="10"/>
        <v>44676</v>
      </c>
      <c r="Y55" s="8">
        <f t="shared" ca="1" si="11"/>
        <v>1.0132298905133601</v>
      </c>
      <c r="Z55" s="8">
        <f t="shared" ca="1" si="2"/>
        <v>1.1398904746467218</v>
      </c>
      <c r="AA55" s="8">
        <f t="shared" ca="1" si="2"/>
        <v>1.212504629863802</v>
      </c>
    </row>
    <row r="56" spans="1:27" x14ac:dyDescent="0.55000000000000004">
      <c r="A56" s="2">
        <v>44683</v>
      </c>
      <c r="B56">
        <v>858</v>
      </c>
      <c r="C56">
        <v>358</v>
      </c>
      <c r="D56">
        <v>1076</v>
      </c>
      <c r="E56">
        <v>2292</v>
      </c>
      <c r="H56">
        <f t="shared" si="12"/>
        <v>47828</v>
      </c>
      <c r="I56">
        <f t="shared" si="18"/>
        <v>15708</v>
      </c>
      <c r="J56">
        <f t="shared" si="19"/>
        <v>49945</v>
      </c>
      <c r="L56" s="8">
        <f t="shared" si="5"/>
        <v>0.32842686292548295</v>
      </c>
      <c r="M56" s="8">
        <f t="shared" si="5"/>
        <v>3.179590017825312</v>
      </c>
      <c r="N56" s="8">
        <f t="shared" si="6"/>
        <v>1.0442627749435478</v>
      </c>
      <c r="P56" s="8">
        <f t="shared" ca="1" si="7"/>
        <v>0.46625802016498624</v>
      </c>
      <c r="Q56" s="8">
        <f t="shared" ca="1" si="7"/>
        <v>3.283695785723062</v>
      </c>
      <c r="R56" s="8">
        <f t="shared" ca="1" si="8"/>
        <v>1.5310494958753438</v>
      </c>
      <c r="T56" s="8">
        <f t="shared" ca="1" si="9"/>
        <v>0.31099378841482878</v>
      </c>
      <c r="U56" s="8">
        <f t="shared" ca="1" si="1"/>
        <v>3.0108156697091606</v>
      </c>
      <c r="V56" s="8">
        <f t="shared" ca="1" si="1"/>
        <v>0.98883274524946685</v>
      </c>
      <c r="X56" s="5">
        <f t="shared" si="10"/>
        <v>44683</v>
      </c>
      <c r="Y56" s="8">
        <f t="shared" ca="1" si="11"/>
        <v>1.0170537645094686</v>
      </c>
      <c r="Z56" s="8">
        <f t="shared" ca="1" si="2"/>
        <v>1.137088436818638</v>
      </c>
      <c r="AA56" s="8">
        <f t="shared" ca="1" si="2"/>
        <v>1.2155291453942541</v>
      </c>
    </row>
    <row r="57" spans="1:27" x14ac:dyDescent="0.55000000000000004">
      <c r="A57" s="2">
        <v>44690</v>
      </c>
      <c r="B57">
        <v>791</v>
      </c>
      <c r="C57">
        <v>327</v>
      </c>
      <c r="D57">
        <v>1083</v>
      </c>
      <c r="E57">
        <v>2201</v>
      </c>
      <c r="H57">
        <f t="shared" si="12"/>
        <v>48619</v>
      </c>
      <c r="I57">
        <f t="shared" si="18"/>
        <v>16035</v>
      </c>
      <c r="J57">
        <f t="shared" si="19"/>
        <v>51028</v>
      </c>
      <c r="L57" s="8">
        <f t="shared" si="5"/>
        <v>0.32980933379954341</v>
      </c>
      <c r="M57" s="8">
        <f t="shared" si="5"/>
        <v>3.1822887433738698</v>
      </c>
      <c r="N57" s="8">
        <f t="shared" si="6"/>
        <v>1.0495485304099221</v>
      </c>
      <c r="P57" s="8">
        <f t="shared" ca="1" si="7"/>
        <v>0.46607429069538564</v>
      </c>
      <c r="Q57" s="8">
        <f t="shared" ca="1" si="7"/>
        <v>3.2859728506787329</v>
      </c>
      <c r="R57" s="8">
        <f t="shared" ca="1" si="8"/>
        <v>1.531507465624385</v>
      </c>
      <c r="T57" s="8">
        <f t="shared" ca="1" si="9"/>
        <v>0.31193280546080038</v>
      </c>
      <c r="U57" s="8">
        <f t="shared" ca="1" si="1"/>
        <v>3.0098003718423278</v>
      </c>
      <c r="V57" s="8">
        <f t="shared" ca="1" si="1"/>
        <v>0.99266025550693615</v>
      </c>
      <c r="X57" s="5">
        <f t="shared" si="10"/>
        <v>44690</v>
      </c>
      <c r="Y57" s="8">
        <f t="shared" ca="1" si="11"/>
        <v>1.0201246644988604</v>
      </c>
      <c r="Z57" s="8">
        <f t="shared" ca="1" si="2"/>
        <v>1.1367049914035245</v>
      </c>
      <c r="AA57" s="8">
        <f t="shared" ca="1" si="2"/>
        <v>1.2202341375120824</v>
      </c>
    </row>
    <row r="58" spans="1:27" x14ac:dyDescent="0.55000000000000004">
      <c r="A58" s="2">
        <v>44697</v>
      </c>
      <c r="B58">
        <v>718</v>
      </c>
      <c r="C58">
        <v>325</v>
      </c>
      <c r="D58">
        <v>1019</v>
      </c>
      <c r="E58">
        <v>2062</v>
      </c>
      <c r="H58">
        <f t="shared" si="12"/>
        <v>49337</v>
      </c>
      <c r="I58">
        <f t="shared" si="18"/>
        <v>16360</v>
      </c>
      <c r="J58">
        <f t="shared" si="19"/>
        <v>52047</v>
      </c>
      <c r="L58" s="8">
        <f t="shared" si="5"/>
        <v>0.33159697590043985</v>
      </c>
      <c r="M58" s="8">
        <f t="shared" si="5"/>
        <v>3.1813569682151588</v>
      </c>
      <c r="N58" s="8">
        <f t="shared" si="6"/>
        <v>1.0549283499199384</v>
      </c>
      <c r="P58" s="8">
        <f t="shared" ca="1" si="7"/>
        <v>0.46576286131547767</v>
      </c>
      <c r="Q58" s="8">
        <f t="shared" ca="1" si="7"/>
        <v>3.2828491983671539</v>
      </c>
      <c r="R58" s="8">
        <f t="shared" ca="1" si="8"/>
        <v>1.5290292358987077</v>
      </c>
      <c r="T58" s="8">
        <f t="shared" ca="1" si="9"/>
        <v>0.31325191618506809</v>
      </c>
      <c r="U58" s="8">
        <f t="shared" ca="1" si="1"/>
        <v>3.0053536032889836</v>
      </c>
      <c r="V58" s="8">
        <f t="shared" ca="1" si="1"/>
        <v>0.99656616636211726</v>
      </c>
      <c r="X58" s="5">
        <f t="shared" si="10"/>
        <v>44697</v>
      </c>
      <c r="Y58" s="8">
        <f t="shared" ca="1" si="11"/>
        <v>1.0244385980174673</v>
      </c>
      <c r="Z58" s="8">
        <f t="shared" ca="1" si="2"/>
        <v>1.1350255896539962</v>
      </c>
      <c r="AA58" s="8">
        <f t="shared" ca="1" si="2"/>
        <v>1.2250355040794756</v>
      </c>
    </row>
    <row r="59" spans="1:27" x14ac:dyDescent="0.55000000000000004">
      <c r="A59" s="2">
        <v>44704</v>
      </c>
      <c r="B59">
        <v>682</v>
      </c>
      <c r="C59">
        <v>327</v>
      </c>
      <c r="D59">
        <v>914</v>
      </c>
      <c r="E59">
        <v>1923</v>
      </c>
      <c r="H59">
        <f t="shared" si="12"/>
        <v>50019</v>
      </c>
      <c r="I59">
        <f t="shared" si="18"/>
        <v>16687</v>
      </c>
      <c r="J59">
        <f t="shared" si="19"/>
        <v>52961</v>
      </c>
      <c r="L59" s="8">
        <f t="shared" si="5"/>
        <v>0.33361322697374995</v>
      </c>
      <c r="M59" s="8">
        <f t="shared" si="5"/>
        <v>3.1737879786660272</v>
      </c>
      <c r="N59" s="8">
        <f t="shared" si="6"/>
        <v>1.0588176492932686</v>
      </c>
      <c r="P59" s="8">
        <f t="shared" ca="1" si="7"/>
        <v>0.46751492557473595</v>
      </c>
      <c r="Q59" s="8">
        <f t="shared" ca="1" si="7"/>
        <v>3.2733733965098808</v>
      </c>
      <c r="R59" s="8">
        <f t="shared" ca="1" si="8"/>
        <v>1.5303509198476375</v>
      </c>
      <c r="T59" s="8">
        <f t="shared" ca="1" si="9"/>
        <v>0.31478316831888598</v>
      </c>
      <c r="U59" s="8">
        <f t="shared" ca="1" si="1"/>
        <v>2.994650555553346</v>
      </c>
      <c r="V59" s="8">
        <f t="shared" ca="1" si="1"/>
        <v>0.99905503549688501</v>
      </c>
      <c r="X59" s="5">
        <f t="shared" si="10"/>
        <v>44704</v>
      </c>
      <c r="Y59" s="8">
        <f t="shared" ca="1" si="11"/>
        <v>1.0294463049400098</v>
      </c>
      <c r="Z59" s="8">
        <f t="shared" ca="1" si="2"/>
        <v>1.13098339207234</v>
      </c>
      <c r="AA59" s="8">
        <f t="shared" ca="1" si="2"/>
        <v>1.2280949628068656</v>
      </c>
    </row>
    <row r="60" spans="1:27" x14ac:dyDescent="0.55000000000000004">
      <c r="A60" s="2">
        <v>44711</v>
      </c>
      <c r="B60">
        <v>712</v>
      </c>
      <c r="C60">
        <v>310</v>
      </c>
      <c r="D60">
        <v>1043</v>
      </c>
      <c r="E60">
        <v>2065</v>
      </c>
      <c r="H60">
        <f t="shared" si="12"/>
        <v>50731</v>
      </c>
      <c r="I60">
        <f t="shared" si="18"/>
        <v>16997</v>
      </c>
      <c r="J60">
        <f t="shared" si="19"/>
        <v>54004</v>
      </c>
      <c r="L60" s="8">
        <f t="shared" si="5"/>
        <v>0.33504169048510773</v>
      </c>
      <c r="M60" s="8">
        <f t="shared" si="5"/>
        <v>3.1772665764546684</v>
      </c>
      <c r="N60" s="8">
        <f t="shared" si="6"/>
        <v>1.0645167648972029</v>
      </c>
      <c r="P60" s="8">
        <f t="shared" ca="1" si="7"/>
        <v>0.46934231105691487</v>
      </c>
      <c r="Q60" s="8">
        <f t="shared" ca="1" si="7"/>
        <v>3.2616774922338321</v>
      </c>
      <c r="R60" s="8">
        <f t="shared" ca="1" si="8"/>
        <v>1.5308432521273494</v>
      </c>
      <c r="T60" s="8">
        <f t="shared" ca="1" si="9"/>
        <v>0.31575639760332708</v>
      </c>
      <c r="U60" s="8">
        <f t="shared" ca="1" si="1"/>
        <v>2.994380332054154</v>
      </c>
      <c r="V60" s="8">
        <f t="shared" ca="1" si="1"/>
        <v>1.003242248406782</v>
      </c>
      <c r="X60" s="5">
        <f t="shared" si="10"/>
        <v>44711</v>
      </c>
      <c r="Y60" s="8">
        <f t="shared" ca="1" si="11"/>
        <v>1.0326290903985778</v>
      </c>
      <c r="Z60" s="8">
        <f t="shared" ca="1" si="2"/>
        <v>1.130881337330371</v>
      </c>
      <c r="AA60" s="8">
        <f t="shared" ca="1" si="2"/>
        <v>1.233242121772224</v>
      </c>
    </row>
    <row r="61" spans="1:27" x14ac:dyDescent="0.55000000000000004">
      <c r="A61" s="2">
        <v>44718</v>
      </c>
      <c r="B61">
        <v>732</v>
      </c>
      <c r="C61">
        <v>328</v>
      </c>
      <c r="D61">
        <v>1024</v>
      </c>
      <c r="E61">
        <v>2084</v>
      </c>
      <c r="H61">
        <f t="shared" si="12"/>
        <v>51463</v>
      </c>
      <c r="I61">
        <f t="shared" si="18"/>
        <v>17325</v>
      </c>
      <c r="J61">
        <f t="shared" si="19"/>
        <v>55028</v>
      </c>
      <c r="L61" s="8">
        <f t="shared" si="5"/>
        <v>0.33664963177428442</v>
      </c>
      <c r="M61" s="8">
        <f t="shared" si="5"/>
        <v>3.1762193362193361</v>
      </c>
      <c r="N61" s="8">
        <f t="shared" si="6"/>
        <v>1.0692730699726016</v>
      </c>
      <c r="P61" s="8">
        <f t="shared" ca="1" si="7"/>
        <v>0.47062343880099916</v>
      </c>
      <c r="Q61" s="8">
        <f t="shared" ca="1" si="7"/>
        <v>3.2554873666169071</v>
      </c>
      <c r="R61" s="8">
        <f t="shared" ca="1" si="8"/>
        <v>1.532108659450458</v>
      </c>
      <c r="T61" s="8">
        <f t="shared" ca="1" si="9"/>
        <v>0.31689582481640327</v>
      </c>
      <c r="U61" s="8">
        <f t="shared" ca="1" si="1"/>
        <v>2.9898462714609182</v>
      </c>
      <c r="V61" s="8">
        <f t="shared" ca="1" si="1"/>
        <v>1.0065306463490356</v>
      </c>
      <c r="X61" s="5">
        <f t="shared" si="10"/>
        <v>44718</v>
      </c>
      <c r="Y61" s="8">
        <f t="shared" ca="1" si="11"/>
        <v>1.03635539870316</v>
      </c>
      <c r="Z61" s="8">
        <f t="shared" ca="1" si="2"/>
        <v>1.1291689681792894</v>
      </c>
      <c r="AA61" s="8">
        <f t="shared" ca="1" si="2"/>
        <v>1.2372844065364237</v>
      </c>
    </row>
    <row r="62" spans="1:27" x14ac:dyDescent="0.55000000000000004">
      <c r="A62" s="2">
        <v>44725</v>
      </c>
      <c r="B62">
        <v>713</v>
      </c>
      <c r="C62">
        <v>288</v>
      </c>
      <c r="D62">
        <v>1000</v>
      </c>
      <c r="E62">
        <v>2001</v>
      </c>
      <c r="H62">
        <f t="shared" si="12"/>
        <v>52176</v>
      </c>
      <c r="I62">
        <f t="shared" si="18"/>
        <v>17613</v>
      </c>
      <c r="J62">
        <f t="shared" si="19"/>
        <v>56028</v>
      </c>
      <c r="L62" s="8">
        <f t="shared" si="5"/>
        <v>0.33756899724011041</v>
      </c>
      <c r="M62" s="8">
        <f t="shared" si="5"/>
        <v>3.1810594447283256</v>
      </c>
      <c r="N62" s="8">
        <f t="shared" si="6"/>
        <v>1.0738270469181233</v>
      </c>
      <c r="T62" s="8">
        <f t="shared" ca="1" si="9"/>
        <v>0.31738470451685769</v>
      </c>
      <c r="U62" s="8">
        <f t="shared" ca="1" si="1"/>
        <v>2.9908540777443604</v>
      </c>
      <c r="V62" s="8">
        <f t="shared" ca="1" si="1"/>
        <v>1.0096196119156589</v>
      </c>
      <c r="X62" s="5">
        <f t="shared" si="10"/>
        <v>44725</v>
      </c>
      <c r="Y62" s="8">
        <f t="shared" ca="1" si="11"/>
        <v>1.0379541989308874</v>
      </c>
      <c r="Z62" s="8">
        <f t="shared" ca="1" si="2"/>
        <v>1.1295495842638223</v>
      </c>
      <c r="AA62" s="8">
        <f t="shared" ca="1" si="2"/>
        <v>1.2410815377432818</v>
      </c>
    </row>
    <row r="63" spans="1:27" x14ac:dyDescent="0.55000000000000004">
      <c r="A63" s="2">
        <v>44732</v>
      </c>
      <c r="B63">
        <v>716</v>
      </c>
      <c r="C63">
        <v>288</v>
      </c>
      <c r="D63">
        <v>993</v>
      </c>
      <c r="E63">
        <v>1997</v>
      </c>
      <c r="H63">
        <f t="shared" si="12"/>
        <v>52892</v>
      </c>
      <c r="I63">
        <f t="shared" si="18"/>
        <v>17901</v>
      </c>
      <c r="J63">
        <f t="shared" si="19"/>
        <v>57021</v>
      </c>
      <c r="L63" s="8">
        <f t="shared" si="5"/>
        <v>0.338444377221508</v>
      </c>
      <c r="M63" s="8">
        <f t="shared" si="5"/>
        <v>3.1853527735880678</v>
      </c>
      <c r="N63" s="8">
        <f t="shared" si="6"/>
        <v>1.0780647356878166</v>
      </c>
      <c r="P63" t="s">
        <v>22</v>
      </c>
      <c r="T63" s="8">
        <f t="shared" ca="1" si="9"/>
        <v>0.31783067416897487</v>
      </c>
      <c r="U63" s="8">
        <f t="shared" ca="1" si="1"/>
        <v>2.9913418204992173</v>
      </c>
      <c r="V63" s="8">
        <f t="shared" ca="1" si="1"/>
        <v>1.0124028194955093</v>
      </c>
      <c r="X63" s="5">
        <f t="shared" si="10"/>
        <v>44732</v>
      </c>
      <c r="Y63" s="8">
        <f t="shared" ca="1" si="11"/>
        <v>1.039412668940384</v>
      </c>
      <c r="Z63" s="8">
        <f t="shared" ca="1" si="2"/>
        <v>1.1297337890466888</v>
      </c>
      <c r="AA63" s="8">
        <f t="shared" ca="1" si="2"/>
        <v>1.2445028139371006</v>
      </c>
    </row>
    <row r="64" spans="1:27" x14ac:dyDescent="0.55000000000000004">
      <c r="A64" s="2">
        <v>44739</v>
      </c>
      <c r="B64">
        <v>788</v>
      </c>
      <c r="C64">
        <v>352</v>
      </c>
      <c r="D64">
        <v>1069</v>
      </c>
      <c r="E64">
        <v>2209</v>
      </c>
      <c r="H64">
        <f t="shared" si="12"/>
        <v>53680</v>
      </c>
      <c r="I64">
        <f t="shared" si="18"/>
        <v>18253</v>
      </c>
      <c r="J64">
        <f t="shared" si="19"/>
        <v>58090</v>
      </c>
      <c r="L64" s="8">
        <f t="shared" si="5"/>
        <v>0.34003353204172876</v>
      </c>
      <c r="M64" s="8">
        <f t="shared" si="5"/>
        <v>3.1824905494987124</v>
      </c>
      <c r="N64" s="8">
        <f t="shared" si="6"/>
        <v>1.0821535022354694</v>
      </c>
      <c r="T64" s="8">
        <f t="shared" ca="1" si="9"/>
        <v>0.31894464774590725</v>
      </c>
      <c r="U64" s="8">
        <f t="shared" ca="1" si="1"/>
        <v>2.9851124422046134</v>
      </c>
      <c r="V64" s="8">
        <f t="shared" ca="1" si="1"/>
        <v>1.0150383272645456</v>
      </c>
      <c r="X64" s="5">
        <f t="shared" si="10"/>
        <v>44739</v>
      </c>
      <c r="Y64" s="8">
        <f t="shared" ca="1" si="11"/>
        <v>1.0430557353365266</v>
      </c>
      <c r="Z64" s="8">
        <f t="shared" ca="1" si="2"/>
        <v>1.1273811528163722</v>
      </c>
      <c r="AA64" s="8">
        <f t="shared" ca="1" si="2"/>
        <v>1.2477425291685864</v>
      </c>
    </row>
    <row r="65" spans="1:27" x14ac:dyDescent="0.55000000000000004">
      <c r="A65" s="2">
        <v>44746</v>
      </c>
      <c r="B65">
        <v>687</v>
      </c>
      <c r="C65">
        <v>295</v>
      </c>
      <c r="D65">
        <v>923</v>
      </c>
      <c r="E65">
        <v>1905</v>
      </c>
      <c r="H65">
        <f t="shared" si="12"/>
        <v>54367</v>
      </c>
      <c r="I65">
        <f t="shared" si="18"/>
        <v>18548</v>
      </c>
      <c r="J65">
        <f t="shared" si="19"/>
        <v>59013</v>
      </c>
      <c r="L65" s="8">
        <f t="shared" si="5"/>
        <v>0.3411628377508415</v>
      </c>
      <c r="M65" s="8">
        <f t="shared" si="5"/>
        <v>3.1816368341600172</v>
      </c>
      <c r="N65" s="8">
        <f t="shared" si="6"/>
        <v>1.0854562510346351</v>
      </c>
      <c r="T65" s="8">
        <f t="shared" ca="1" si="9"/>
        <v>0.31962471682214105</v>
      </c>
      <c r="U65" s="8">
        <f t="shared" ca="1" si="1"/>
        <v>2.9807753354777002</v>
      </c>
      <c r="V65" s="8">
        <f t="shared" ca="1" si="1"/>
        <v>1.0169297721492889</v>
      </c>
      <c r="X65" s="5">
        <f t="shared" si="10"/>
        <v>44746</v>
      </c>
      <c r="Y65" s="8">
        <f t="shared" ca="1" si="11"/>
        <v>1.0452797888060044</v>
      </c>
      <c r="Z65" s="8">
        <f t="shared" ca="1" si="2"/>
        <v>1.1257431668187445</v>
      </c>
      <c r="AA65" s="8">
        <f t="shared" ca="1" si="2"/>
        <v>1.2500676002135711</v>
      </c>
    </row>
    <row r="66" spans="1:27" x14ac:dyDescent="0.55000000000000004">
      <c r="A66" s="2">
        <v>44753</v>
      </c>
      <c r="B66">
        <v>702</v>
      </c>
      <c r="C66">
        <v>296</v>
      </c>
      <c r="D66">
        <v>992</v>
      </c>
      <c r="E66">
        <v>1990</v>
      </c>
      <c r="H66">
        <f t="shared" si="12"/>
        <v>55069</v>
      </c>
      <c r="I66">
        <f t="shared" si="18"/>
        <v>18844</v>
      </c>
      <c r="J66">
        <f t="shared" si="19"/>
        <v>60005</v>
      </c>
      <c r="L66" s="8">
        <f t="shared" si="5"/>
        <v>0.34218889030125843</v>
      </c>
      <c r="M66" s="8">
        <f t="shared" si="5"/>
        <v>3.1843026958182974</v>
      </c>
      <c r="N66" s="8">
        <f t="shared" si="6"/>
        <v>1.0896330058653689</v>
      </c>
      <c r="T66" s="8">
        <f t="shared" ca="1" si="9"/>
        <v>0.32020610631072571</v>
      </c>
      <c r="U66" s="8">
        <f t="shared" ca="1" si="1"/>
        <v>2.9797377893977011</v>
      </c>
      <c r="V66" s="8">
        <f t="shared" ca="1" si="1"/>
        <v>1.0196331675427244</v>
      </c>
      <c r="X66" s="5">
        <f t="shared" si="10"/>
        <v>44753</v>
      </c>
      <c r="Y66" s="8">
        <f t="shared" ca="1" si="11"/>
        <v>1.0471811270000089</v>
      </c>
      <c r="Z66" s="8">
        <f t="shared" ca="1" si="2"/>
        <v>1.1253513189676445</v>
      </c>
      <c r="AA66" s="8">
        <f t="shared" ca="1" si="2"/>
        <v>1.2533907667531423</v>
      </c>
    </row>
    <row r="67" spans="1:27" x14ac:dyDescent="0.55000000000000004">
      <c r="A67" s="2">
        <v>44760</v>
      </c>
      <c r="B67">
        <v>791</v>
      </c>
      <c r="C67">
        <v>344</v>
      </c>
      <c r="D67">
        <v>1213</v>
      </c>
      <c r="E67">
        <v>2348</v>
      </c>
      <c r="H67">
        <f t="shared" si="12"/>
        <v>55860</v>
      </c>
      <c r="I67">
        <f t="shared" si="18"/>
        <v>19188</v>
      </c>
      <c r="J67">
        <f t="shared" si="19"/>
        <v>61218</v>
      </c>
      <c r="L67" s="8">
        <f t="shared" si="5"/>
        <v>0.34350161117078409</v>
      </c>
      <c r="M67" s="8">
        <f t="shared" si="5"/>
        <v>3.1904315196998123</v>
      </c>
      <c r="N67" s="8">
        <f t="shared" si="6"/>
        <v>1.0959183673469388</v>
      </c>
      <c r="T67" s="8">
        <f t="shared" ca="1" si="9"/>
        <v>0.32105360352301554</v>
      </c>
      <c r="U67" s="8">
        <f t="shared" ca="1" si="1"/>
        <v>2.981935172594484</v>
      </c>
      <c r="V67" s="8">
        <f t="shared" ca="1" si="1"/>
        <v>1.0242995361930356</v>
      </c>
      <c r="X67" s="5">
        <f t="shared" si="10"/>
        <v>44760</v>
      </c>
      <c r="Y67" s="8">
        <f t="shared" ca="1" si="11"/>
        <v>1.0499527265054656</v>
      </c>
      <c r="Z67" s="8">
        <f t="shared" ca="1" si="2"/>
        <v>1.1261812000691214</v>
      </c>
      <c r="AA67" s="8">
        <f t="shared" ca="1" si="2"/>
        <v>1.2591269310588424</v>
      </c>
    </row>
    <row r="68" spans="1:27" x14ac:dyDescent="0.55000000000000004">
      <c r="A68" s="2">
        <v>44767</v>
      </c>
      <c r="B68">
        <v>785</v>
      </c>
      <c r="C68">
        <v>320</v>
      </c>
      <c r="D68">
        <v>1090</v>
      </c>
      <c r="E68">
        <v>2195</v>
      </c>
      <c r="H68">
        <f t="shared" si="12"/>
        <v>56645</v>
      </c>
      <c r="I68">
        <f t="shared" si="18"/>
        <v>19508</v>
      </c>
      <c r="J68">
        <f t="shared" si="19"/>
        <v>62308</v>
      </c>
      <c r="L68" s="8">
        <f t="shared" si="5"/>
        <v>0.3443905022508606</v>
      </c>
      <c r="M68" s="8">
        <f t="shared" si="5"/>
        <v>3.193971703916342</v>
      </c>
      <c r="N68" s="8">
        <f t="shared" si="6"/>
        <v>1.0999735192867861</v>
      </c>
      <c r="T68" s="8">
        <f t="shared" ca="1" si="9"/>
        <v>0.32150297969700253</v>
      </c>
      <c r="U68" s="8">
        <f t="shared" ca="1" si="1"/>
        <v>2.9817065603308177</v>
      </c>
      <c r="V68" s="8">
        <f t="shared" ca="1" si="1"/>
        <v>1.0268714198770164</v>
      </c>
      <c r="X68" s="5">
        <f t="shared" si="10"/>
        <v>44767</v>
      </c>
      <c r="Y68" s="8">
        <f t="shared" ca="1" si="11"/>
        <v>1.0514223369814946</v>
      </c>
      <c r="Z68" s="8">
        <f t="shared" ca="1" si="2"/>
        <v>1.1260948605551666</v>
      </c>
      <c r="AA68" s="8">
        <f t="shared" ca="1" si="2"/>
        <v>1.2622884359659781</v>
      </c>
    </row>
    <row r="69" spans="1:27" x14ac:dyDescent="0.55000000000000004">
      <c r="A69" s="2">
        <v>44774</v>
      </c>
      <c r="B69">
        <v>760</v>
      </c>
      <c r="C69">
        <v>320</v>
      </c>
      <c r="D69">
        <v>1152</v>
      </c>
      <c r="E69">
        <v>2232</v>
      </c>
      <c r="H69">
        <f t="shared" si="12"/>
        <v>57405</v>
      </c>
      <c r="I69">
        <f t="shared" si="18"/>
        <v>19828</v>
      </c>
      <c r="J69">
        <f t="shared" si="19"/>
        <v>63460</v>
      </c>
      <c r="L69" s="8">
        <f t="shared" si="5"/>
        <v>0.34540545248671717</v>
      </c>
      <c r="M69" s="8">
        <f t="shared" si="5"/>
        <v>3.2005245107928184</v>
      </c>
      <c r="N69" s="8">
        <f t="shared" si="6"/>
        <v>1.1054786168452226</v>
      </c>
      <c r="T69" s="8">
        <f t="shared" ca="1" si="9"/>
        <v>0.32206838211697719</v>
      </c>
      <c r="U69" s="8">
        <f t="shared" ca="1" si="1"/>
        <v>2.9842833797084101</v>
      </c>
      <c r="V69" s="8">
        <f t="shared" ca="1" si="1"/>
        <v>1.0307877511167729</v>
      </c>
      <c r="X69" s="5">
        <f t="shared" si="10"/>
        <v>44774</v>
      </c>
      <c r="Y69" s="8">
        <f t="shared" ca="1" si="11"/>
        <v>1.0532713921109524</v>
      </c>
      <c r="Z69" s="8">
        <f t="shared" ca="1" si="2"/>
        <v>1.1270680425229334</v>
      </c>
      <c r="AA69" s="8">
        <f t="shared" ca="1" si="2"/>
        <v>1.2671026118595374</v>
      </c>
    </row>
    <row r="70" spans="1:27" x14ac:dyDescent="0.55000000000000004">
      <c r="A70" s="2">
        <v>44781</v>
      </c>
      <c r="B70">
        <v>809</v>
      </c>
      <c r="C70">
        <v>319</v>
      </c>
      <c r="D70">
        <v>1084</v>
      </c>
      <c r="E70">
        <v>2212</v>
      </c>
      <c r="H70">
        <f t="shared" si="12"/>
        <v>58214</v>
      </c>
      <c r="I70">
        <f t="shared" si="18"/>
        <v>20147</v>
      </c>
      <c r="J70">
        <f t="shared" si="19"/>
        <v>64544</v>
      </c>
      <c r="L70" s="8">
        <f t="shared" si="5"/>
        <v>0.34608513416016767</v>
      </c>
      <c r="M70" s="8">
        <f t="shared" si="5"/>
        <v>3.2036531493522609</v>
      </c>
      <c r="N70" s="8">
        <f t="shared" si="6"/>
        <v>1.1087367299962207</v>
      </c>
      <c r="T70" s="8">
        <f t="shared" ca="1" si="9"/>
        <v>0.32231974717473649</v>
      </c>
      <c r="U70" s="8">
        <f t="shared" ca="1" si="1"/>
        <v>2.9836608718850175</v>
      </c>
      <c r="V70" s="8">
        <f t="shared" ca="1" si="1"/>
        <v>1.032600673134769</v>
      </c>
      <c r="X70" s="5">
        <f t="shared" si="10"/>
        <v>44781</v>
      </c>
      <c r="Y70" s="8">
        <f t="shared" ca="1" si="11"/>
        <v>1.0540934399710185</v>
      </c>
      <c r="Z70" s="8">
        <f t="shared" ca="1" si="2"/>
        <v>1.1268329412993912</v>
      </c>
      <c r="AA70" s="8">
        <f t="shared" ca="1" si="2"/>
        <v>1.2693311581549427</v>
      </c>
    </row>
    <row r="71" spans="1:27" x14ac:dyDescent="0.55000000000000004">
      <c r="A71" s="2">
        <v>44788</v>
      </c>
      <c r="B71">
        <v>783</v>
      </c>
      <c r="C71">
        <v>332</v>
      </c>
      <c r="D71">
        <v>1102</v>
      </c>
      <c r="E71">
        <v>2217</v>
      </c>
      <c r="H71">
        <f t="shared" si="12"/>
        <v>58997</v>
      </c>
      <c r="I71">
        <f t="shared" si="18"/>
        <v>20479</v>
      </c>
      <c r="J71">
        <f t="shared" si="19"/>
        <v>65646</v>
      </c>
      <c r="L71" s="8">
        <f t="shared" si="5"/>
        <v>0.34711934505144332</v>
      </c>
      <c r="M71" s="8">
        <f t="shared" si="5"/>
        <v>3.2055276136530102</v>
      </c>
      <c r="N71" s="8">
        <f t="shared" si="6"/>
        <v>1.1127006457955488</v>
      </c>
      <c r="T71" s="8">
        <f t="shared" ca="1" si="9"/>
        <v>0.32289985699295487</v>
      </c>
      <c r="U71" s="8">
        <f t="shared" ca="1" si="1"/>
        <v>2.9818689819264543</v>
      </c>
      <c r="V71" s="8">
        <f t="shared" ca="1" si="1"/>
        <v>1.0350644080355247</v>
      </c>
      <c r="X71" s="5">
        <f t="shared" si="10"/>
        <v>44788</v>
      </c>
      <c r="Y71" s="8">
        <f t="shared" ca="1" si="11"/>
        <v>1.055990593214674</v>
      </c>
      <c r="Z71" s="8">
        <f t="shared" ca="1" si="2"/>
        <v>1.1261562019784048</v>
      </c>
      <c r="AA71" s="8">
        <f t="shared" ca="1" si="2"/>
        <v>1.272359720460126</v>
      </c>
    </row>
    <row r="72" spans="1:27" x14ac:dyDescent="0.55000000000000004">
      <c r="A72" s="2">
        <v>44795</v>
      </c>
      <c r="B72">
        <v>773</v>
      </c>
      <c r="C72">
        <v>303</v>
      </c>
      <c r="D72">
        <v>1052</v>
      </c>
      <c r="E72">
        <v>2128</v>
      </c>
      <c r="H72">
        <f t="shared" si="12"/>
        <v>59770</v>
      </c>
      <c r="I72">
        <f t="shared" si="18"/>
        <v>20782</v>
      </c>
      <c r="J72">
        <f t="shared" si="19"/>
        <v>66698</v>
      </c>
      <c r="L72" s="8">
        <f t="shared" si="5"/>
        <v>0.34769951480675926</v>
      </c>
      <c r="M72" s="8">
        <f t="shared" si="5"/>
        <v>3.209411991146184</v>
      </c>
      <c r="N72" s="8">
        <f t="shared" si="6"/>
        <v>1.1159109921365233</v>
      </c>
      <c r="T72" s="8">
        <f t="shared" ca="1" si="9"/>
        <v>0.32305627845986812</v>
      </c>
      <c r="U72" s="8">
        <f t="shared" ca="1" si="1"/>
        <v>2.9819446095010935</v>
      </c>
      <c r="V72" s="8">
        <f t="shared" ca="1" si="1"/>
        <v>1.0368206939041613</v>
      </c>
      <c r="X72" s="5">
        <f t="shared" si="10"/>
        <v>44795</v>
      </c>
      <c r="Y72" s="8">
        <f t="shared" ca="1" si="11"/>
        <v>1.056502143759092</v>
      </c>
      <c r="Z72" s="8">
        <f t="shared" ca="1" si="2"/>
        <v>1.1261847640858405</v>
      </c>
      <c r="AA72" s="8">
        <f t="shared" ca="1" si="2"/>
        <v>1.2745186463970228</v>
      </c>
    </row>
    <row r="73" spans="1:27" x14ac:dyDescent="0.55000000000000004">
      <c r="A73" s="2">
        <v>44802</v>
      </c>
      <c r="B73">
        <v>677</v>
      </c>
      <c r="C73">
        <v>316</v>
      </c>
      <c r="D73">
        <v>1048</v>
      </c>
      <c r="E73">
        <v>2041</v>
      </c>
      <c r="H73">
        <f t="shared" si="12"/>
        <v>60447</v>
      </c>
      <c r="I73">
        <f t="shared" si="18"/>
        <v>21098</v>
      </c>
      <c r="J73">
        <f t="shared" si="19"/>
        <v>67746</v>
      </c>
      <c r="L73" s="8">
        <f t="shared" si="5"/>
        <v>0.34903303720614753</v>
      </c>
      <c r="M73" s="8">
        <f t="shared" si="5"/>
        <v>3.2110152621101524</v>
      </c>
      <c r="N73" s="8">
        <f t="shared" si="6"/>
        <v>1.1207504094496006</v>
      </c>
      <c r="T73" s="8">
        <f t="shared" ca="1" si="9"/>
        <v>0.32391100507821341</v>
      </c>
      <c r="U73" s="8">
        <f t="shared" ca="1" si="1"/>
        <v>2.9798989493859391</v>
      </c>
      <c r="V73" s="8">
        <f t="shared" ca="1" si="1"/>
        <v>1.0400831808715825</v>
      </c>
      <c r="X73" s="5">
        <f t="shared" si="10"/>
        <v>44802</v>
      </c>
      <c r="Y73" s="8">
        <f t="shared" ca="1" si="11"/>
        <v>1.0592973858417247</v>
      </c>
      <c r="Z73" s="8">
        <f t="shared" ca="1" si="2"/>
        <v>1.1254121839222637</v>
      </c>
      <c r="AA73" s="8">
        <f t="shared" ca="1" si="2"/>
        <v>1.2785290799252622</v>
      </c>
    </row>
    <row r="74" spans="1:27" x14ac:dyDescent="0.55000000000000004">
      <c r="A74" s="2">
        <v>44809</v>
      </c>
      <c r="B74">
        <v>822</v>
      </c>
      <c r="C74">
        <v>293</v>
      </c>
      <c r="D74">
        <v>1078</v>
      </c>
      <c r="E74">
        <v>2193</v>
      </c>
      <c r="H74">
        <f t="shared" si="12"/>
        <v>61269</v>
      </c>
      <c r="I74">
        <f t="shared" si="18"/>
        <v>21391</v>
      </c>
      <c r="J74">
        <f t="shared" si="19"/>
        <v>68824</v>
      </c>
      <c r="L74" s="8">
        <f t="shared" si="5"/>
        <v>0.34913251399565848</v>
      </c>
      <c r="M74" s="8">
        <f t="shared" si="5"/>
        <v>3.2174278902342106</v>
      </c>
      <c r="N74" s="8">
        <f t="shared" si="6"/>
        <v>1.1233086879172176</v>
      </c>
      <c r="T74" s="8">
        <f t="shared" ca="1" si="9"/>
        <v>0.32361938563629955</v>
      </c>
      <c r="U74" s="8">
        <f t="shared" ca="1" si="9"/>
        <v>2.982311859902107</v>
      </c>
      <c r="V74" s="8">
        <f t="shared" ca="1" si="9"/>
        <v>1.0412220371666909</v>
      </c>
      <c r="X74" s="5">
        <f t="shared" si="10"/>
        <v>44809</v>
      </c>
      <c r="Y74" s="8">
        <f t="shared" ca="1" si="11"/>
        <v>1.058343692674043</v>
      </c>
      <c r="Z74" s="8">
        <f t="shared" ca="1" si="11"/>
        <v>1.1263234627742427</v>
      </c>
      <c r="AA74" s="8">
        <f t="shared" ca="1" si="11"/>
        <v>1.2799290265044694</v>
      </c>
    </row>
    <row r="75" spans="1:27" x14ac:dyDescent="0.55000000000000004">
      <c r="A75" s="2">
        <v>44816</v>
      </c>
      <c r="B75">
        <v>750</v>
      </c>
      <c r="C75">
        <v>330</v>
      </c>
      <c r="D75">
        <v>1161</v>
      </c>
      <c r="E75">
        <v>2241</v>
      </c>
      <c r="H75">
        <f t="shared" si="12"/>
        <v>62019</v>
      </c>
      <c r="I75">
        <f t="shared" ref="I75:I106" si="20">C75+I74</f>
        <v>21721</v>
      </c>
      <c r="J75">
        <f t="shared" ref="J75:J106" si="21">D75+J74</f>
        <v>69985</v>
      </c>
      <c r="L75" s="8">
        <f t="shared" ref="L75:M138" si="22">I75/H75</f>
        <v>0.3502313807059127</v>
      </c>
      <c r="M75" s="8">
        <f t="shared" si="22"/>
        <v>3.2219971456194467</v>
      </c>
      <c r="N75" s="8">
        <f t="shared" ref="N75:N138" si="23">J75/H75</f>
        <v>1.1284445089408084</v>
      </c>
      <c r="T75" s="8">
        <f t="shared" ref="T75:V138" ca="1" si="24">L75*($P$6^(ROW()-10))</f>
        <v>0.32425326350938133</v>
      </c>
      <c r="U75" s="8">
        <f t="shared" ca="1" si="24"/>
        <v>2.983008225531572</v>
      </c>
      <c r="V75" s="8">
        <f t="shared" ca="1" si="24"/>
        <v>1.0447430894850169</v>
      </c>
      <c r="X75" s="5">
        <f t="shared" ref="X75:X138" si="25">A75</f>
        <v>44816</v>
      </c>
      <c r="Y75" s="8">
        <f t="shared" ref="Y75:AA138" ca="1" si="26">T75/OFFSET(T$10, $I$1,0)</f>
        <v>1.0604166854509829</v>
      </c>
      <c r="Z75" s="8">
        <f t="shared" ca="1" si="26"/>
        <v>1.126586457720439</v>
      </c>
      <c r="AA75" s="8">
        <f t="shared" ca="1" si="26"/>
        <v>1.2842573031882107</v>
      </c>
    </row>
    <row r="76" spans="1:27" x14ac:dyDescent="0.55000000000000004">
      <c r="A76" s="2">
        <v>44823</v>
      </c>
      <c r="B76">
        <v>827</v>
      </c>
      <c r="C76">
        <v>368</v>
      </c>
      <c r="D76">
        <v>1125</v>
      </c>
      <c r="E76">
        <v>2320</v>
      </c>
      <c r="H76">
        <f t="shared" ref="H76:H139" si="27">B76+H75-G76</f>
        <v>62846</v>
      </c>
      <c r="I76">
        <f t="shared" si="20"/>
        <v>22089</v>
      </c>
      <c r="J76">
        <f t="shared" si="21"/>
        <v>71110</v>
      </c>
      <c r="L76" s="8">
        <f t="shared" si="22"/>
        <v>0.35147821659294148</v>
      </c>
      <c r="M76" s="8">
        <f t="shared" si="22"/>
        <v>3.2192494001539229</v>
      </c>
      <c r="N76" s="8">
        <f t="shared" si="23"/>
        <v>1.1314960379339973</v>
      </c>
      <c r="T76" s="8">
        <f t="shared" ca="1" si="24"/>
        <v>0.32502201605918135</v>
      </c>
      <c r="U76" s="8">
        <f t="shared" ca="1" si="24"/>
        <v>2.9769325120000936</v>
      </c>
      <c r="V76" s="8">
        <f t="shared" ca="1" si="24"/>
        <v>1.0463269302353382</v>
      </c>
      <c r="X76" s="5">
        <f t="shared" si="25"/>
        <v>44823</v>
      </c>
      <c r="Y76" s="8">
        <f t="shared" ca="1" si="26"/>
        <v>1.0629307635576088</v>
      </c>
      <c r="Z76" s="8">
        <f t="shared" ca="1" si="26"/>
        <v>1.1242918557387993</v>
      </c>
      <c r="AA76" s="8">
        <f t="shared" ca="1" si="26"/>
        <v>1.2862042498310353</v>
      </c>
    </row>
    <row r="77" spans="1:27" x14ac:dyDescent="0.55000000000000004">
      <c r="A77" s="2">
        <v>44830</v>
      </c>
      <c r="B77">
        <v>853</v>
      </c>
      <c r="C77">
        <v>344</v>
      </c>
      <c r="D77">
        <v>1177</v>
      </c>
      <c r="E77">
        <v>2374</v>
      </c>
      <c r="H77">
        <f t="shared" si="27"/>
        <v>63699</v>
      </c>
      <c r="I77">
        <f t="shared" si="20"/>
        <v>22433</v>
      </c>
      <c r="J77">
        <f t="shared" si="21"/>
        <v>72287</v>
      </c>
      <c r="L77" s="8">
        <f t="shared" si="22"/>
        <v>0.35217193362533161</v>
      </c>
      <c r="M77" s="8">
        <f t="shared" si="22"/>
        <v>3.2223510007578122</v>
      </c>
      <c r="N77" s="8">
        <f t="shared" si="23"/>
        <v>1.1348215827564012</v>
      </c>
      <c r="T77" s="8">
        <f t="shared" ca="1" si="24"/>
        <v>0.32527761257929494</v>
      </c>
      <c r="U77" s="8">
        <f t="shared" ca="1" si="24"/>
        <v>2.9762696579169114</v>
      </c>
      <c r="V77" s="8">
        <f t="shared" ca="1" si="24"/>
        <v>1.0481586404190031</v>
      </c>
      <c r="X77" s="5">
        <f t="shared" si="25"/>
        <v>44830</v>
      </c>
      <c r="Y77" s="8">
        <f t="shared" ca="1" si="26"/>
        <v>1.0637666497156637</v>
      </c>
      <c r="Z77" s="8">
        <f t="shared" ca="1" si="26"/>
        <v>1.1240415170279749</v>
      </c>
      <c r="AA77" s="8">
        <f t="shared" ca="1" si="26"/>
        <v>1.288455891602464</v>
      </c>
    </row>
    <row r="78" spans="1:27" x14ac:dyDescent="0.55000000000000004">
      <c r="A78" s="2">
        <v>44837</v>
      </c>
      <c r="B78">
        <v>901</v>
      </c>
      <c r="C78">
        <v>350</v>
      </c>
      <c r="D78">
        <v>1189</v>
      </c>
      <c r="E78">
        <v>2440</v>
      </c>
      <c r="H78">
        <f t="shared" si="27"/>
        <v>64600</v>
      </c>
      <c r="I78">
        <f t="shared" si="20"/>
        <v>22783</v>
      </c>
      <c r="J78">
        <f t="shared" si="21"/>
        <v>73476</v>
      </c>
      <c r="L78" s="8">
        <f t="shared" si="22"/>
        <v>0.3526780185758514</v>
      </c>
      <c r="M78" s="8">
        <f t="shared" si="22"/>
        <v>3.2250362112101127</v>
      </c>
      <c r="N78" s="8">
        <f t="shared" si="23"/>
        <v>1.1373993808049536</v>
      </c>
      <c r="T78" s="8">
        <f t="shared" ca="1" si="24"/>
        <v>0.32535904914311542</v>
      </c>
      <c r="U78" s="8">
        <f t="shared" ca="1" si="24"/>
        <v>2.975220058705653</v>
      </c>
      <c r="V78" s="8">
        <f t="shared" ca="1" si="24"/>
        <v>1.049294715131438</v>
      </c>
      <c r="X78" s="5">
        <f t="shared" si="25"/>
        <v>44837</v>
      </c>
      <c r="Y78" s="8">
        <f t="shared" ca="1" si="26"/>
        <v>1.0640329745327108</v>
      </c>
      <c r="Z78" s="8">
        <f t="shared" ca="1" si="26"/>
        <v>1.1236451170960817</v>
      </c>
      <c r="AA78" s="8">
        <f t="shared" ca="1" si="26"/>
        <v>1.2898524189029041</v>
      </c>
    </row>
    <row r="79" spans="1:27" x14ac:dyDescent="0.55000000000000004">
      <c r="A79" s="2">
        <v>44844</v>
      </c>
      <c r="B79">
        <v>885</v>
      </c>
      <c r="C79">
        <v>340</v>
      </c>
      <c r="D79">
        <v>1144</v>
      </c>
      <c r="E79">
        <v>2369</v>
      </c>
      <c r="H79">
        <f t="shared" si="27"/>
        <v>65485</v>
      </c>
      <c r="I79">
        <f t="shared" si="20"/>
        <v>23123</v>
      </c>
      <c r="J79">
        <f t="shared" si="21"/>
        <v>74620</v>
      </c>
      <c r="L79" s="8">
        <f t="shared" si="22"/>
        <v>0.35310376422081391</v>
      </c>
      <c r="M79" s="8">
        <f t="shared" si="22"/>
        <v>3.2270899104787443</v>
      </c>
      <c r="N79" s="8">
        <f t="shared" si="23"/>
        <v>1.139497594869054</v>
      </c>
      <c r="T79" s="8">
        <f t="shared" ca="1" si="24"/>
        <v>0.32536580768502593</v>
      </c>
      <c r="U79" s="8">
        <f t="shared" ca="1" si="24"/>
        <v>2.9735868647905588</v>
      </c>
      <c r="V79" s="8">
        <f t="shared" ca="1" si="24"/>
        <v>1.0499847151951147</v>
      </c>
      <c r="X79" s="5">
        <f t="shared" si="25"/>
        <v>44844</v>
      </c>
      <c r="Y79" s="8">
        <f t="shared" ca="1" si="26"/>
        <v>1.0640550772265547</v>
      </c>
      <c r="Z79" s="8">
        <f t="shared" ca="1" si="26"/>
        <v>1.1230283121768634</v>
      </c>
      <c r="AA79" s="8">
        <f t="shared" ca="1" si="26"/>
        <v>1.2907006060121522</v>
      </c>
    </row>
    <row r="80" spans="1:27" x14ac:dyDescent="0.55000000000000004">
      <c r="A80" s="2">
        <v>44851</v>
      </c>
      <c r="B80">
        <v>809</v>
      </c>
      <c r="C80">
        <v>334</v>
      </c>
      <c r="D80">
        <v>1199</v>
      </c>
      <c r="E80">
        <v>2342</v>
      </c>
      <c r="H80">
        <f t="shared" si="27"/>
        <v>66294</v>
      </c>
      <c r="I80">
        <f t="shared" si="20"/>
        <v>23457</v>
      </c>
      <c r="J80">
        <f t="shared" si="21"/>
        <v>75819</v>
      </c>
      <c r="L80" s="8">
        <f t="shared" si="22"/>
        <v>0.35383292605665673</v>
      </c>
      <c r="M80" s="8">
        <f t="shared" si="22"/>
        <v>3.2322547640363219</v>
      </c>
      <c r="N80" s="8">
        <f t="shared" si="23"/>
        <v>1.1436781609195403</v>
      </c>
      <c r="T80" s="8">
        <f t="shared" ca="1" si="24"/>
        <v>0.32565134347927133</v>
      </c>
      <c r="U80" s="8">
        <f t="shared" ca="1" si="24"/>
        <v>2.9748167252449536</v>
      </c>
      <c r="V80" s="8">
        <f t="shared" ca="1" si="24"/>
        <v>1.0525881063757034</v>
      </c>
      <c r="X80" s="5">
        <f t="shared" si="25"/>
        <v>44851</v>
      </c>
      <c r="Y80" s="8">
        <f t="shared" ca="1" si="26"/>
        <v>1.0649888748304224</v>
      </c>
      <c r="Z80" s="8">
        <f t="shared" ca="1" si="26"/>
        <v>1.1234927909942358</v>
      </c>
      <c r="AA80" s="8">
        <f t="shared" ca="1" si="26"/>
        <v>1.2939008417163911</v>
      </c>
    </row>
    <row r="81" spans="1:27" x14ac:dyDescent="0.55000000000000004">
      <c r="A81" s="2">
        <v>44858</v>
      </c>
      <c r="B81">
        <v>816</v>
      </c>
      <c r="C81">
        <v>313</v>
      </c>
      <c r="D81">
        <v>1184</v>
      </c>
      <c r="E81">
        <v>2313</v>
      </c>
      <c r="H81">
        <f t="shared" si="27"/>
        <v>67110</v>
      </c>
      <c r="I81">
        <f t="shared" si="20"/>
        <v>23770</v>
      </c>
      <c r="J81">
        <f t="shared" si="21"/>
        <v>77003</v>
      </c>
      <c r="L81" s="8">
        <f t="shared" si="22"/>
        <v>0.35419460587095813</v>
      </c>
      <c r="M81" s="8">
        <f t="shared" si="22"/>
        <v>3.239503575936054</v>
      </c>
      <c r="N81" s="8">
        <f t="shared" si="23"/>
        <v>1.1474146922962301</v>
      </c>
      <c r="T81" s="8">
        <f t="shared" ca="1" si="24"/>
        <v>0.32559793313822177</v>
      </c>
      <c r="U81" s="8">
        <f t="shared" ca="1" si="24"/>
        <v>2.9779552009974384</v>
      </c>
      <c r="V81" s="8">
        <f t="shared" ca="1" si="24"/>
        <v>1.0547756687186576</v>
      </c>
      <c r="X81" s="5">
        <f t="shared" si="25"/>
        <v>44858</v>
      </c>
      <c r="Y81" s="8">
        <f t="shared" ca="1" si="26"/>
        <v>1.064814205141021</v>
      </c>
      <c r="Z81" s="8">
        <f t="shared" ca="1" si="26"/>
        <v>1.1246780925466657</v>
      </c>
      <c r="AA81" s="8">
        <f t="shared" ca="1" si="26"/>
        <v>1.2965899170913746</v>
      </c>
    </row>
    <row r="82" spans="1:27" x14ac:dyDescent="0.55000000000000004">
      <c r="A82" s="2">
        <v>44865</v>
      </c>
      <c r="B82">
        <v>765</v>
      </c>
      <c r="C82">
        <v>312</v>
      </c>
      <c r="D82">
        <v>1106</v>
      </c>
      <c r="E82">
        <v>2183</v>
      </c>
      <c r="H82">
        <f t="shared" si="27"/>
        <v>67875</v>
      </c>
      <c r="I82">
        <f t="shared" si="20"/>
        <v>24082</v>
      </c>
      <c r="J82">
        <f t="shared" si="21"/>
        <v>78109</v>
      </c>
      <c r="L82" s="8">
        <f t="shared" si="22"/>
        <v>0.35479926335174955</v>
      </c>
      <c r="M82" s="8">
        <f t="shared" si="22"/>
        <v>3.2434598455277799</v>
      </c>
      <c r="N82" s="8">
        <f t="shared" si="23"/>
        <v>1.1507771639042357</v>
      </c>
      <c r="T82" s="8">
        <f t="shared" ca="1" si="24"/>
        <v>0.32576728776643654</v>
      </c>
      <c r="U82" s="8">
        <f t="shared" ca="1" si="24"/>
        <v>2.9780589364115988</v>
      </c>
      <c r="V82" s="8">
        <f t="shared" ca="1" si="24"/>
        <v>1.0566131168569299</v>
      </c>
      <c r="X82" s="5">
        <f t="shared" si="25"/>
        <v>44865</v>
      </c>
      <c r="Y82" s="8">
        <f t="shared" ca="1" si="26"/>
        <v>1.0653680514510737</v>
      </c>
      <c r="Z82" s="8">
        <f t="shared" ca="1" si="26"/>
        <v>1.1247172700828785</v>
      </c>
      <c r="AA82" s="8">
        <f t="shared" ca="1" si="26"/>
        <v>1.2988486122811835</v>
      </c>
    </row>
    <row r="83" spans="1:27" x14ac:dyDescent="0.55000000000000004">
      <c r="A83" s="2">
        <v>44872</v>
      </c>
      <c r="B83">
        <v>739</v>
      </c>
      <c r="C83">
        <v>365</v>
      </c>
      <c r="D83">
        <v>1143</v>
      </c>
      <c r="E83">
        <v>2247</v>
      </c>
      <c r="H83">
        <f t="shared" si="27"/>
        <v>68614</v>
      </c>
      <c r="I83">
        <f t="shared" si="20"/>
        <v>24447</v>
      </c>
      <c r="J83">
        <f t="shared" si="21"/>
        <v>79252</v>
      </c>
      <c r="L83" s="8">
        <f t="shared" si="22"/>
        <v>0.35629754860524093</v>
      </c>
      <c r="M83" s="8">
        <f t="shared" si="22"/>
        <v>3.2417883584897944</v>
      </c>
      <c r="N83" s="8">
        <f t="shared" si="23"/>
        <v>1.1550412452269216</v>
      </c>
      <c r="T83" s="8">
        <f t="shared" ca="1" si="24"/>
        <v>0.3267553169139169</v>
      </c>
      <c r="U83" s="8">
        <f t="shared" ca="1" si="24"/>
        <v>2.9729971104005455</v>
      </c>
      <c r="V83" s="8">
        <f t="shared" ca="1" si="24"/>
        <v>1.0592715824461791</v>
      </c>
      <c r="X83" s="5">
        <f t="shared" si="25"/>
        <v>44872</v>
      </c>
      <c r="Y83" s="8">
        <f t="shared" ca="1" si="26"/>
        <v>1.0685992374146649</v>
      </c>
      <c r="Z83" s="8">
        <f t="shared" ca="1" si="26"/>
        <v>1.1228055808737838</v>
      </c>
      <c r="AA83" s="8">
        <f t="shared" ca="1" si="26"/>
        <v>1.3021165485639214</v>
      </c>
    </row>
    <row r="84" spans="1:27" x14ac:dyDescent="0.55000000000000004">
      <c r="A84" s="2">
        <v>44879</v>
      </c>
      <c r="B84">
        <v>738</v>
      </c>
      <c r="C84">
        <v>351</v>
      </c>
      <c r="D84">
        <v>1147</v>
      </c>
      <c r="E84">
        <v>2236</v>
      </c>
      <c r="H84">
        <f t="shared" si="27"/>
        <v>69352</v>
      </c>
      <c r="I84">
        <f t="shared" si="20"/>
        <v>24798</v>
      </c>
      <c r="J84">
        <f t="shared" si="21"/>
        <v>80399</v>
      </c>
      <c r="L84" s="8">
        <f t="shared" si="22"/>
        <v>0.35756719344791787</v>
      </c>
      <c r="M84" s="8">
        <f t="shared" si="22"/>
        <v>3.2421566255343173</v>
      </c>
      <c r="N84" s="8">
        <f t="shared" si="23"/>
        <v>1.1592888453108778</v>
      </c>
      <c r="T84" s="8">
        <f t="shared" ca="1" si="24"/>
        <v>0.32753111270947605</v>
      </c>
      <c r="U84" s="8">
        <f t="shared" ca="1" si="24"/>
        <v>2.9698115112295085</v>
      </c>
      <c r="V84" s="8">
        <f t="shared" ca="1" si="24"/>
        <v>1.0619071671396549</v>
      </c>
      <c r="X84" s="5">
        <f t="shared" si="25"/>
        <v>44879</v>
      </c>
      <c r="Y84" s="8">
        <f t="shared" ca="1" si="26"/>
        <v>1.0711363492919979</v>
      </c>
      <c r="Z84" s="8">
        <f t="shared" ca="1" si="26"/>
        <v>1.1216024823187416</v>
      </c>
      <c r="AA84" s="8">
        <f t="shared" ca="1" si="26"/>
        <v>1.3053563583552796</v>
      </c>
    </row>
    <row r="85" spans="1:27" x14ac:dyDescent="0.55000000000000004">
      <c r="A85" s="2">
        <v>44886</v>
      </c>
      <c r="B85">
        <v>808</v>
      </c>
      <c r="C85">
        <v>342</v>
      </c>
      <c r="D85">
        <v>1146</v>
      </c>
      <c r="E85">
        <v>2296</v>
      </c>
      <c r="H85">
        <f t="shared" si="27"/>
        <v>70160</v>
      </c>
      <c r="I85">
        <f t="shared" si="20"/>
        <v>25140</v>
      </c>
      <c r="J85">
        <f t="shared" si="21"/>
        <v>81545</v>
      </c>
      <c r="L85" s="8">
        <f t="shared" si="22"/>
        <v>0.35832383124287343</v>
      </c>
      <c r="M85" s="8">
        <f t="shared" si="22"/>
        <v>3.2436356404136832</v>
      </c>
      <c r="N85" s="8">
        <f t="shared" si="23"/>
        <v>1.1622719498289624</v>
      </c>
      <c r="T85" s="8">
        <f t="shared" ca="1" si="24"/>
        <v>0.32783525409327985</v>
      </c>
      <c r="U85" s="8">
        <f t="shared" ca="1" si="24"/>
        <v>2.9676455252016885</v>
      </c>
      <c r="V85" s="8">
        <f t="shared" ca="1" si="24"/>
        <v>1.0633781143610384</v>
      </c>
      <c r="X85" s="5">
        <f t="shared" si="25"/>
        <v>44886</v>
      </c>
      <c r="Y85" s="8">
        <f t="shared" ca="1" si="26"/>
        <v>1.0721309934002208</v>
      </c>
      <c r="Z85" s="8">
        <f t="shared" ca="1" si="26"/>
        <v>1.120784458920191</v>
      </c>
      <c r="AA85" s="8">
        <f t="shared" ca="1" si="26"/>
        <v>1.3071645298863277</v>
      </c>
    </row>
    <row r="86" spans="1:27" x14ac:dyDescent="0.55000000000000004">
      <c r="A86" s="2">
        <v>44893</v>
      </c>
      <c r="B86">
        <v>848</v>
      </c>
      <c r="C86">
        <v>363</v>
      </c>
      <c r="D86">
        <v>1251</v>
      </c>
      <c r="E86">
        <v>2462</v>
      </c>
      <c r="H86">
        <f t="shared" si="27"/>
        <v>71008</v>
      </c>
      <c r="I86">
        <f t="shared" si="20"/>
        <v>25503</v>
      </c>
      <c r="J86">
        <f t="shared" si="21"/>
        <v>82796</v>
      </c>
      <c r="L86" s="8">
        <f t="shared" si="22"/>
        <v>0.35915671473636773</v>
      </c>
      <c r="M86" s="8">
        <f t="shared" si="22"/>
        <v>3.2465200172528723</v>
      </c>
      <c r="N86" s="8">
        <f t="shared" si="23"/>
        <v>1.1660094637223974</v>
      </c>
      <c r="T86" s="8">
        <f t="shared" ca="1" si="24"/>
        <v>0.32820789031240305</v>
      </c>
      <c r="U86" s="8">
        <f t="shared" ca="1" si="24"/>
        <v>2.9667647631248837</v>
      </c>
      <c r="V86" s="8">
        <f t="shared" ca="1" si="24"/>
        <v>1.0655334857195515</v>
      </c>
      <c r="X86" s="5">
        <f t="shared" si="25"/>
        <v>44893</v>
      </c>
      <c r="Y86" s="8">
        <f t="shared" ca="1" si="26"/>
        <v>1.0733496385422463</v>
      </c>
      <c r="Z86" s="8">
        <f t="shared" ca="1" si="26"/>
        <v>1.1204518233546203</v>
      </c>
      <c r="AA86" s="8">
        <f t="shared" ca="1" si="26"/>
        <v>1.309814034282301</v>
      </c>
    </row>
    <row r="87" spans="1:27" x14ac:dyDescent="0.55000000000000004">
      <c r="A87" s="2">
        <v>44900</v>
      </c>
      <c r="B87">
        <v>854</v>
      </c>
      <c r="C87">
        <v>386</v>
      </c>
      <c r="D87">
        <v>1228</v>
      </c>
      <c r="E87">
        <v>2468</v>
      </c>
      <c r="H87">
        <f t="shared" si="27"/>
        <v>71862</v>
      </c>
      <c r="I87">
        <f t="shared" si="20"/>
        <v>25889</v>
      </c>
      <c r="J87">
        <f t="shared" si="21"/>
        <v>84024</v>
      </c>
      <c r="L87" s="8">
        <f t="shared" si="22"/>
        <v>0.36025994266789124</v>
      </c>
      <c r="M87" s="8">
        <f t="shared" si="22"/>
        <v>3.2455483023678009</v>
      </c>
      <c r="N87" s="8">
        <f t="shared" si="23"/>
        <v>1.1692410453368958</v>
      </c>
      <c r="T87" s="8">
        <f t="shared" ca="1" si="24"/>
        <v>0.32882593895766998</v>
      </c>
      <c r="U87" s="8">
        <f t="shared" ca="1" si="24"/>
        <v>2.962362287783936</v>
      </c>
      <c r="V87" s="8">
        <f t="shared" ca="1" si="24"/>
        <v>1.067220467958564</v>
      </c>
      <c r="X87" s="5">
        <f t="shared" si="25"/>
        <v>44900</v>
      </c>
      <c r="Y87" s="8">
        <f t="shared" ca="1" si="26"/>
        <v>1.0753708644468623</v>
      </c>
      <c r="Z87" s="8">
        <f t="shared" ca="1" si="26"/>
        <v>1.1187891497296838</v>
      </c>
      <c r="AA87" s="8">
        <f t="shared" ca="1" si="26"/>
        <v>1.3118877682773911</v>
      </c>
    </row>
    <row r="88" spans="1:27" x14ac:dyDescent="0.55000000000000004">
      <c r="A88" s="2">
        <v>44907</v>
      </c>
      <c r="B88">
        <v>902</v>
      </c>
      <c r="C88">
        <v>435</v>
      </c>
      <c r="D88">
        <v>1395</v>
      </c>
      <c r="E88">
        <v>2732</v>
      </c>
      <c r="H88">
        <f t="shared" si="27"/>
        <v>72764</v>
      </c>
      <c r="I88">
        <f t="shared" si="20"/>
        <v>26324</v>
      </c>
      <c r="J88">
        <f t="shared" si="21"/>
        <v>85419</v>
      </c>
      <c r="L88" s="8">
        <f t="shared" si="22"/>
        <v>0.36177230498598206</v>
      </c>
      <c r="M88" s="8">
        <f t="shared" si="22"/>
        <v>3.2449095882084791</v>
      </c>
      <c r="N88" s="8">
        <f t="shared" si="23"/>
        <v>1.1739184211972953</v>
      </c>
      <c r="T88" s="8">
        <f t="shared" ca="1" si="24"/>
        <v>0.32981505539282341</v>
      </c>
      <c r="U88" s="8">
        <f t="shared" ca="1" si="24"/>
        <v>2.9582696652833946</v>
      </c>
      <c r="V88" s="8">
        <f t="shared" ca="1" si="24"/>
        <v>1.0702200355796831</v>
      </c>
      <c r="X88" s="5">
        <f t="shared" si="25"/>
        <v>44907</v>
      </c>
      <c r="Y88" s="8">
        <f t="shared" ca="1" si="26"/>
        <v>1.0786056062050131</v>
      </c>
      <c r="Z88" s="8">
        <f t="shared" ca="1" si="26"/>
        <v>1.1172434975768641</v>
      </c>
      <c r="AA88" s="8">
        <f t="shared" ca="1" si="26"/>
        <v>1.3155750064726952</v>
      </c>
    </row>
    <row r="89" spans="1:27" x14ac:dyDescent="0.55000000000000004">
      <c r="A89" s="2">
        <v>44914</v>
      </c>
      <c r="B89">
        <v>1011</v>
      </c>
      <c r="C89">
        <v>414</v>
      </c>
      <c r="D89">
        <v>1597</v>
      </c>
      <c r="E89">
        <v>3022</v>
      </c>
      <c r="H89">
        <f t="shared" si="27"/>
        <v>73775</v>
      </c>
      <c r="I89">
        <f t="shared" si="20"/>
        <v>26738</v>
      </c>
      <c r="J89">
        <f t="shared" si="21"/>
        <v>87016</v>
      </c>
      <c r="L89" s="8">
        <f t="shared" si="22"/>
        <v>0.36242629617078959</v>
      </c>
      <c r="M89" s="8">
        <f t="shared" si="22"/>
        <v>3.2543944947266064</v>
      </c>
      <c r="N89" s="8">
        <f t="shared" si="23"/>
        <v>1.179478143002372</v>
      </c>
      <c r="T89" s="8">
        <f t="shared" ca="1" si="24"/>
        <v>0.33001974654243271</v>
      </c>
      <c r="U89" s="8">
        <f t="shared" ca="1" si="24"/>
        <v>2.9634009939296595</v>
      </c>
      <c r="V89" s="8">
        <f t="shared" ca="1" si="24"/>
        <v>1.0740144462987629</v>
      </c>
      <c r="X89" s="5">
        <f t="shared" si="25"/>
        <v>44914</v>
      </c>
      <c r="Y89" s="8">
        <f t="shared" ca="1" si="26"/>
        <v>1.0792750147656569</v>
      </c>
      <c r="Z89" s="8">
        <f t="shared" ca="1" si="26"/>
        <v>1.1191814357003718</v>
      </c>
      <c r="AA89" s="8">
        <f t="shared" ca="1" si="26"/>
        <v>1.3202393107656059</v>
      </c>
    </row>
    <row r="90" spans="1:27" x14ac:dyDescent="0.55000000000000004">
      <c r="A90" s="2">
        <v>44921</v>
      </c>
      <c r="B90">
        <v>1109</v>
      </c>
      <c r="C90">
        <v>487</v>
      </c>
      <c r="D90">
        <v>1570</v>
      </c>
      <c r="E90">
        <v>3166</v>
      </c>
      <c r="H90">
        <f t="shared" si="27"/>
        <v>74884</v>
      </c>
      <c r="I90">
        <f t="shared" si="20"/>
        <v>27225</v>
      </c>
      <c r="J90">
        <f t="shared" si="21"/>
        <v>88586</v>
      </c>
      <c r="L90" s="8">
        <f t="shared" si="22"/>
        <v>0.3635623097056781</v>
      </c>
      <c r="M90" s="8">
        <f t="shared" si="22"/>
        <v>3.2538475665748394</v>
      </c>
      <c r="N90" s="8">
        <f t="shared" si="23"/>
        <v>1.1829763367341488</v>
      </c>
      <c r="T90" s="8">
        <f t="shared" ca="1" si="24"/>
        <v>0.33066189140786656</v>
      </c>
      <c r="U90" s="8">
        <f t="shared" ca="1" si="24"/>
        <v>2.9593919996479676</v>
      </c>
      <c r="V90" s="8">
        <f t="shared" ca="1" si="24"/>
        <v>1.0759233907165204</v>
      </c>
      <c r="X90" s="5">
        <f t="shared" si="25"/>
        <v>44921</v>
      </c>
      <c r="Y90" s="8">
        <f t="shared" ca="1" si="26"/>
        <v>1.0813750433741987</v>
      </c>
      <c r="Z90" s="8">
        <f t="shared" ca="1" si="26"/>
        <v>1.1176673672415001</v>
      </c>
      <c r="AA90" s="8">
        <f t="shared" ca="1" si="26"/>
        <v>1.3225858932264614</v>
      </c>
    </row>
    <row r="91" spans="1:27" x14ac:dyDescent="0.55000000000000004">
      <c r="A91" s="2">
        <v>44928</v>
      </c>
      <c r="B91">
        <v>1000</v>
      </c>
      <c r="C91">
        <v>441</v>
      </c>
      <c r="D91">
        <v>1522</v>
      </c>
      <c r="E91">
        <v>2963</v>
      </c>
      <c r="H91">
        <f t="shared" si="27"/>
        <v>75884</v>
      </c>
      <c r="I91">
        <f t="shared" si="20"/>
        <v>27666</v>
      </c>
      <c r="J91">
        <f t="shared" si="21"/>
        <v>90108</v>
      </c>
      <c r="L91" s="8">
        <f t="shared" si="22"/>
        <v>0.36458278424964419</v>
      </c>
      <c r="M91" s="8">
        <f t="shared" si="22"/>
        <v>3.2569941444372152</v>
      </c>
      <c r="N91" s="8">
        <f t="shared" si="23"/>
        <v>1.1874439934637078</v>
      </c>
      <c r="T91" s="8">
        <f t="shared" ca="1" si="24"/>
        <v>0.33119709219955057</v>
      </c>
      <c r="U91" s="8">
        <f t="shared" ca="1" si="24"/>
        <v>2.9587436284702227</v>
      </c>
      <c r="V91" s="8">
        <f t="shared" ca="1" si="24"/>
        <v>1.0787069899485686</v>
      </c>
      <c r="X91" s="5">
        <f t="shared" si="25"/>
        <v>44928</v>
      </c>
      <c r="Y91" s="8">
        <f t="shared" ca="1" si="26"/>
        <v>1.0831253290719458</v>
      </c>
      <c r="Z91" s="8">
        <f t="shared" ca="1" si="26"/>
        <v>1.1174224982591847</v>
      </c>
      <c r="AA91" s="8">
        <f t="shared" ca="1" si="26"/>
        <v>1.3260076508613161</v>
      </c>
    </row>
    <row r="92" spans="1:27" x14ac:dyDescent="0.55000000000000004">
      <c r="A92" s="2">
        <v>44935</v>
      </c>
      <c r="B92">
        <v>916</v>
      </c>
      <c r="C92">
        <v>394</v>
      </c>
      <c r="D92">
        <v>1355</v>
      </c>
      <c r="E92">
        <v>2665</v>
      </c>
      <c r="H92">
        <f t="shared" si="27"/>
        <v>76800</v>
      </c>
      <c r="I92">
        <f t="shared" si="20"/>
        <v>28060</v>
      </c>
      <c r="J92">
        <f t="shared" si="21"/>
        <v>91463</v>
      </c>
      <c r="L92" s="8">
        <f t="shared" si="22"/>
        <v>0.36536458333333333</v>
      </c>
      <c r="M92" s="8">
        <f t="shared" si="22"/>
        <v>3.2595509622238059</v>
      </c>
      <c r="N92" s="8">
        <f t="shared" si="23"/>
        <v>1.1909244791666667</v>
      </c>
      <c r="T92" s="8">
        <f t="shared" ca="1" si="24"/>
        <v>0.33151399781711083</v>
      </c>
      <c r="U92" s="8">
        <f t="shared" ca="1" si="24"/>
        <v>2.9575575188949603</v>
      </c>
      <c r="V92" s="8">
        <f t="shared" ca="1" si="24"/>
        <v>1.0805867705754244</v>
      </c>
      <c r="X92" s="5">
        <f t="shared" si="25"/>
        <v>44935</v>
      </c>
      <c r="Y92" s="8">
        <f t="shared" ca="1" si="26"/>
        <v>1.0841617164961985</v>
      </c>
      <c r="Z92" s="8">
        <f t="shared" ca="1" si="26"/>
        <v>1.1169745427445381</v>
      </c>
      <c r="AA92" s="8">
        <f t="shared" ca="1" si="26"/>
        <v>1.3283183835406978</v>
      </c>
    </row>
    <row r="93" spans="1:27" x14ac:dyDescent="0.55000000000000004">
      <c r="A93" s="2">
        <v>44942</v>
      </c>
      <c r="B93">
        <v>849</v>
      </c>
      <c r="C93">
        <v>398</v>
      </c>
      <c r="D93">
        <v>1280</v>
      </c>
      <c r="E93">
        <v>2527</v>
      </c>
      <c r="H93">
        <f t="shared" si="27"/>
        <v>77649</v>
      </c>
      <c r="I93">
        <f t="shared" si="20"/>
        <v>28458</v>
      </c>
      <c r="J93">
        <f t="shared" si="21"/>
        <v>92743</v>
      </c>
      <c r="L93" s="8">
        <f t="shared" si="22"/>
        <v>0.36649538306996871</v>
      </c>
      <c r="M93" s="8">
        <f t="shared" si="22"/>
        <v>3.2589430037247875</v>
      </c>
      <c r="N93" s="8">
        <f t="shared" si="23"/>
        <v>1.1943875645533104</v>
      </c>
      <c r="T93" s="8">
        <f t="shared" ca="1" si="24"/>
        <v>0.33214597825044939</v>
      </c>
      <c r="U93" s="8">
        <f t="shared" ca="1" si="24"/>
        <v>2.9535019049011453</v>
      </c>
      <c r="V93" s="8">
        <f t="shared" ca="1" si="24"/>
        <v>1.0824448120346275</v>
      </c>
      <c r="X93" s="5">
        <f t="shared" si="25"/>
        <v>44942</v>
      </c>
      <c r="Y93" s="8">
        <f t="shared" ca="1" si="26"/>
        <v>1.0862285040101856</v>
      </c>
      <c r="Z93" s="8">
        <f t="shared" ca="1" si="26"/>
        <v>1.1154428675168042</v>
      </c>
      <c r="AA93" s="8">
        <f t="shared" ca="1" si="26"/>
        <v>1.3306023932054896</v>
      </c>
    </row>
    <row r="94" spans="1:27" x14ac:dyDescent="0.55000000000000004">
      <c r="A94" s="2">
        <v>44949</v>
      </c>
      <c r="B94">
        <v>752</v>
      </c>
      <c r="C94">
        <v>362</v>
      </c>
      <c r="D94">
        <v>1203</v>
      </c>
      <c r="E94">
        <v>2317</v>
      </c>
      <c r="H94">
        <f t="shared" si="27"/>
        <v>78401</v>
      </c>
      <c r="I94">
        <f t="shared" si="20"/>
        <v>28820</v>
      </c>
      <c r="J94">
        <f t="shared" si="21"/>
        <v>93946</v>
      </c>
      <c r="L94" s="8">
        <f t="shared" si="22"/>
        <v>0.36759735207459088</v>
      </c>
      <c r="M94" s="8">
        <f t="shared" si="22"/>
        <v>3.2597501734906316</v>
      </c>
      <c r="N94" s="8">
        <f t="shared" si="23"/>
        <v>1.1982755321998444</v>
      </c>
      <c r="T94" s="8">
        <f t="shared" ca="1" si="24"/>
        <v>0.33274989777896657</v>
      </c>
      <c r="U94" s="8">
        <f t="shared" ca="1" si="24"/>
        <v>2.9507327266978747</v>
      </c>
      <c r="V94" s="8">
        <f t="shared" ca="1" si="24"/>
        <v>1.0846815370139762</v>
      </c>
      <c r="X94" s="5">
        <f t="shared" si="25"/>
        <v>44949</v>
      </c>
      <c r="Y94" s="8">
        <f t="shared" ca="1" si="26"/>
        <v>1.0882035229746154</v>
      </c>
      <c r="Z94" s="8">
        <f t="shared" ca="1" si="26"/>
        <v>1.1143970377949424</v>
      </c>
      <c r="AA94" s="8">
        <f t="shared" ca="1" si="26"/>
        <v>1.3333519020740936</v>
      </c>
    </row>
    <row r="95" spans="1:27" x14ac:dyDescent="0.55000000000000004">
      <c r="A95" s="2">
        <v>44956</v>
      </c>
      <c r="B95">
        <v>800</v>
      </c>
      <c r="C95">
        <v>350</v>
      </c>
      <c r="D95">
        <v>1202</v>
      </c>
      <c r="E95">
        <v>2352</v>
      </c>
      <c r="H95">
        <f t="shared" si="27"/>
        <v>79201</v>
      </c>
      <c r="I95">
        <f t="shared" si="20"/>
        <v>29170</v>
      </c>
      <c r="J95">
        <f t="shared" si="21"/>
        <v>95148</v>
      </c>
      <c r="L95" s="8">
        <f t="shared" si="22"/>
        <v>0.36830343051224101</v>
      </c>
      <c r="M95" s="8">
        <f t="shared" si="22"/>
        <v>3.2618443606444978</v>
      </c>
      <c r="N95" s="8">
        <f t="shared" si="23"/>
        <v>1.201348467822376</v>
      </c>
      <c r="T95" s="8">
        <f t="shared" ca="1" si="24"/>
        <v>0.33299398333140956</v>
      </c>
      <c r="U95" s="8">
        <f t="shared" ca="1" si="24"/>
        <v>2.9491295944418465</v>
      </c>
      <c r="V95" s="8">
        <f t="shared" ca="1" si="24"/>
        <v>1.0861745466581061</v>
      </c>
      <c r="X95" s="5">
        <f t="shared" si="25"/>
        <v>44956</v>
      </c>
      <c r="Y95" s="8">
        <f t="shared" ca="1" si="26"/>
        <v>1.0890017644161565</v>
      </c>
      <c r="Z95" s="8">
        <f t="shared" ca="1" si="26"/>
        <v>1.1137915861994294</v>
      </c>
      <c r="AA95" s="8">
        <f t="shared" ca="1" si="26"/>
        <v>1.3351871939831785</v>
      </c>
    </row>
    <row r="96" spans="1:27" x14ac:dyDescent="0.55000000000000004">
      <c r="A96" s="2">
        <v>44963</v>
      </c>
      <c r="B96">
        <v>788</v>
      </c>
      <c r="C96">
        <v>351</v>
      </c>
      <c r="D96">
        <v>1174</v>
      </c>
      <c r="E96">
        <v>2313</v>
      </c>
      <c r="H96">
        <f t="shared" si="27"/>
        <v>79989</v>
      </c>
      <c r="I96">
        <f t="shared" si="20"/>
        <v>29521</v>
      </c>
      <c r="J96">
        <f t="shared" si="21"/>
        <v>96322</v>
      </c>
      <c r="L96" s="8">
        <f t="shared" si="22"/>
        <v>0.369063246196352</v>
      </c>
      <c r="M96" s="8">
        <f t="shared" si="22"/>
        <v>3.2628298499373329</v>
      </c>
      <c r="N96" s="8">
        <f t="shared" si="23"/>
        <v>1.204190576204228</v>
      </c>
      <c r="T96" s="8">
        <f t="shared" ca="1" si="24"/>
        <v>0.33328555103080576</v>
      </c>
      <c r="U96" s="8">
        <f t="shared" ca="1" si="24"/>
        <v>2.9465248996308051</v>
      </c>
      <c r="V96" s="8">
        <f t="shared" ca="1" si="24"/>
        <v>1.0874540444561251</v>
      </c>
      <c r="X96" s="5">
        <f t="shared" si="25"/>
        <v>44963</v>
      </c>
      <c r="Y96" s="8">
        <f t="shared" ca="1" si="26"/>
        <v>1.0899552883684893</v>
      </c>
      <c r="Z96" s="8">
        <f t="shared" ca="1" si="26"/>
        <v>1.112807876575199</v>
      </c>
      <c r="AA96" s="8">
        <f t="shared" ca="1" si="26"/>
        <v>1.3367600250533791</v>
      </c>
    </row>
    <row r="97" spans="1:27" x14ac:dyDescent="0.55000000000000004">
      <c r="A97" s="2">
        <v>44970</v>
      </c>
      <c r="B97">
        <v>786</v>
      </c>
      <c r="C97">
        <v>382</v>
      </c>
      <c r="D97">
        <v>1173</v>
      </c>
      <c r="E97">
        <v>2341</v>
      </c>
      <c r="H97">
        <f t="shared" si="27"/>
        <v>80775</v>
      </c>
      <c r="I97">
        <f t="shared" si="20"/>
        <v>29903</v>
      </c>
      <c r="J97">
        <f t="shared" si="21"/>
        <v>97495</v>
      </c>
      <c r="L97" s="8">
        <f t="shared" si="22"/>
        <v>0.37020117610646858</v>
      </c>
      <c r="M97" s="8">
        <f t="shared" si="22"/>
        <v>3.2603752131893122</v>
      </c>
      <c r="N97" s="8">
        <f t="shared" si="23"/>
        <v>1.2069947384710615</v>
      </c>
      <c r="T97" s="8">
        <f t="shared" ca="1" si="24"/>
        <v>0.333917014639312</v>
      </c>
      <c r="U97" s="8">
        <f t="shared" ca="1" si="24"/>
        <v>2.9408192843749386</v>
      </c>
      <c r="V97" s="8">
        <f t="shared" ca="1" si="24"/>
        <v>1.0886947577921855</v>
      </c>
      <c r="X97" s="5">
        <f t="shared" si="25"/>
        <v>44970</v>
      </c>
      <c r="Y97" s="8">
        <f t="shared" ca="1" si="26"/>
        <v>1.0920203856923154</v>
      </c>
      <c r="Z97" s="8">
        <f t="shared" ca="1" si="26"/>
        <v>1.1106530488327857</v>
      </c>
      <c r="AA97" s="8">
        <f t="shared" ca="1" si="26"/>
        <v>1.3382851800690336</v>
      </c>
    </row>
    <row r="98" spans="1:27" x14ac:dyDescent="0.55000000000000004">
      <c r="A98" s="2">
        <v>44977</v>
      </c>
      <c r="B98">
        <v>763</v>
      </c>
      <c r="C98">
        <v>351</v>
      </c>
      <c r="D98">
        <v>1184</v>
      </c>
      <c r="E98">
        <v>2298</v>
      </c>
      <c r="H98">
        <f t="shared" si="27"/>
        <v>81538</v>
      </c>
      <c r="I98">
        <f t="shared" si="20"/>
        <v>30254</v>
      </c>
      <c r="J98">
        <f t="shared" si="21"/>
        <v>98679</v>
      </c>
      <c r="L98" s="8">
        <f t="shared" si="22"/>
        <v>0.37104172287767667</v>
      </c>
      <c r="M98" s="8">
        <f t="shared" si="22"/>
        <v>3.2616844053678853</v>
      </c>
      <c r="N98" s="8">
        <f t="shared" si="23"/>
        <v>1.2102210012509504</v>
      </c>
      <c r="T98" s="8">
        <f t="shared" ca="1" si="24"/>
        <v>0.33427859555336004</v>
      </c>
      <c r="U98" s="8">
        <f t="shared" ca="1" si="24"/>
        <v>2.9385139593158955</v>
      </c>
      <c r="V98" s="8">
        <f t="shared" ca="1" si="24"/>
        <v>1.090311282164673</v>
      </c>
      <c r="X98" s="5">
        <f t="shared" si="25"/>
        <v>44977</v>
      </c>
      <c r="Y98" s="8">
        <f t="shared" ca="1" si="26"/>
        <v>1.0932028762870047</v>
      </c>
      <c r="Z98" s="8">
        <f t="shared" ca="1" si="26"/>
        <v>1.1097824015546682</v>
      </c>
      <c r="AA98" s="8">
        <f t="shared" ca="1" si="26"/>
        <v>1.3402723032690274</v>
      </c>
    </row>
    <row r="99" spans="1:27" x14ac:dyDescent="0.55000000000000004">
      <c r="A99" s="2">
        <v>44984</v>
      </c>
      <c r="B99">
        <v>774</v>
      </c>
      <c r="C99">
        <v>355</v>
      </c>
      <c r="D99">
        <v>1195</v>
      </c>
      <c r="E99">
        <v>2324</v>
      </c>
      <c r="H99">
        <f t="shared" si="27"/>
        <v>82312</v>
      </c>
      <c r="I99">
        <f t="shared" si="20"/>
        <v>30609</v>
      </c>
      <c r="J99">
        <f t="shared" si="21"/>
        <v>99874</v>
      </c>
      <c r="L99" s="8">
        <f t="shared" si="22"/>
        <v>0.37186558460491786</v>
      </c>
      <c r="M99" s="8">
        <f t="shared" si="22"/>
        <v>3.2628965336992386</v>
      </c>
      <c r="N99" s="8">
        <f t="shared" si="23"/>
        <v>1.2133589270094276</v>
      </c>
      <c r="T99" s="8">
        <f t="shared" ca="1" si="24"/>
        <v>0.33462383659850609</v>
      </c>
      <c r="U99" s="8">
        <f t="shared" ca="1" si="24"/>
        <v>2.9361226253040207</v>
      </c>
      <c r="V99" s="8">
        <f t="shared" ca="1" si="24"/>
        <v>1.091842956530406</v>
      </c>
      <c r="X99" s="5">
        <f t="shared" si="25"/>
        <v>44984</v>
      </c>
      <c r="Y99" s="8">
        <f t="shared" ca="1" si="26"/>
        <v>1.0943319300421253</v>
      </c>
      <c r="Z99" s="8">
        <f t="shared" ca="1" si="26"/>
        <v>1.1088792714557947</v>
      </c>
      <c r="AA99" s="8">
        <f t="shared" ca="1" si="26"/>
        <v>1.3421551240410396</v>
      </c>
    </row>
    <row r="100" spans="1:27" x14ac:dyDescent="0.55000000000000004">
      <c r="A100" s="2">
        <v>44991</v>
      </c>
      <c r="B100">
        <v>739</v>
      </c>
      <c r="C100">
        <v>385</v>
      </c>
      <c r="D100">
        <v>1215</v>
      </c>
      <c r="E100">
        <v>2339</v>
      </c>
      <c r="H100">
        <f t="shared" si="27"/>
        <v>83051</v>
      </c>
      <c r="I100">
        <f t="shared" si="20"/>
        <v>30994</v>
      </c>
      <c r="J100">
        <f t="shared" si="21"/>
        <v>101089</v>
      </c>
      <c r="L100" s="8">
        <f t="shared" si="22"/>
        <v>0.37319237576910574</v>
      </c>
      <c r="M100" s="8">
        <f t="shared" si="22"/>
        <v>3.2615667548557785</v>
      </c>
      <c r="N100" s="8">
        <f t="shared" si="23"/>
        <v>1.2171918459741604</v>
      </c>
      <c r="T100" s="8">
        <f t="shared" ca="1" si="24"/>
        <v>0.33541981563211959</v>
      </c>
      <c r="U100" s="8">
        <f t="shared" ca="1" si="24"/>
        <v>2.9314482037072227</v>
      </c>
      <c r="V100" s="8">
        <f t="shared" ca="1" si="24"/>
        <v>1.0939941195855758</v>
      </c>
      <c r="X100" s="5">
        <f t="shared" si="25"/>
        <v>44991</v>
      </c>
      <c r="Y100" s="8">
        <f t="shared" ca="1" si="26"/>
        <v>1.0969350478623674</v>
      </c>
      <c r="Z100" s="8">
        <f t="shared" ca="1" si="26"/>
        <v>1.1071138924589969</v>
      </c>
      <c r="AA100" s="8">
        <f t="shared" ca="1" si="26"/>
        <v>1.3447994553524938</v>
      </c>
    </row>
    <row r="101" spans="1:27" x14ac:dyDescent="0.55000000000000004">
      <c r="A101" s="2">
        <v>44998</v>
      </c>
      <c r="B101">
        <v>750</v>
      </c>
      <c r="C101">
        <v>322</v>
      </c>
      <c r="D101">
        <v>1149</v>
      </c>
      <c r="E101">
        <v>2221</v>
      </c>
      <c r="H101">
        <f t="shared" si="27"/>
        <v>83801</v>
      </c>
      <c r="I101">
        <f t="shared" si="20"/>
        <v>31316</v>
      </c>
      <c r="J101">
        <f t="shared" si="21"/>
        <v>102238</v>
      </c>
      <c r="L101" s="8">
        <f t="shared" si="22"/>
        <v>0.37369482464409731</v>
      </c>
      <c r="M101" s="8">
        <f t="shared" si="22"/>
        <v>3.2647209094392644</v>
      </c>
      <c r="N101" s="8">
        <f t="shared" si="23"/>
        <v>1.2200093077648237</v>
      </c>
      <c r="T101" s="8">
        <f t="shared" ca="1" si="24"/>
        <v>0.33547340960264493</v>
      </c>
      <c r="U101" s="8">
        <f t="shared" ca="1" si="24"/>
        <v>2.930806055271757</v>
      </c>
      <c r="V101" s="8">
        <f t="shared" ca="1" si="24"/>
        <v>1.0952270548906378</v>
      </c>
      <c r="X101" s="5">
        <f t="shared" si="25"/>
        <v>44998</v>
      </c>
      <c r="Y101" s="8">
        <f t="shared" ca="1" si="26"/>
        <v>1.0971103180816075</v>
      </c>
      <c r="Z101" s="8">
        <f t="shared" ca="1" si="26"/>
        <v>1.106871373606702</v>
      </c>
      <c r="AA101" s="8">
        <f t="shared" ca="1" si="26"/>
        <v>1.3463150491724682</v>
      </c>
    </row>
    <row r="102" spans="1:27" x14ac:dyDescent="0.55000000000000004">
      <c r="A102" s="2">
        <v>45005</v>
      </c>
      <c r="B102">
        <v>759</v>
      </c>
      <c r="C102">
        <v>361</v>
      </c>
      <c r="D102">
        <v>1153</v>
      </c>
      <c r="E102">
        <v>2273</v>
      </c>
      <c r="H102">
        <f t="shared" si="27"/>
        <v>84560</v>
      </c>
      <c r="I102">
        <f t="shared" si="20"/>
        <v>31677</v>
      </c>
      <c r="J102">
        <f t="shared" si="21"/>
        <v>103391</v>
      </c>
      <c r="L102" s="8">
        <f t="shared" si="22"/>
        <v>0.37460974456007567</v>
      </c>
      <c r="M102" s="8">
        <f t="shared" si="22"/>
        <v>3.2639138807336554</v>
      </c>
      <c r="N102" s="8">
        <f t="shared" si="23"/>
        <v>1.2226939451277199</v>
      </c>
      <c r="T102" s="8">
        <f t="shared" ca="1" si="24"/>
        <v>0.33589625039860627</v>
      </c>
      <c r="U102" s="8">
        <f t="shared" ca="1" si="24"/>
        <v>2.9266094918323211</v>
      </c>
      <c r="V102" s="8">
        <f t="shared" ca="1" si="24"/>
        <v>1.0963364341623987</v>
      </c>
      <c r="X102" s="5">
        <f t="shared" si="25"/>
        <v>45005</v>
      </c>
      <c r="Y102" s="8">
        <f t="shared" ca="1" si="26"/>
        <v>1.0984931489912302</v>
      </c>
      <c r="Z102" s="8">
        <f t="shared" ca="1" si="26"/>
        <v>1.1052864662975743</v>
      </c>
      <c r="AA102" s="8">
        <f t="shared" ca="1" si="26"/>
        <v>1.3476787609271608</v>
      </c>
    </row>
    <row r="103" spans="1:27" x14ac:dyDescent="0.55000000000000004">
      <c r="A103" s="2">
        <v>45012</v>
      </c>
      <c r="B103">
        <v>743</v>
      </c>
      <c r="C103">
        <v>305</v>
      </c>
      <c r="D103">
        <v>1149</v>
      </c>
      <c r="E103">
        <v>2197</v>
      </c>
      <c r="H103">
        <f t="shared" si="27"/>
        <v>85303</v>
      </c>
      <c r="I103">
        <f t="shared" si="20"/>
        <v>31982</v>
      </c>
      <c r="J103">
        <f t="shared" si="21"/>
        <v>104540</v>
      </c>
      <c r="L103" s="8">
        <f t="shared" si="22"/>
        <v>0.37492233567400912</v>
      </c>
      <c r="M103" s="8">
        <f t="shared" si="22"/>
        <v>3.2687136514289286</v>
      </c>
      <c r="N103" s="8">
        <f t="shared" si="23"/>
        <v>1.2255137568432528</v>
      </c>
      <c r="T103" s="8">
        <f t="shared" ca="1" si="24"/>
        <v>0.33577817598876986</v>
      </c>
      <c r="U103" s="8">
        <f t="shared" ca="1" si="24"/>
        <v>2.9274401743317746</v>
      </c>
      <c r="V103" s="8">
        <f t="shared" ca="1" si="24"/>
        <v>1.0975627077063974</v>
      </c>
      <c r="X103" s="5">
        <f t="shared" si="25"/>
        <v>45012</v>
      </c>
      <c r="Y103" s="8">
        <f t="shared" ca="1" si="26"/>
        <v>1.0981070061565823</v>
      </c>
      <c r="Z103" s="8">
        <f t="shared" ca="1" si="26"/>
        <v>1.1056001884142417</v>
      </c>
      <c r="AA103" s="8">
        <f t="shared" ca="1" si="26"/>
        <v>1.3491861657336028</v>
      </c>
    </row>
    <row r="104" spans="1:27" x14ac:dyDescent="0.55000000000000004">
      <c r="A104" s="2">
        <v>45019</v>
      </c>
      <c r="B104">
        <v>719</v>
      </c>
      <c r="C104">
        <v>312</v>
      </c>
      <c r="D104">
        <v>1088</v>
      </c>
      <c r="E104">
        <v>2119</v>
      </c>
      <c r="H104">
        <f t="shared" si="27"/>
        <v>86022</v>
      </c>
      <c r="I104">
        <f t="shared" si="20"/>
        <v>32294</v>
      </c>
      <c r="J104">
        <f t="shared" si="21"/>
        <v>105628</v>
      </c>
      <c r="L104" s="8">
        <f t="shared" si="22"/>
        <v>0.37541559136034969</v>
      </c>
      <c r="M104" s="8">
        <f t="shared" si="22"/>
        <v>3.2708243017278753</v>
      </c>
      <c r="N104" s="8">
        <f t="shared" si="23"/>
        <v>1.2279184394689731</v>
      </c>
      <c r="T104" s="8">
        <f t="shared" ca="1" si="24"/>
        <v>0.33582152012117666</v>
      </c>
      <c r="U104" s="8">
        <f t="shared" ca="1" si="24"/>
        <v>2.9258592725873465</v>
      </c>
      <c r="V104" s="8">
        <f t="shared" ca="1" si="24"/>
        <v>1.0984131890555413</v>
      </c>
      <c r="X104" s="5">
        <f t="shared" si="25"/>
        <v>45019</v>
      </c>
      <c r="Y104" s="8">
        <f t="shared" ca="1" si="26"/>
        <v>1.0982487559749901</v>
      </c>
      <c r="Z104" s="8">
        <f t="shared" ca="1" si="26"/>
        <v>1.1050031325694016</v>
      </c>
      <c r="AA104" s="8">
        <f t="shared" ca="1" si="26"/>
        <v>1.3502316255168323</v>
      </c>
    </row>
    <row r="105" spans="1:27" x14ac:dyDescent="0.55000000000000004">
      <c r="A105" s="2">
        <v>45026</v>
      </c>
      <c r="B105">
        <v>719</v>
      </c>
      <c r="C105">
        <v>378</v>
      </c>
      <c r="D105">
        <v>1151</v>
      </c>
      <c r="E105">
        <v>2248</v>
      </c>
      <c r="H105">
        <f t="shared" si="27"/>
        <v>86741</v>
      </c>
      <c r="I105">
        <f t="shared" si="20"/>
        <v>32672</v>
      </c>
      <c r="J105">
        <f t="shared" si="21"/>
        <v>106779</v>
      </c>
      <c r="L105" s="8">
        <f t="shared" si="22"/>
        <v>0.37666155566571746</v>
      </c>
      <c r="M105" s="8">
        <f t="shared" si="22"/>
        <v>3.2682113124387855</v>
      </c>
      <c r="N105" s="8">
        <f t="shared" si="23"/>
        <v>1.2310095571874893</v>
      </c>
      <c r="T105" s="8">
        <f t="shared" ca="1" si="24"/>
        <v>0.33653681463791202</v>
      </c>
      <c r="U105" s="8">
        <f t="shared" ca="1" si="24"/>
        <v>2.9200575638992556</v>
      </c>
      <c r="V105" s="8">
        <f t="shared" ca="1" si="24"/>
        <v>1.099873424651739</v>
      </c>
      <c r="X105" s="5">
        <f t="shared" si="25"/>
        <v>45026</v>
      </c>
      <c r="Y105" s="8">
        <f t="shared" ca="1" si="26"/>
        <v>1.1005880084233648</v>
      </c>
      <c r="Z105" s="8">
        <f t="shared" ca="1" si="26"/>
        <v>1.1028120134220591</v>
      </c>
      <c r="AA105" s="8">
        <f t="shared" ca="1" si="26"/>
        <v>1.3520266297122816</v>
      </c>
    </row>
    <row r="106" spans="1:27" x14ac:dyDescent="0.55000000000000004">
      <c r="A106" s="2">
        <v>45033</v>
      </c>
      <c r="B106">
        <v>707</v>
      </c>
      <c r="C106">
        <v>343</v>
      </c>
      <c r="D106">
        <v>1105</v>
      </c>
      <c r="E106">
        <v>2155</v>
      </c>
      <c r="H106">
        <f t="shared" si="27"/>
        <v>87448</v>
      </c>
      <c r="I106">
        <f t="shared" si="20"/>
        <v>33015</v>
      </c>
      <c r="J106">
        <f t="shared" si="21"/>
        <v>107884</v>
      </c>
      <c r="L106" s="8">
        <f t="shared" si="22"/>
        <v>0.37753865154148752</v>
      </c>
      <c r="M106" s="8">
        <f t="shared" si="22"/>
        <v>3.2677267908526426</v>
      </c>
      <c r="N106" s="8">
        <f t="shared" si="23"/>
        <v>1.2336931662244992</v>
      </c>
      <c r="T106" s="8">
        <f t="shared" ca="1" si="24"/>
        <v>0.33692075905822094</v>
      </c>
      <c r="U106" s="8">
        <f t="shared" ca="1" si="24"/>
        <v>2.9161649708545729</v>
      </c>
      <c r="V106" s="8">
        <f t="shared" ca="1" si="24"/>
        <v>1.1009649907689569</v>
      </c>
      <c r="X106" s="5">
        <f t="shared" si="25"/>
        <v>45033</v>
      </c>
      <c r="Y106" s="8">
        <f t="shared" ca="1" si="26"/>
        <v>1.1018436351676415</v>
      </c>
      <c r="Z106" s="8">
        <f t="shared" ca="1" si="26"/>
        <v>1.1013419059741407</v>
      </c>
      <c r="AA106" s="8">
        <f t="shared" ca="1" si="26"/>
        <v>1.3533684445297798</v>
      </c>
    </row>
    <row r="107" spans="1:27" x14ac:dyDescent="0.55000000000000004">
      <c r="A107" s="2">
        <v>45040</v>
      </c>
      <c r="B107">
        <v>667</v>
      </c>
      <c r="C107">
        <v>324</v>
      </c>
      <c r="D107">
        <v>1083</v>
      </c>
      <c r="E107">
        <v>2074</v>
      </c>
      <c r="H107">
        <f t="shared" si="27"/>
        <v>88115</v>
      </c>
      <c r="I107">
        <f t="shared" ref="I107:I138" si="28">C107+I106</f>
        <v>33339</v>
      </c>
      <c r="J107">
        <f t="shared" ref="J107:J138" si="29">D107+J106</f>
        <v>108967</v>
      </c>
      <c r="L107" s="8">
        <f t="shared" si="22"/>
        <v>0.37835782783861999</v>
      </c>
      <c r="M107" s="8">
        <f t="shared" si="22"/>
        <v>3.2684543627583311</v>
      </c>
      <c r="N107" s="8">
        <f t="shared" si="23"/>
        <v>1.2366452930829031</v>
      </c>
      <c r="T107" s="8">
        <f t="shared" ca="1" si="24"/>
        <v>0.33725169400325772</v>
      </c>
      <c r="U107" s="8">
        <f t="shared" ca="1" si="24"/>
        <v>2.9133579101811082</v>
      </c>
      <c r="V107" s="8">
        <f t="shared" ca="1" si="24"/>
        <v>1.1022917706125854</v>
      </c>
      <c r="X107" s="5">
        <f t="shared" si="25"/>
        <v>45040</v>
      </c>
      <c r="Y107" s="8">
        <f t="shared" ca="1" si="26"/>
        <v>1.1029259031877616</v>
      </c>
      <c r="Z107" s="8">
        <f t="shared" ca="1" si="26"/>
        <v>1.1002817692592439</v>
      </c>
      <c r="AA107" s="8">
        <f t="shared" ca="1" si="26"/>
        <v>1.3549993973650292</v>
      </c>
    </row>
    <row r="108" spans="1:27" x14ac:dyDescent="0.55000000000000004">
      <c r="A108" s="2">
        <v>45047</v>
      </c>
      <c r="B108">
        <v>743</v>
      </c>
      <c r="C108">
        <v>314</v>
      </c>
      <c r="D108">
        <v>1052</v>
      </c>
      <c r="E108">
        <v>2109</v>
      </c>
      <c r="H108">
        <f t="shared" si="27"/>
        <v>88858</v>
      </c>
      <c r="I108">
        <f t="shared" si="28"/>
        <v>33653</v>
      </c>
      <c r="J108">
        <f t="shared" si="29"/>
        <v>110019</v>
      </c>
      <c r="L108" s="8">
        <f t="shared" si="22"/>
        <v>0.37872785793063091</v>
      </c>
      <c r="M108" s="8">
        <f t="shared" si="22"/>
        <v>3.2692181974861083</v>
      </c>
      <c r="N108" s="8">
        <f t="shared" si="23"/>
        <v>1.238144005041752</v>
      </c>
      <c r="T108" s="8">
        <f t="shared" ca="1" si="24"/>
        <v>0.33718149658759017</v>
      </c>
      <c r="U108" s="8">
        <f t="shared" ca="1" si="24"/>
        <v>2.9105856921189428</v>
      </c>
      <c r="V108" s="8">
        <f t="shared" ca="1" si="24"/>
        <v>1.1023198844997499</v>
      </c>
      <c r="X108" s="5">
        <f t="shared" si="25"/>
        <v>45047</v>
      </c>
      <c r="Y108" s="8">
        <f t="shared" ca="1" si="26"/>
        <v>1.1026963341464395</v>
      </c>
      <c r="Z108" s="8">
        <f t="shared" ca="1" si="26"/>
        <v>1.0992347914802514</v>
      </c>
      <c r="AA108" s="8">
        <f t="shared" ca="1" si="26"/>
        <v>1.3550339565454397</v>
      </c>
    </row>
    <row r="109" spans="1:27" x14ac:dyDescent="0.55000000000000004">
      <c r="A109" s="2">
        <v>45054</v>
      </c>
      <c r="B109">
        <v>650</v>
      </c>
      <c r="C109">
        <v>329</v>
      </c>
      <c r="D109">
        <v>1029</v>
      </c>
      <c r="E109">
        <v>2008</v>
      </c>
      <c r="H109">
        <f t="shared" si="27"/>
        <v>89508</v>
      </c>
      <c r="I109">
        <f t="shared" si="28"/>
        <v>33982</v>
      </c>
      <c r="J109">
        <f t="shared" si="29"/>
        <v>111048</v>
      </c>
      <c r="L109" s="8">
        <f t="shared" si="22"/>
        <v>0.37965321535505209</v>
      </c>
      <c r="M109" s="8">
        <f t="shared" si="22"/>
        <v>3.2678476840680362</v>
      </c>
      <c r="N109" s="8">
        <f t="shared" si="23"/>
        <v>1.2406488805469902</v>
      </c>
      <c r="T109" s="8">
        <f t="shared" ca="1" si="24"/>
        <v>0.33760481416444788</v>
      </c>
      <c r="U109" s="8">
        <f t="shared" ca="1" si="24"/>
        <v>2.9059179943089868</v>
      </c>
      <c r="V109" s="8">
        <f t="shared" ca="1" si="24"/>
        <v>1.1032411100975106</v>
      </c>
      <c r="X109" s="5">
        <f t="shared" si="25"/>
        <v>45054</v>
      </c>
      <c r="Y109" s="8">
        <f t="shared" ca="1" si="26"/>
        <v>1.1040807242891515</v>
      </c>
      <c r="Z109" s="8">
        <f t="shared" ca="1" si="26"/>
        <v>1.0974719518419227</v>
      </c>
      <c r="AA109" s="8">
        <f t="shared" ca="1" si="26"/>
        <v>1.3561663791608323</v>
      </c>
    </row>
    <row r="110" spans="1:27" x14ac:dyDescent="0.55000000000000004">
      <c r="A110" s="2">
        <v>45061</v>
      </c>
      <c r="B110">
        <v>687</v>
      </c>
      <c r="C110">
        <v>306</v>
      </c>
      <c r="D110">
        <v>1038</v>
      </c>
      <c r="E110">
        <v>2031</v>
      </c>
      <c r="H110">
        <f t="shared" si="27"/>
        <v>90195</v>
      </c>
      <c r="I110">
        <f t="shared" si="28"/>
        <v>34288</v>
      </c>
      <c r="J110">
        <f t="shared" si="29"/>
        <v>112086</v>
      </c>
      <c r="L110" s="8">
        <f t="shared" si="22"/>
        <v>0.38015411053827819</v>
      </c>
      <c r="M110" s="8">
        <f t="shared" si="22"/>
        <v>3.2689570695286982</v>
      </c>
      <c r="N110" s="8">
        <f t="shared" si="23"/>
        <v>1.2427074671544986</v>
      </c>
      <c r="T110" s="8">
        <f t="shared" ca="1" si="24"/>
        <v>0.33764965128234414</v>
      </c>
      <c r="U110" s="8">
        <f t="shared" ca="1" si="24"/>
        <v>2.9034598968835286</v>
      </c>
      <c r="V110" s="8">
        <f t="shared" ca="1" si="24"/>
        <v>1.1037622145833186</v>
      </c>
      <c r="X110" s="5">
        <f t="shared" si="25"/>
        <v>45061</v>
      </c>
      <c r="Y110" s="8">
        <f t="shared" ca="1" si="26"/>
        <v>1.1042273566697485</v>
      </c>
      <c r="Z110" s="8">
        <f t="shared" ca="1" si="26"/>
        <v>1.0965436073447212</v>
      </c>
      <c r="AA110" s="8">
        <f t="shared" ca="1" si="26"/>
        <v>1.3568069502719109</v>
      </c>
    </row>
    <row r="111" spans="1:27" x14ac:dyDescent="0.55000000000000004">
      <c r="A111" s="2">
        <v>45068</v>
      </c>
      <c r="B111">
        <v>660</v>
      </c>
      <c r="C111">
        <v>330</v>
      </c>
      <c r="D111">
        <v>988</v>
      </c>
      <c r="E111">
        <v>1978</v>
      </c>
      <c r="H111">
        <f t="shared" si="27"/>
        <v>90855</v>
      </c>
      <c r="I111">
        <f t="shared" si="28"/>
        <v>34618</v>
      </c>
      <c r="J111">
        <f t="shared" si="29"/>
        <v>113074</v>
      </c>
      <c r="L111" s="8">
        <f t="shared" si="22"/>
        <v>0.38102470970227287</v>
      </c>
      <c r="M111" s="8">
        <f t="shared" si="22"/>
        <v>3.2663354324339937</v>
      </c>
      <c r="N111" s="8">
        <f t="shared" si="23"/>
        <v>1.2445545099334103</v>
      </c>
      <c r="T111" s="8">
        <f t="shared" ca="1" si="24"/>
        <v>0.33802188691073165</v>
      </c>
      <c r="U111" s="8">
        <f t="shared" ca="1" si="24"/>
        <v>2.8976936089458376</v>
      </c>
      <c r="V111" s="8">
        <f t="shared" ca="1" si="24"/>
        <v>1.1040928661547191</v>
      </c>
      <c r="X111" s="5">
        <f t="shared" si="25"/>
        <v>45068</v>
      </c>
      <c r="Y111" s="8">
        <f t="shared" ca="1" si="26"/>
        <v>1.1054446917460077</v>
      </c>
      <c r="Z111" s="8">
        <f t="shared" ca="1" si="26"/>
        <v>1.0943658654778641</v>
      </c>
      <c r="AA111" s="8">
        <f t="shared" ca="1" si="26"/>
        <v>1.3572134058873206</v>
      </c>
    </row>
    <row r="112" spans="1:27" x14ac:dyDescent="0.55000000000000004">
      <c r="A112" s="2">
        <v>45075</v>
      </c>
      <c r="B112">
        <v>641</v>
      </c>
      <c r="C112">
        <v>328</v>
      </c>
      <c r="D112">
        <v>1000</v>
      </c>
      <c r="E112">
        <v>1969</v>
      </c>
      <c r="H112">
        <f t="shared" si="27"/>
        <v>91496</v>
      </c>
      <c r="I112">
        <f t="shared" si="28"/>
        <v>34946</v>
      </c>
      <c r="J112">
        <f t="shared" si="29"/>
        <v>114074</v>
      </c>
      <c r="L112" s="8">
        <f t="shared" si="22"/>
        <v>0.38194019410684621</v>
      </c>
      <c r="M112" s="8">
        <f t="shared" si="22"/>
        <v>3.2642934813712583</v>
      </c>
      <c r="N112" s="8">
        <f t="shared" si="23"/>
        <v>1.2467648858966511</v>
      </c>
      <c r="T112" s="8">
        <f t="shared" ca="1" si="24"/>
        <v>0.33843253850425137</v>
      </c>
      <c r="U112" s="8">
        <f t="shared" ca="1" si="24"/>
        <v>2.8924505625985719</v>
      </c>
      <c r="V112" s="8">
        <f t="shared" ca="1" si="24"/>
        <v>1.1047431293233552</v>
      </c>
      <c r="X112" s="5">
        <f t="shared" si="25"/>
        <v>45075</v>
      </c>
      <c r="Y112" s="8">
        <f t="shared" ca="1" si="26"/>
        <v>1.1067876598844386</v>
      </c>
      <c r="Z112" s="8">
        <f t="shared" ca="1" si="26"/>
        <v>1.0923857351646205</v>
      </c>
      <c r="AA112" s="8">
        <f t="shared" ca="1" si="26"/>
        <v>1.3580127461574025</v>
      </c>
    </row>
    <row r="113" spans="1:27" x14ac:dyDescent="0.55000000000000004">
      <c r="A113" s="2">
        <v>45082</v>
      </c>
      <c r="B113">
        <v>686</v>
      </c>
      <c r="C113">
        <v>300</v>
      </c>
      <c r="D113">
        <v>1005</v>
      </c>
      <c r="E113">
        <v>1991</v>
      </c>
      <c r="H113">
        <f t="shared" si="27"/>
        <v>92182</v>
      </c>
      <c r="I113">
        <f t="shared" si="28"/>
        <v>35246</v>
      </c>
      <c r="J113">
        <f t="shared" si="29"/>
        <v>115079</v>
      </c>
      <c r="L113" s="8">
        <f t="shared" si="22"/>
        <v>0.38235230305265672</v>
      </c>
      <c r="M113" s="8">
        <f t="shared" si="22"/>
        <v>3.265022981331215</v>
      </c>
      <c r="N113" s="8">
        <f t="shared" si="23"/>
        <v>1.2483890564318414</v>
      </c>
      <c r="T113" s="8">
        <f t="shared" ca="1" si="24"/>
        <v>0.33839623593127405</v>
      </c>
      <c r="U113" s="8">
        <f t="shared" ca="1" si="24"/>
        <v>2.8896687120501769</v>
      </c>
      <c r="V113" s="8">
        <f t="shared" ca="1" si="24"/>
        <v>1.1048714871115894</v>
      </c>
      <c r="X113" s="5">
        <f t="shared" si="25"/>
        <v>45082</v>
      </c>
      <c r="Y113" s="8">
        <f t="shared" ca="1" si="26"/>
        <v>1.1066689383218757</v>
      </c>
      <c r="Z113" s="8">
        <f t="shared" ca="1" si="26"/>
        <v>1.091335119504764</v>
      </c>
      <c r="AA113" s="8">
        <f t="shared" ca="1" si="26"/>
        <v>1.3581705308114673</v>
      </c>
    </row>
    <row r="114" spans="1:27" x14ac:dyDescent="0.55000000000000004">
      <c r="A114" s="2">
        <v>45089</v>
      </c>
      <c r="B114">
        <v>676</v>
      </c>
      <c r="C114">
        <v>307</v>
      </c>
      <c r="D114">
        <v>975</v>
      </c>
      <c r="E114">
        <v>1958</v>
      </c>
      <c r="H114">
        <f t="shared" si="27"/>
        <v>92858</v>
      </c>
      <c r="I114">
        <f t="shared" si="28"/>
        <v>35553</v>
      </c>
      <c r="J114">
        <f t="shared" si="29"/>
        <v>116054</v>
      </c>
      <c r="L114" s="8">
        <f t="shared" si="22"/>
        <v>0.38287492730836331</v>
      </c>
      <c r="M114" s="8">
        <f t="shared" si="22"/>
        <v>3.2642533682108401</v>
      </c>
      <c r="N114" s="8">
        <f t="shared" si="23"/>
        <v>1.2498007710698056</v>
      </c>
      <c r="T114" s="8">
        <f t="shared" ca="1" si="24"/>
        <v>0.33845723849962955</v>
      </c>
      <c r="U114" s="8">
        <f t="shared" ca="1" si="24"/>
        <v>2.8855641933376148</v>
      </c>
      <c r="V114" s="8">
        <f t="shared" ca="1" si="24"/>
        <v>1.1048101807677555</v>
      </c>
      <c r="X114" s="5">
        <f t="shared" si="25"/>
        <v>45089</v>
      </c>
      <c r="Y114" s="8">
        <f t="shared" ca="1" si="26"/>
        <v>1.106868437135363</v>
      </c>
      <c r="Z114" s="8">
        <f t="shared" ca="1" si="26"/>
        <v>1.0897849745345105</v>
      </c>
      <c r="AA114" s="8">
        <f t="shared" ca="1" si="26"/>
        <v>1.3580951695857335</v>
      </c>
    </row>
    <row r="115" spans="1:27" x14ac:dyDescent="0.55000000000000004">
      <c r="A115" s="2">
        <v>45096</v>
      </c>
      <c r="B115">
        <v>715</v>
      </c>
      <c r="C115">
        <v>339</v>
      </c>
      <c r="D115">
        <v>1075</v>
      </c>
      <c r="E115">
        <v>2129</v>
      </c>
      <c r="H115">
        <f t="shared" si="27"/>
        <v>93573</v>
      </c>
      <c r="I115">
        <f t="shared" si="28"/>
        <v>35892</v>
      </c>
      <c r="J115">
        <f t="shared" si="29"/>
        <v>117129</v>
      </c>
      <c r="L115" s="8">
        <f t="shared" si="22"/>
        <v>0.38357218428392803</v>
      </c>
      <c r="M115" s="8">
        <f t="shared" si="22"/>
        <v>3.2633734536944168</v>
      </c>
      <c r="N115" s="8">
        <f t="shared" si="23"/>
        <v>1.2517392837677535</v>
      </c>
      <c r="T115" s="8">
        <f t="shared" ca="1" si="24"/>
        <v>0.33867181181038591</v>
      </c>
      <c r="U115" s="8">
        <f t="shared" ca="1" si="24"/>
        <v>2.8813679548736606</v>
      </c>
      <c r="V115" s="8">
        <f t="shared" ca="1" si="24"/>
        <v>1.1052126001766045</v>
      </c>
      <c r="X115" s="5">
        <f t="shared" si="25"/>
        <v>45096</v>
      </c>
      <c r="Y115" s="8">
        <f t="shared" ca="1" si="26"/>
        <v>1.1075701636700968</v>
      </c>
      <c r="Z115" s="8">
        <f t="shared" ca="1" si="26"/>
        <v>1.088200189958191</v>
      </c>
      <c r="AA115" s="8">
        <f t="shared" ca="1" si="26"/>
        <v>1.3585898462865995</v>
      </c>
    </row>
    <row r="116" spans="1:27" x14ac:dyDescent="0.55000000000000004">
      <c r="A116" s="2">
        <v>45103</v>
      </c>
      <c r="B116">
        <v>661</v>
      </c>
      <c r="C116">
        <v>300</v>
      </c>
      <c r="D116">
        <v>977</v>
      </c>
      <c r="E116">
        <v>1938</v>
      </c>
      <c r="H116">
        <f t="shared" si="27"/>
        <v>94234</v>
      </c>
      <c r="I116">
        <f t="shared" si="28"/>
        <v>36192</v>
      </c>
      <c r="J116">
        <f t="shared" si="29"/>
        <v>118106</v>
      </c>
      <c r="L116" s="8">
        <f t="shared" si="22"/>
        <v>0.38406519939724515</v>
      </c>
      <c r="M116" s="8">
        <f t="shared" si="22"/>
        <v>3.263317860300619</v>
      </c>
      <c r="N116" s="8">
        <f t="shared" si="23"/>
        <v>1.2533268247129485</v>
      </c>
      <c r="T116" s="8">
        <f t="shared" ca="1" si="24"/>
        <v>0.33870528140981554</v>
      </c>
      <c r="U116" s="8">
        <f t="shared" ca="1" si="24"/>
        <v>2.8779045743729692</v>
      </c>
      <c r="V116" s="8">
        <f t="shared" ca="1" si="24"/>
        <v>1.1053029942027983</v>
      </c>
      <c r="X116" s="5">
        <f t="shared" si="25"/>
        <v>45103</v>
      </c>
      <c r="Y116" s="8">
        <f t="shared" ca="1" si="26"/>
        <v>1.1076796204610828</v>
      </c>
      <c r="Z116" s="8">
        <f t="shared" ca="1" si="26"/>
        <v>1.086892182311207</v>
      </c>
      <c r="AA116" s="8">
        <f t="shared" ca="1" si="26"/>
        <v>1.3587009637368821</v>
      </c>
    </row>
    <row r="117" spans="1:27" x14ac:dyDescent="0.55000000000000004">
      <c r="A117" s="2">
        <v>45110</v>
      </c>
      <c r="B117">
        <v>644</v>
      </c>
      <c r="C117">
        <v>326</v>
      </c>
      <c r="D117">
        <v>991</v>
      </c>
      <c r="E117">
        <v>1961</v>
      </c>
      <c r="H117">
        <f t="shared" si="27"/>
        <v>94878</v>
      </c>
      <c r="I117">
        <f t="shared" si="28"/>
        <v>36518</v>
      </c>
      <c r="J117">
        <f t="shared" si="29"/>
        <v>119097</v>
      </c>
      <c r="L117" s="8">
        <f t="shared" si="22"/>
        <v>0.38489428529269165</v>
      </c>
      <c r="M117" s="8">
        <f t="shared" si="22"/>
        <v>3.2613231830877925</v>
      </c>
      <c r="N117" s="8">
        <f t="shared" si="23"/>
        <v>1.255264655663062</v>
      </c>
      <c r="T117" s="8">
        <f t="shared" ca="1" si="24"/>
        <v>0.33903422416502599</v>
      </c>
      <c r="U117" s="8">
        <f t="shared" ca="1" si="24"/>
        <v>2.8727373135424874</v>
      </c>
      <c r="V117" s="8">
        <f t="shared" ca="1" si="24"/>
        <v>1.1057001751295827</v>
      </c>
      <c r="X117" s="5">
        <f t="shared" si="25"/>
        <v>45110</v>
      </c>
      <c r="Y117" s="8">
        <f t="shared" ca="1" si="26"/>
        <v>1.1087553733537698</v>
      </c>
      <c r="Z117" s="8">
        <f t="shared" ca="1" si="26"/>
        <v>1.0849406737550773</v>
      </c>
      <c r="AA117" s="8">
        <f t="shared" ca="1" si="26"/>
        <v>1.3591892009992712</v>
      </c>
    </row>
    <row r="118" spans="1:27" x14ac:dyDescent="0.55000000000000004">
      <c r="A118" s="2">
        <v>45117</v>
      </c>
      <c r="B118">
        <v>660</v>
      </c>
      <c r="C118">
        <v>321</v>
      </c>
      <c r="D118">
        <v>1083</v>
      </c>
      <c r="E118">
        <v>2064</v>
      </c>
      <c r="H118">
        <f t="shared" si="27"/>
        <v>95538</v>
      </c>
      <c r="I118">
        <f t="shared" si="28"/>
        <v>36839</v>
      </c>
      <c r="J118">
        <f t="shared" si="29"/>
        <v>120180</v>
      </c>
      <c r="L118" s="8">
        <f t="shared" si="22"/>
        <v>0.38559526052460802</v>
      </c>
      <c r="M118" s="8">
        <f t="shared" si="22"/>
        <v>3.2623035370124054</v>
      </c>
      <c r="N118" s="8">
        <f t="shared" si="23"/>
        <v>1.2579287822646485</v>
      </c>
      <c r="T118" s="8">
        <f t="shared" ca="1" si="24"/>
        <v>0.33924919915328811</v>
      </c>
      <c r="U118" s="8">
        <f t="shared" ca="1" si="24"/>
        <v>2.8701957094095767</v>
      </c>
      <c r="V118" s="8">
        <f t="shared" ca="1" si="24"/>
        <v>1.1067338623263976</v>
      </c>
      <c r="X118" s="5">
        <f t="shared" si="25"/>
        <v>45117</v>
      </c>
      <c r="Y118" s="8">
        <f t="shared" ca="1" si="26"/>
        <v>1.1094584135083716</v>
      </c>
      <c r="Z118" s="8">
        <f t="shared" ca="1" si="26"/>
        <v>1.0839807914548822</v>
      </c>
      <c r="AA118" s="8">
        <f t="shared" ca="1" si="26"/>
        <v>1.3604598677737947</v>
      </c>
    </row>
    <row r="119" spans="1:27" x14ac:dyDescent="0.55000000000000004">
      <c r="A119" s="2">
        <v>45124</v>
      </c>
      <c r="B119">
        <v>654</v>
      </c>
      <c r="C119">
        <v>301</v>
      </c>
      <c r="D119">
        <v>1020</v>
      </c>
      <c r="E119">
        <v>1975</v>
      </c>
      <c r="H119">
        <f t="shared" si="27"/>
        <v>96192</v>
      </c>
      <c r="I119">
        <f t="shared" si="28"/>
        <v>37140</v>
      </c>
      <c r="J119">
        <f t="shared" si="29"/>
        <v>121200</v>
      </c>
      <c r="L119" s="8">
        <f t="shared" si="22"/>
        <v>0.38610279441117762</v>
      </c>
      <c r="M119" s="8">
        <f t="shared" si="22"/>
        <v>3.2633279483037159</v>
      </c>
      <c r="N119" s="8">
        <f t="shared" si="23"/>
        <v>1.2599800399201597</v>
      </c>
      <c r="T119" s="8">
        <f t="shared" ca="1" si="24"/>
        <v>0.33929319932762186</v>
      </c>
      <c r="U119" s="8">
        <f t="shared" ca="1" si="24"/>
        <v>2.8676948109732665</v>
      </c>
      <c r="V119" s="8">
        <f t="shared" ca="1" si="24"/>
        <v>1.1072249800352121</v>
      </c>
      <c r="X119" s="5">
        <f t="shared" si="25"/>
        <v>45124</v>
      </c>
      <c r="Y119" s="8">
        <f t="shared" ca="1" si="26"/>
        <v>1.1096023088034297</v>
      </c>
      <c r="Z119" s="8">
        <f t="shared" ca="1" si="26"/>
        <v>1.0830362823897157</v>
      </c>
      <c r="AA119" s="8">
        <f t="shared" ca="1" si="26"/>
        <v>1.3610635774423419</v>
      </c>
    </row>
    <row r="120" spans="1:27" x14ac:dyDescent="0.55000000000000004">
      <c r="A120" s="2">
        <v>45131</v>
      </c>
      <c r="B120">
        <v>581</v>
      </c>
      <c r="C120">
        <v>333</v>
      </c>
      <c r="D120">
        <v>963</v>
      </c>
      <c r="E120">
        <v>1877</v>
      </c>
      <c r="H120">
        <f t="shared" si="27"/>
        <v>96773</v>
      </c>
      <c r="I120">
        <f t="shared" si="28"/>
        <v>37473</v>
      </c>
      <c r="J120">
        <f t="shared" si="29"/>
        <v>122163</v>
      </c>
      <c r="L120" s="8">
        <f t="shared" si="22"/>
        <v>0.38722577578456802</v>
      </c>
      <c r="M120" s="8">
        <f t="shared" si="22"/>
        <v>3.2600272195981108</v>
      </c>
      <c r="N120" s="8">
        <f t="shared" si="23"/>
        <v>1.2623665691876866</v>
      </c>
      <c r="T120" s="8">
        <f t="shared" ca="1" si="24"/>
        <v>0.33987681102284856</v>
      </c>
      <c r="U120" s="8">
        <f t="shared" ca="1" si="24"/>
        <v>2.8613995362259317</v>
      </c>
      <c r="V120" s="8">
        <f t="shared" ca="1" si="24"/>
        <v>1.1080076552446896</v>
      </c>
      <c r="X120" s="5">
        <f t="shared" si="25"/>
        <v>45131</v>
      </c>
      <c r="Y120" s="8">
        <f t="shared" ca="1" si="26"/>
        <v>1.1115109143568318</v>
      </c>
      <c r="Z120" s="8">
        <f t="shared" ca="1" si="26"/>
        <v>1.0806587591843571</v>
      </c>
      <c r="AA120" s="8">
        <f t="shared" ca="1" si="26"/>
        <v>1.3620256860831288</v>
      </c>
    </row>
    <row r="121" spans="1:27" x14ac:dyDescent="0.55000000000000004">
      <c r="A121" s="2">
        <v>45138</v>
      </c>
      <c r="B121">
        <v>613</v>
      </c>
      <c r="C121">
        <v>291</v>
      </c>
      <c r="D121">
        <v>988</v>
      </c>
      <c r="E121">
        <v>1892</v>
      </c>
      <c r="H121">
        <f t="shared" si="27"/>
        <v>97386</v>
      </c>
      <c r="I121">
        <f t="shared" si="28"/>
        <v>37764</v>
      </c>
      <c r="J121">
        <f t="shared" si="29"/>
        <v>123151</v>
      </c>
      <c r="L121" s="8">
        <f t="shared" si="22"/>
        <v>0.38777647711169982</v>
      </c>
      <c r="M121" s="8">
        <f t="shared" si="22"/>
        <v>3.2610687427179323</v>
      </c>
      <c r="N121" s="8">
        <f t="shared" si="23"/>
        <v>1.2645657486702402</v>
      </c>
      <c r="T121" s="8">
        <f t="shared" ca="1" si="24"/>
        <v>0.33995685525359276</v>
      </c>
      <c r="U121" s="8">
        <f t="shared" ca="1" si="24"/>
        <v>2.8589219304832532</v>
      </c>
      <c r="V121" s="8">
        <f t="shared" ca="1" si="24"/>
        <v>1.1086226745401762</v>
      </c>
      <c r="X121" s="5">
        <f t="shared" si="25"/>
        <v>45138</v>
      </c>
      <c r="Y121" s="8">
        <f t="shared" ca="1" si="26"/>
        <v>1.1117726857787646</v>
      </c>
      <c r="Z121" s="8">
        <f t="shared" ca="1" si="26"/>
        <v>1.0797230470219226</v>
      </c>
      <c r="AA121" s="8">
        <f t="shared" ca="1" si="26"/>
        <v>1.3627817025907083</v>
      </c>
    </row>
    <row r="122" spans="1:27" x14ac:dyDescent="0.55000000000000004">
      <c r="A122" s="2">
        <v>45145</v>
      </c>
      <c r="B122">
        <v>650</v>
      </c>
      <c r="C122">
        <v>357</v>
      </c>
      <c r="D122">
        <v>993</v>
      </c>
      <c r="E122">
        <v>2000</v>
      </c>
      <c r="H122">
        <f t="shared" si="27"/>
        <v>98036</v>
      </c>
      <c r="I122">
        <f t="shared" si="28"/>
        <v>38121</v>
      </c>
      <c r="J122">
        <f t="shared" si="29"/>
        <v>124144</v>
      </c>
      <c r="L122" s="8">
        <f t="shared" si="22"/>
        <v>0.38884695418009713</v>
      </c>
      <c r="M122" s="8">
        <f t="shared" si="22"/>
        <v>3.256577739303796</v>
      </c>
      <c r="N122" s="8">
        <f t="shared" si="23"/>
        <v>1.2663103349789873</v>
      </c>
      <c r="T122" s="8">
        <f t="shared" ca="1" si="24"/>
        <v>0.34049137087225084</v>
      </c>
      <c r="U122" s="8">
        <f t="shared" ca="1" si="24"/>
        <v>2.8516016568668809</v>
      </c>
      <c r="V122" s="8">
        <f t="shared" ca="1" si="24"/>
        <v>1.1088366188076049</v>
      </c>
      <c r="X122" s="5">
        <f t="shared" si="25"/>
        <v>45145</v>
      </c>
      <c r="Y122" s="8">
        <f t="shared" ca="1" si="26"/>
        <v>1.1135207307314188</v>
      </c>
      <c r="Z122" s="8">
        <f t="shared" ca="1" si="26"/>
        <v>1.0769584146443021</v>
      </c>
      <c r="AA122" s="8">
        <f t="shared" ca="1" si="26"/>
        <v>1.3630446949863373</v>
      </c>
    </row>
    <row r="123" spans="1:27" x14ac:dyDescent="0.55000000000000004">
      <c r="A123" s="2">
        <v>45152</v>
      </c>
      <c r="B123">
        <v>745</v>
      </c>
      <c r="C123">
        <v>320</v>
      </c>
      <c r="D123">
        <v>1074</v>
      </c>
      <c r="E123">
        <v>2139</v>
      </c>
      <c r="H123">
        <f t="shared" si="27"/>
        <v>98781</v>
      </c>
      <c r="I123">
        <f t="shared" si="28"/>
        <v>38441</v>
      </c>
      <c r="J123">
        <f t="shared" si="29"/>
        <v>125218</v>
      </c>
      <c r="L123" s="8">
        <f t="shared" si="22"/>
        <v>0.38915378463469696</v>
      </c>
      <c r="M123" s="8">
        <f t="shared" si="22"/>
        <v>3.2574074555812804</v>
      </c>
      <c r="N123" s="8">
        <f t="shared" si="23"/>
        <v>1.2676324394367338</v>
      </c>
      <c r="T123" s="8">
        <f t="shared" ca="1" si="24"/>
        <v>0.34035625241272427</v>
      </c>
      <c r="U123" s="8">
        <f t="shared" ca="1" si="24"/>
        <v>2.8489482511486859</v>
      </c>
      <c r="V123" s="8">
        <f t="shared" ca="1" si="24"/>
        <v>1.108678994162912</v>
      </c>
      <c r="X123" s="5">
        <f t="shared" si="25"/>
        <v>45152</v>
      </c>
      <c r="Y123" s="8">
        <f t="shared" ca="1" si="26"/>
        <v>1.1130788481503657</v>
      </c>
      <c r="Z123" s="8">
        <f t="shared" ca="1" si="26"/>
        <v>1.0759563084739698</v>
      </c>
      <c r="AA123" s="8">
        <f t="shared" ca="1" si="26"/>
        <v>1.3628509338567862</v>
      </c>
    </row>
    <row r="124" spans="1:27" x14ac:dyDescent="0.55000000000000004">
      <c r="A124" s="2">
        <v>45159</v>
      </c>
      <c r="B124">
        <v>675</v>
      </c>
      <c r="C124">
        <v>374</v>
      </c>
      <c r="D124">
        <v>1155</v>
      </c>
      <c r="E124">
        <v>2204</v>
      </c>
      <c r="H124">
        <f t="shared" si="27"/>
        <v>99456</v>
      </c>
      <c r="I124">
        <f t="shared" si="28"/>
        <v>38815</v>
      </c>
      <c r="J124">
        <f t="shared" si="29"/>
        <v>126373</v>
      </c>
      <c r="L124" s="8">
        <f t="shared" si="22"/>
        <v>0.3902730855855856</v>
      </c>
      <c r="M124" s="8">
        <f t="shared" si="22"/>
        <v>3.2557774056421485</v>
      </c>
      <c r="N124" s="8">
        <f t="shared" si="23"/>
        <v>1.2706422940797941</v>
      </c>
      <c r="T124" s="8">
        <f t="shared" ca="1" si="24"/>
        <v>0.34093072564317234</v>
      </c>
      <c r="U124" s="8">
        <f t="shared" ca="1" si="24"/>
        <v>2.8441483526150164</v>
      </c>
      <c r="V124" s="8">
        <f t="shared" ca="1" si="24"/>
        <v>1.1099945534382227</v>
      </c>
      <c r="X124" s="5">
        <f t="shared" si="25"/>
        <v>45159</v>
      </c>
      <c r="Y124" s="8">
        <f t="shared" ca="1" si="26"/>
        <v>1.114957567865686</v>
      </c>
      <c r="Z124" s="8">
        <f t="shared" ca="1" si="26"/>
        <v>1.0741435408656941</v>
      </c>
      <c r="AA124" s="8">
        <f t="shared" ca="1" si="26"/>
        <v>1.3644680937347498</v>
      </c>
    </row>
    <row r="125" spans="1:27" x14ac:dyDescent="0.55000000000000004">
      <c r="A125" s="2">
        <v>45166</v>
      </c>
      <c r="B125">
        <v>590</v>
      </c>
      <c r="C125">
        <v>290</v>
      </c>
      <c r="D125">
        <v>1030</v>
      </c>
      <c r="E125">
        <v>1910</v>
      </c>
      <c r="H125">
        <f t="shared" si="27"/>
        <v>100046</v>
      </c>
      <c r="I125">
        <f t="shared" si="28"/>
        <v>39105</v>
      </c>
      <c r="J125">
        <f t="shared" si="29"/>
        <v>127403</v>
      </c>
      <c r="L125" s="8">
        <f t="shared" si="22"/>
        <v>0.39087019970813425</v>
      </c>
      <c r="M125" s="8">
        <f t="shared" si="22"/>
        <v>3.2579721263265569</v>
      </c>
      <c r="N125" s="8">
        <f t="shared" si="23"/>
        <v>1.2734442156607961</v>
      </c>
      <c r="T125" s="8">
        <f t="shared" ca="1" si="24"/>
        <v>0.34104773345941625</v>
      </c>
      <c r="U125" s="8">
        <f t="shared" ca="1" si="24"/>
        <v>2.8426930735249498</v>
      </c>
      <c r="V125" s="8">
        <f t="shared" ca="1" si="24"/>
        <v>1.1111240093576271</v>
      </c>
      <c r="X125" s="5">
        <f t="shared" si="25"/>
        <v>45166</v>
      </c>
      <c r="Y125" s="8">
        <f t="shared" ca="1" si="26"/>
        <v>1.1153402225823428</v>
      </c>
      <c r="Z125" s="8">
        <f t="shared" ca="1" si="26"/>
        <v>1.0735939286651508</v>
      </c>
      <c r="AA125" s="8">
        <f t="shared" ca="1" si="26"/>
        <v>1.365856484840394</v>
      </c>
    </row>
    <row r="126" spans="1:27" x14ac:dyDescent="0.55000000000000004">
      <c r="A126" s="2">
        <v>45173</v>
      </c>
      <c r="B126">
        <v>639</v>
      </c>
      <c r="C126">
        <v>307</v>
      </c>
      <c r="D126">
        <v>991</v>
      </c>
      <c r="E126">
        <v>1937</v>
      </c>
      <c r="H126">
        <f t="shared" si="27"/>
        <v>100685</v>
      </c>
      <c r="I126">
        <f t="shared" si="28"/>
        <v>39412</v>
      </c>
      <c r="J126">
        <f t="shared" si="29"/>
        <v>128394</v>
      </c>
      <c r="L126" s="8">
        <f t="shared" si="22"/>
        <v>0.39143864527983313</v>
      </c>
      <c r="M126" s="8">
        <f t="shared" si="22"/>
        <v>3.2577387597685985</v>
      </c>
      <c r="N126" s="8">
        <f t="shared" si="23"/>
        <v>1.2752048467994239</v>
      </c>
      <c r="T126" s="8">
        <f t="shared" ca="1" si="24"/>
        <v>0.34113900059003849</v>
      </c>
      <c r="U126" s="8">
        <f t="shared" ca="1" si="24"/>
        <v>2.8391211703085957</v>
      </c>
      <c r="V126" s="8">
        <f t="shared" ca="1" si="24"/>
        <v>1.1113417446908911</v>
      </c>
      <c r="X126" s="5">
        <f t="shared" si="25"/>
        <v>45173</v>
      </c>
      <c r="Y126" s="8">
        <f t="shared" ca="1" si="26"/>
        <v>1.1156386966427041</v>
      </c>
      <c r="Z126" s="8">
        <f t="shared" ca="1" si="26"/>
        <v>1.07224493547184</v>
      </c>
      <c r="AA126" s="8">
        <f t="shared" ca="1" si="26"/>
        <v>1.3661241374285955</v>
      </c>
    </row>
    <row r="127" spans="1:27" x14ac:dyDescent="0.55000000000000004">
      <c r="A127" s="2">
        <v>45180</v>
      </c>
      <c r="B127">
        <v>658</v>
      </c>
      <c r="C127">
        <v>295</v>
      </c>
      <c r="D127">
        <v>1030</v>
      </c>
      <c r="E127">
        <v>1983</v>
      </c>
      <c r="H127">
        <f t="shared" si="27"/>
        <v>101343</v>
      </c>
      <c r="I127">
        <f t="shared" si="28"/>
        <v>39707</v>
      </c>
      <c r="J127">
        <f t="shared" si="29"/>
        <v>129424</v>
      </c>
      <c r="L127" s="8">
        <f t="shared" si="22"/>
        <v>0.39180801831404238</v>
      </c>
      <c r="M127" s="8">
        <f t="shared" si="22"/>
        <v>3.2594756592036669</v>
      </c>
      <c r="N127" s="8">
        <f t="shared" si="23"/>
        <v>1.2770886987754457</v>
      </c>
      <c r="T127" s="8">
        <f t="shared" ca="1" si="24"/>
        <v>0.34105628628800361</v>
      </c>
      <c r="U127" s="8">
        <f t="shared" ca="1" si="24"/>
        <v>2.8372687939304053</v>
      </c>
      <c r="V127" s="8">
        <f t="shared" ca="1" si="24"/>
        <v>1.1116646635741452</v>
      </c>
      <c r="X127" s="5">
        <f t="shared" si="25"/>
        <v>45180</v>
      </c>
      <c r="Y127" s="8">
        <f t="shared" ca="1" si="26"/>
        <v>1.1153681931940915</v>
      </c>
      <c r="Z127" s="8">
        <f t="shared" ca="1" si="26"/>
        <v>1.0715453523716632</v>
      </c>
      <c r="AA127" s="8">
        <f t="shared" ca="1" si="26"/>
        <v>1.3665210875863236</v>
      </c>
    </row>
    <row r="128" spans="1:27" x14ac:dyDescent="0.55000000000000004">
      <c r="A128" s="2">
        <v>45187</v>
      </c>
      <c r="B128">
        <v>679</v>
      </c>
      <c r="C128">
        <v>341</v>
      </c>
      <c r="D128">
        <v>1031</v>
      </c>
      <c r="E128">
        <v>2051</v>
      </c>
      <c r="H128">
        <f t="shared" si="27"/>
        <v>102022</v>
      </c>
      <c r="I128">
        <f t="shared" si="28"/>
        <v>40048</v>
      </c>
      <c r="J128">
        <f t="shared" si="29"/>
        <v>130455</v>
      </c>
      <c r="L128" s="8">
        <f t="shared" si="22"/>
        <v>0.39254278488953365</v>
      </c>
      <c r="M128" s="8">
        <f t="shared" si="22"/>
        <v>3.2574660407510985</v>
      </c>
      <c r="N128" s="8">
        <f t="shared" si="23"/>
        <v>1.2786947913195192</v>
      </c>
      <c r="T128" s="8">
        <f t="shared" ca="1" si="24"/>
        <v>0.34129097543366643</v>
      </c>
      <c r="U128" s="8">
        <f t="shared" ca="1" si="24"/>
        <v>2.832159462064356</v>
      </c>
      <c r="V128" s="8">
        <f t="shared" ca="1" si="24"/>
        <v>1.1117437624899857</v>
      </c>
      <c r="X128" s="5">
        <f t="shared" si="25"/>
        <v>45187</v>
      </c>
      <c r="Y128" s="8">
        <f t="shared" ca="1" si="26"/>
        <v>1.1161357052408836</v>
      </c>
      <c r="Z128" s="8">
        <f t="shared" ca="1" si="26"/>
        <v>1.0696157217259865</v>
      </c>
      <c r="AA128" s="8">
        <f t="shared" ca="1" si="26"/>
        <v>1.3666183204480338</v>
      </c>
    </row>
    <row r="129" spans="1:27" x14ac:dyDescent="0.55000000000000004">
      <c r="A129" s="2">
        <v>45194</v>
      </c>
      <c r="B129">
        <v>651</v>
      </c>
      <c r="C129">
        <v>297</v>
      </c>
      <c r="D129">
        <v>1013</v>
      </c>
      <c r="E129">
        <v>1961</v>
      </c>
      <c r="H129">
        <f t="shared" si="27"/>
        <v>102673</v>
      </c>
      <c r="I129">
        <f t="shared" si="28"/>
        <v>40345</v>
      </c>
      <c r="J129">
        <f t="shared" si="29"/>
        <v>131468</v>
      </c>
      <c r="L129" s="8">
        <f t="shared" si="22"/>
        <v>0.39294653901220378</v>
      </c>
      <c r="M129" s="8">
        <f t="shared" si="22"/>
        <v>3.258594621390507</v>
      </c>
      <c r="N129" s="8">
        <f t="shared" si="23"/>
        <v>1.2804534785191823</v>
      </c>
      <c r="T129" s="8">
        <f t="shared" ca="1" si="24"/>
        <v>0.34123717623923894</v>
      </c>
      <c r="U129" s="8">
        <f t="shared" ca="1" si="24"/>
        <v>2.8297834863412157</v>
      </c>
      <c r="V129" s="8">
        <f t="shared" ca="1" si="24"/>
        <v>1.1119536271116686</v>
      </c>
      <c r="X129" s="5">
        <f t="shared" si="25"/>
        <v>45194</v>
      </c>
      <c r="Y129" s="8">
        <f t="shared" ca="1" si="26"/>
        <v>1.1159597638708036</v>
      </c>
      <c r="Z129" s="8">
        <f t="shared" ca="1" si="26"/>
        <v>1.0687183919597956</v>
      </c>
      <c r="AA129" s="8">
        <f t="shared" ca="1" si="26"/>
        <v>1.3668762979123401</v>
      </c>
    </row>
    <row r="130" spans="1:27" x14ac:dyDescent="0.55000000000000004">
      <c r="A130" s="2">
        <v>45201</v>
      </c>
      <c r="B130">
        <v>728</v>
      </c>
      <c r="C130">
        <v>328</v>
      </c>
      <c r="D130">
        <v>1025</v>
      </c>
      <c r="E130">
        <v>2081</v>
      </c>
      <c r="H130">
        <f t="shared" si="27"/>
        <v>103401</v>
      </c>
      <c r="I130">
        <f t="shared" si="28"/>
        <v>40673</v>
      </c>
      <c r="J130">
        <f t="shared" si="29"/>
        <v>132493</v>
      </c>
      <c r="L130" s="8">
        <f t="shared" si="22"/>
        <v>0.3933520952408584</v>
      </c>
      <c r="M130" s="8">
        <f t="shared" si="22"/>
        <v>3.2575172719002778</v>
      </c>
      <c r="N130" s="8">
        <f t="shared" si="23"/>
        <v>1.2813512441852593</v>
      </c>
      <c r="T130" s="8">
        <f t="shared" ca="1" si="24"/>
        <v>0.3411845884215618</v>
      </c>
      <c r="U130" s="8">
        <f t="shared" ca="1" si="24"/>
        <v>2.8254957915220476</v>
      </c>
      <c r="V130" s="8">
        <f t="shared" ca="1" si="24"/>
        <v>1.111414689689425</v>
      </c>
      <c r="X130" s="5">
        <f t="shared" si="25"/>
        <v>45201</v>
      </c>
      <c r="Y130" s="8">
        <f t="shared" ca="1" si="26"/>
        <v>1.1157877841080936</v>
      </c>
      <c r="Z130" s="8">
        <f t="shared" ca="1" si="26"/>
        <v>1.0670990672536922</v>
      </c>
      <c r="AA130" s="8">
        <f t="shared" ca="1" si="26"/>
        <v>1.3662138055470461</v>
      </c>
    </row>
    <row r="131" spans="1:27" x14ac:dyDescent="0.55000000000000004">
      <c r="A131" s="2">
        <v>45208</v>
      </c>
      <c r="B131">
        <v>726</v>
      </c>
      <c r="C131">
        <v>403</v>
      </c>
      <c r="D131">
        <v>1159</v>
      </c>
      <c r="E131">
        <v>2288</v>
      </c>
      <c r="H131">
        <f t="shared" si="27"/>
        <v>104127</v>
      </c>
      <c r="I131">
        <f t="shared" si="28"/>
        <v>41076</v>
      </c>
      <c r="J131">
        <f t="shared" si="29"/>
        <v>133652</v>
      </c>
      <c r="L131" s="8">
        <f t="shared" si="22"/>
        <v>0.39447981791466191</v>
      </c>
      <c r="M131" s="8">
        <f t="shared" si="22"/>
        <v>3.2537734930372966</v>
      </c>
      <c r="N131" s="8">
        <f t="shared" si="23"/>
        <v>1.2835479750689063</v>
      </c>
      <c r="T131" s="8">
        <f t="shared" ca="1" si="24"/>
        <v>0.34175729443807801</v>
      </c>
      <c r="U131" s="8">
        <f t="shared" ca="1" si="24"/>
        <v>2.818904225755146</v>
      </c>
      <c r="V131" s="8">
        <f t="shared" ca="1" si="24"/>
        <v>1.1120008256947611</v>
      </c>
      <c r="X131" s="5">
        <f t="shared" si="25"/>
        <v>45208</v>
      </c>
      <c r="Y131" s="8">
        <f t="shared" ca="1" si="26"/>
        <v>1.1176607244424455</v>
      </c>
      <c r="Z131" s="8">
        <f t="shared" ca="1" si="26"/>
        <v>1.0646096444406385</v>
      </c>
      <c r="AA131" s="8">
        <f t="shared" ca="1" si="26"/>
        <v>1.3669343170805421</v>
      </c>
    </row>
    <row r="132" spans="1:27" x14ac:dyDescent="0.55000000000000004">
      <c r="A132" s="2">
        <v>45215</v>
      </c>
      <c r="B132">
        <v>706</v>
      </c>
      <c r="C132">
        <v>399</v>
      </c>
      <c r="D132">
        <v>1099</v>
      </c>
      <c r="E132">
        <v>2204</v>
      </c>
      <c r="H132">
        <f t="shared" si="27"/>
        <v>104833</v>
      </c>
      <c r="I132">
        <f t="shared" si="28"/>
        <v>41475</v>
      </c>
      <c r="J132">
        <f t="shared" si="29"/>
        <v>134751</v>
      </c>
      <c r="L132" s="8">
        <f t="shared" si="22"/>
        <v>0.39562923888470236</v>
      </c>
      <c r="M132" s="8">
        <f t="shared" si="22"/>
        <v>3.2489692585895118</v>
      </c>
      <c r="N132" s="8">
        <f t="shared" si="23"/>
        <v>1.2853872349355642</v>
      </c>
      <c r="T132" s="8">
        <f t="shared" ca="1" si="24"/>
        <v>0.34234694011470218</v>
      </c>
      <c r="U132" s="8">
        <f t="shared" ca="1" si="24"/>
        <v>2.8114066779806448</v>
      </c>
      <c r="V132" s="8">
        <f t="shared" ca="1" si="24"/>
        <v>1.1122746842048519</v>
      </c>
      <c r="X132" s="5">
        <f t="shared" si="25"/>
        <v>45215</v>
      </c>
      <c r="Y132" s="8">
        <f t="shared" ca="1" si="26"/>
        <v>1.1195890631343342</v>
      </c>
      <c r="Z132" s="8">
        <f t="shared" ca="1" si="26"/>
        <v>1.061778061303666</v>
      </c>
      <c r="AA132" s="8">
        <f t="shared" ca="1" si="26"/>
        <v>1.3672709594523982</v>
      </c>
    </row>
    <row r="133" spans="1:27" x14ac:dyDescent="0.55000000000000004">
      <c r="A133" s="2">
        <v>45222</v>
      </c>
      <c r="B133">
        <v>709</v>
      </c>
      <c r="C133">
        <v>382</v>
      </c>
      <c r="D133">
        <v>1134</v>
      </c>
      <c r="E133">
        <v>2225</v>
      </c>
      <c r="H133">
        <f t="shared" si="27"/>
        <v>105542</v>
      </c>
      <c r="I133">
        <f t="shared" si="28"/>
        <v>41857</v>
      </c>
      <c r="J133">
        <f t="shared" si="29"/>
        <v>135885</v>
      </c>
      <c r="L133" s="8">
        <f t="shared" si="22"/>
        <v>0.39659093062477496</v>
      </c>
      <c r="M133" s="8">
        <f t="shared" si="22"/>
        <v>3.2464103973051102</v>
      </c>
      <c r="N133" s="8">
        <f t="shared" si="23"/>
        <v>1.2874969206571791</v>
      </c>
      <c r="T133" s="8">
        <f t="shared" ca="1" si="24"/>
        <v>0.34277245461488265</v>
      </c>
      <c r="U133" s="8">
        <f t="shared" ca="1" si="24"/>
        <v>2.8058636106945656</v>
      </c>
      <c r="V133" s="8">
        <f t="shared" ca="1" si="24"/>
        <v>1.112780060571549</v>
      </c>
      <c r="X133" s="5">
        <f t="shared" si="25"/>
        <v>45222</v>
      </c>
      <c r="Y133" s="8">
        <f t="shared" ca="1" si="26"/>
        <v>1.1209806379515284</v>
      </c>
      <c r="Z133" s="8">
        <f t="shared" ca="1" si="26"/>
        <v>1.0596846227119514</v>
      </c>
      <c r="AA133" s="8">
        <f t="shared" ca="1" si="26"/>
        <v>1.367892196669779</v>
      </c>
    </row>
    <row r="134" spans="1:27" x14ac:dyDescent="0.55000000000000004">
      <c r="A134" s="2">
        <v>45229</v>
      </c>
      <c r="B134">
        <v>713</v>
      </c>
      <c r="C134">
        <v>365</v>
      </c>
      <c r="D134">
        <v>1085</v>
      </c>
      <c r="E134">
        <v>2163</v>
      </c>
      <c r="H134">
        <f t="shared" si="27"/>
        <v>106255</v>
      </c>
      <c r="I134">
        <f t="shared" si="28"/>
        <v>42222</v>
      </c>
      <c r="J134">
        <f t="shared" si="29"/>
        <v>136970</v>
      </c>
      <c r="L134" s="8">
        <f t="shared" si="22"/>
        <v>0.3973648298903581</v>
      </c>
      <c r="M134" s="8">
        <f t="shared" si="22"/>
        <v>3.2440433897020511</v>
      </c>
      <c r="N134" s="8">
        <f t="shared" si="23"/>
        <v>1.2890687497058961</v>
      </c>
      <c r="T134" s="8">
        <f t="shared" ca="1" si="24"/>
        <v>0.34303436376348551</v>
      </c>
      <c r="U134" s="8">
        <f t="shared" ca="1" si="24"/>
        <v>2.8004953546458444</v>
      </c>
      <c r="V134" s="8">
        <f t="shared" ca="1" si="24"/>
        <v>1.1128183602075838</v>
      </c>
      <c r="X134" s="5">
        <f t="shared" si="25"/>
        <v>45229</v>
      </c>
      <c r="Y134" s="8">
        <f t="shared" ca="1" si="26"/>
        <v>1.1218371685173116</v>
      </c>
      <c r="Z134" s="8">
        <f t="shared" ca="1" si="26"/>
        <v>1.0576572047134687</v>
      </c>
      <c r="AA134" s="8">
        <f t="shared" ca="1" si="26"/>
        <v>1.3679392767488743</v>
      </c>
    </row>
    <row r="135" spans="1:27" x14ac:dyDescent="0.55000000000000004">
      <c r="A135" s="2">
        <v>45236</v>
      </c>
      <c r="B135">
        <v>710</v>
      </c>
      <c r="C135">
        <v>328</v>
      </c>
      <c r="D135">
        <v>1113</v>
      </c>
      <c r="E135">
        <v>2151</v>
      </c>
      <c r="H135">
        <f t="shared" si="27"/>
        <v>106965</v>
      </c>
      <c r="I135">
        <f t="shared" si="28"/>
        <v>42550</v>
      </c>
      <c r="J135">
        <f t="shared" si="29"/>
        <v>138083</v>
      </c>
      <c r="L135" s="8">
        <f t="shared" si="22"/>
        <v>0.39779367082690598</v>
      </c>
      <c r="M135" s="8">
        <f t="shared" si="22"/>
        <v>3.2451938895417158</v>
      </c>
      <c r="N135" s="8">
        <f t="shared" si="23"/>
        <v>1.290917589865844</v>
      </c>
      <c r="T135" s="8">
        <f t="shared" ca="1" si="24"/>
        <v>0.34299764430032958</v>
      </c>
      <c r="U135" s="8">
        <f t="shared" ca="1" si="24"/>
        <v>2.798168852452604</v>
      </c>
      <c r="V135" s="8">
        <f t="shared" ca="1" si="24"/>
        <v>1.1130938594106325</v>
      </c>
      <c r="X135" s="5">
        <f t="shared" si="25"/>
        <v>45236</v>
      </c>
      <c r="Y135" s="8">
        <f t="shared" ca="1" si="26"/>
        <v>1.1217170835843493</v>
      </c>
      <c r="Z135" s="8">
        <f t="shared" ca="1" si="26"/>
        <v>1.0567785595115116</v>
      </c>
      <c r="AA135" s="8">
        <f t="shared" ca="1" si="26"/>
        <v>1.3682779359533226</v>
      </c>
    </row>
    <row r="136" spans="1:27" x14ac:dyDescent="0.55000000000000004">
      <c r="A136" s="2">
        <v>45243</v>
      </c>
      <c r="B136">
        <v>749</v>
      </c>
      <c r="C136">
        <v>391</v>
      </c>
      <c r="D136">
        <v>1190</v>
      </c>
      <c r="E136">
        <v>2330</v>
      </c>
      <c r="H136">
        <f t="shared" si="27"/>
        <v>107714</v>
      </c>
      <c r="I136">
        <f t="shared" si="28"/>
        <v>42941</v>
      </c>
      <c r="J136">
        <f t="shared" si="29"/>
        <v>139273</v>
      </c>
      <c r="L136" s="8">
        <f t="shared" si="22"/>
        <v>0.39865755612083853</v>
      </c>
      <c r="M136" s="8">
        <f t="shared" si="22"/>
        <v>3.2433571644814978</v>
      </c>
      <c r="N136" s="8">
        <f t="shared" si="23"/>
        <v>1.2929888408192065</v>
      </c>
      <c r="T136" s="8">
        <f t="shared" ca="1" si="24"/>
        <v>0.34333520273111839</v>
      </c>
      <c r="U136" s="8">
        <f t="shared" ca="1" si="24"/>
        <v>2.7932712487183999</v>
      </c>
      <c r="V136" s="8">
        <f t="shared" ca="1" si="24"/>
        <v>1.1135586895966803</v>
      </c>
      <c r="X136" s="5">
        <f t="shared" si="25"/>
        <v>45243</v>
      </c>
      <c r="Y136" s="8">
        <f t="shared" ca="1" si="26"/>
        <v>1.1228210126194775</v>
      </c>
      <c r="Z136" s="8">
        <f t="shared" ca="1" si="26"/>
        <v>1.0549288917851505</v>
      </c>
      <c r="AA136" s="8">
        <f t="shared" ca="1" si="26"/>
        <v>1.3688493315118884</v>
      </c>
    </row>
    <row r="137" spans="1:27" x14ac:dyDescent="0.55000000000000004">
      <c r="A137" s="2">
        <v>45250</v>
      </c>
      <c r="B137">
        <v>748</v>
      </c>
      <c r="C137">
        <v>376</v>
      </c>
      <c r="D137">
        <v>1188</v>
      </c>
      <c r="E137">
        <v>2312</v>
      </c>
      <c r="H137">
        <f t="shared" si="27"/>
        <v>108462</v>
      </c>
      <c r="I137">
        <f t="shared" si="28"/>
        <v>43317</v>
      </c>
      <c r="J137">
        <f t="shared" si="29"/>
        <v>140461</v>
      </c>
      <c r="L137" s="8">
        <f t="shared" si="22"/>
        <v>0.39937489627703709</v>
      </c>
      <c r="M137" s="8">
        <f t="shared" si="22"/>
        <v>3.2426299143523329</v>
      </c>
      <c r="N137" s="8">
        <f t="shared" si="23"/>
        <v>1.2950249857092806</v>
      </c>
      <c r="T137" s="8">
        <f t="shared" ca="1" si="24"/>
        <v>0.34354542026008167</v>
      </c>
      <c r="U137" s="8">
        <f t="shared" ca="1" si="24"/>
        <v>2.7893357020150193</v>
      </c>
      <c r="V137" s="8">
        <f t="shared" ca="1" si="24"/>
        <v>1.1139906566740847</v>
      </c>
      <c r="X137" s="5">
        <f t="shared" si="25"/>
        <v>45250</v>
      </c>
      <c r="Y137" s="8">
        <f t="shared" ca="1" si="26"/>
        <v>1.1235084942900528</v>
      </c>
      <c r="Z137" s="8">
        <f t="shared" ca="1" si="26"/>
        <v>1.0534425621190751</v>
      </c>
      <c r="AA137" s="8">
        <f t="shared" ca="1" si="26"/>
        <v>1.3693803298783547</v>
      </c>
    </row>
    <row r="138" spans="1:27" x14ac:dyDescent="0.55000000000000004">
      <c r="A138" s="2">
        <v>45257</v>
      </c>
      <c r="B138">
        <v>790</v>
      </c>
      <c r="C138">
        <v>360</v>
      </c>
      <c r="D138">
        <v>1242</v>
      </c>
      <c r="E138">
        <v>2392</v>
      </c>
      <c r="H138">
        <f t="shared" si="27"/>
        <v>109252</v>
      </c>
      <c r="I138">
        <f t="shared" si="28"/>
        <v>43677</v>
      </c>
      <c r="J138">
        <f t="shared" si="29"/>
        <v>141703</v>
      </c>
      <c r="L138" s="8">
        <f t="shared" si="22"/>
        <v>0.3997821550177571</v>
      </c>
      <c r="M138" s="8">
        <f t="shared" si="22"/>
        <v>3.2443391258557135</v>
      </c>
      <c r="N138" s="8">
        <f t="shared" si="23"/>
        <v>1.2970288873430236</v>
      </c>
      <c r="T138" s="8">
        <f t="shared" ca="1" si="24"/>
        <v>0.34348823908956616</v>
      </c>
      <c r="U138" s="8">
        <f t="shared" ca="1" si="24"/>
        <v>2.7874989400166288</v>
      </c>
      <c r="V138" s="8">
        <f t="shared" ca="1" si="24"/>
        <v>1.1143923333495616</v>
      </c>
      <c r="X138" s="5">
        <f t="shared" si="25"/>
        <v>45257</v>
      </c>
      <c r="Y138" s="8">
        <f t="shared" ca="1" si="26"/>
        <v>1.1233214927263615</v>
      </c>
      <c r="Z138" s="8">
        <f t="shared" ca="1" si="26"/>
        <v>1.0527488760689556</v>
      </c>
      <c r="AA138" s="8">
        <f t="shared" ca="1" si="26"/>
        <v>1.3698740935693459</v>
      </c>
    </row>
    <row r="139" spans="1:27" x14ac:dyDescent="0.55000000000000004">
      <c r="A139" s="2">
        <v>45264</v>
      </c>
      <c r="B139">
        <v>834</v>
      </c>
      <c r="C139">
        <v>430</v>
      </c>
      <c r="D139">
        <v>1208</v>
      </c>
      <c r="E139">
        <v>2472</v>
      </c>
      <c r="H139">
        <f t="shared" si="27"/>
        <v>110086</v>
      </c>
      <c r="I139">
        <f t="shared" ref="I139:I156" si="30">C139+I138</f>
        <v>44107</v>
      </c>
      <c r="J139">
        <f t="shared" ref="J139:J156" si="31">D139+J138</f>
        <v>142911</v>
      </c>
      <c r="L139" s="8">
        <f t="shared" ref="L139:M156" si="32">I139/H139</f>
        <v>0.40065948440310301</v>
      </c>
      <c r="M139" s="8">
        <f t="shared" si="32"/>
        <v>3.2400979436370645</v>
      </c>
      <c r="N139" s="8">
        <f t="shared" ref="N139:N156" si="33">J139/H139</f>
        <v>1.2981759715131806</v>
      </c>
      <c r="T139" s="8">
        <f t="shared" ref="T139:V155" ca="1" si="34">L139*($P$6^(ROW()-10))</f>
        <v>0.34383411175508471</v>
      </c>
      <c r="U139" s="8">
        <f t="shared" ca="1" si="34"/>
        <v>2.7805561625718962</v>
      </c>
      <c r="V139" s="8">
        <f t="shared" ca="1" si="34"/>
        <v>1.1140561984499266</v>
      </c>
      <c r="X139" s="5">
        <f t="shared" ref="X139:X156" si="35">A139</f>
        <v>45264</v>
      </c>
      <c r="Y139" s="8">
        <f t="shared" ref="Y139:AA156" ca="1" si="36">T139/OFFSET(T$10, $I$1,0)</f>
        <v>1.1244526120914768</v>
      </c>
      <c r="Z139" s="8">
        <f t="shared" ca="1" si="36"/>
        <v>1.0501268118784324</v>
      </c>
      <c r="AA139" s="8">
        <f t="shared" ca="1" si="36"/>
        <v>1.3694608975366969</v>
      </c>
    </row>
    <row r="140" spans="1:27" x14ac:dyDescent="0.55000000000000004">
      <c r="A140" s="2">
        <v>45271</v>
      </c>
      <c r="B140">
        <v>735</v>
      </c>
      <c r="C140">
        <v>384</v>
      </c>
      <c r="D140">
        <v>1311</v>
      </c>
      <c r="E140">
        <v>2430</v>
      </c>
      <c r="H140">
        <f t="shared" ref="H140:H156" si="37">B140+H139-G140</f>
        <v>110821</v>
      </c>
      <c r="I140">
        <f t="shared" si="30"/>
        <v>44491</v>
      </c>
      <c r="J140">
        <f t="shared" si="31"/>
        <v>144222</v>
      </c>
      <c r="L140" s="8">
        <f t="shared" si="32"/>
        <v>0.40146723093998432</v>
      </c>
      <c r="M140" s="8">
        <f t="shared" si="32"/>
        <v>3.2415994246027284</v>
      </c>
      <c r="N140" s="8">
        <f t="shared" si="33"/>
        <v>1.3013959448119039</v>
      </c>
      <c r="T140" s="8">
        <f t="shared" ca="1" si="34"/>
        <v>0.34411903922159404</v>
      </c>
      <c r="U140" s="8">
        <f t="shared" ca="1" si="34"/>
        <v>2.7785482688680996</v>
      </c>
      <c r="V140" s="8">
        <f t="shared" ca="1" si="34"/>
        <v>1.1154960795355631</v>
      </c>
      <c r="X140" s="5">
        <f t="shared" si="35"/>
        <v>45271</v>
      </c>
      <c r="Y140" s="8">
        <f t="shared" ca="1" si="36"/>
        <v>1.125384420260066</v>
      </c>
      <c r="Z140" s="8">
        <f t="shared" ca="1" si="36"/>
        <v>1.0493684948761934</v>
      </c>
      <c r="AA140" s="8">
        <f t="shared" ca="1" si="36"/>
        <v>1.3712308808163782</v>
      </c>
    </row>
    <row r="141" spans="1:27" x14ac:dyDescent="0.55000000000000004">
      <c r="A141" s="2">
        <v>45278</v>
      </c>
      <c r="B141">
        <v>838</v>
      </c>
      <c r="C141">
        <v>370</v>
      </c>
      <c r="D141">
        <v>1266</v>
      </c>
      <c r="E141">
        <v>2474</v>
      </c>
      <c r="H141">
        <f t="shared" si="37"/>
        <v>111659</v>
      </c>
      <c r="I141">
        <f t="shared" si="30"/>
        <v>44861</v>
      </c>
      <c r="J141">
        <f t="shared" si="31"/>
        <v>145488</v>
      </c>
      <c r="L141" s="8">
        <f t="shared" si="32"/>
        <v>0.40176788257104218</v>
      </c>
      <c r="M141" s="8">
        <f t="shared" si="32"/>
        <v>3.2430841933973831</v>
      </c>
      <c r="N141" s="8">
        <f t="shared" si="33"/>
        <v>1.3029670693808828</v>
      </c>
      <c r="T141" s="8">
        <f t="shared" ca="1" si="34"/>
        <v>0.34396866551225203</v>
      </c>
      <c r="U141" s="8">
        <f t="shared" ca="1" si="34"/>
        <v>2.7765269214856305</v>
      </c>
      <c r="V141" s="8">
        <f t="shared" ca="1" si="34"/>
        <v>1.1155193421467759</v>
      </c>
      <c r="X141" s="5">
        <f t="shared" si="35"/>
        <v>45278</v>
      </c>
      <c r="Y141" s="8">
        <f t="shared" ca="1" si="36"/>
        <v>1.1248926479068333</v>
      </c>
      <c r="Z141" s="8">
        <f t="shared" ca="1" si="36"/>
        <v>1.0486050968513581</v>
      </c>
      <c r="AA141" s="8">
        <f t="shared" ca="1" si="36"/>
        <v>1.3712594765339685</v>
      </c>
    </row>
    <row r="142" spans="1:27" x14ac:dyDescent="0.55000000000000004">
      <c r="A142" s="2">
        <v>45285</v>
      </c>
      <c r="B142">
        <v>809</v>
      </c>
      <c r="C142">
        <v>372</v>
      </c>
      <c r="D142">
        <v>1305</v>
      </c>
      <c r="E142">
        <v>2486</v>
      </c>
      <c r="H142">
        <f t="shared" si="37"/>
        <v>112468</v>
      </c>
      <c r="I142">
        <f t="shared" si="30"/>
        <v>45233</v>
      </c>
      <c r="J142">
        <f t="shared" si="31"/>
        <v>146793</v>
      </c>
      <c r="L142" s="8">
        <f t="shared" si="32"/>
        <v>0.40218551054522172</v>
      </c>
      <c r="M142" s="8">
        <f t="shared" si="32"/>
        <v>3.2452634138792473</v>
      </c>
      <c r="N142" s="8">
        <f t="shared" si="33"/>
        <v>1.3051979229647543</v>
      </c>
      <c r="T142" s="8">
        <f t="shared" ca="1" si="34"/>
        <v>0.34391819417477637</v>
      </c>
      <c r="U142" s="8">
        <f t="shared" ca="1" si="34"/>
        <v>2.7751003048562732</v>
      </c>
      <c r="V142" s="8">
        <f t="shared" ca="1" si="34"/>
        <v>1.1161051329228207</v>
      </c>
      <c r="X142" s="5">
        <f t="shared" si="35"/>
        <v>45285</v>
      </c>
      <c r="Y142" s="8">
        <f t="shared" ca="1" si="36"/>
        <v>1.1247275897426778</v>
      </c>
      <c r="Z142" s="8">
        <f t="shared" ca="1" si="36"/>
        <v>1.0480663095422127</v>
      </c>
      <c r="AA142" s="8">
        <f t="shared" ca="1" si="36"/>
        <v>1.3719795636920913</v>
      </c>
    </row>
    <row r="143" spans="1:27" x14ac:dyDescent="0.55000000000000004">
      <c r="A143" s="2">
        <v>45292</v>
      </c>
      <c r="B143">
        <v>778</v>
      </c>
      <c r="C143">
        <v>359</v>
      </c>
      <c r="D143">
        <v>1179</v>
      </c>
      <c r="E143">
        <v>2316</v>
      </c>
      <c r="H143">
        <f t="shared" si="37"/>
        <v>113246</v>
      </c>
      <c r="I143">
        <f t="shared" si="30"/>
        <v>45592</v>
      </c>
      <c r="J143">
        <f t="shared" si="31"/>
        <v>147972</v>
      </c>
      <c r="L143" s="8">
        <f t="shared" si="32"/>
        <v>0.40259258605160447</v>
      </c>
      <c r="M143" s="8">
        <f t="shared" si="32"/>
        <v>3.2455693981400247</v>
      </c>
      <c r="N143" s="8">
        <f t="shared" si="33"/>
        <v>1.3066421772071419</v>
      </c>
      <c r="T143" s="8">
        <f t="shared" ca="1" si="34"/>
        <v>0.3438583464937649</v>
      </c>
      <c r="U143" s="8">
        <f t="shared" ca="1" si="34"/>
        <v>2.7720732207724788</v>
      </c>
      <c r="V143" s="8">
        <f t="shared" ca="1" si="34"/>
        <v>1.1160161266751925</v>
      </c>
      <c r="X143" s="5">
        <f t="shared" si="35"/>
        <v>45292</v>
      </c>
      <c r="Y143" s="8">
        <f t="shared" ca="1" si="36"/>
        <v>1.1245318677972973</v>
      </c>
      <c r="Z143" s="8">
        <f t="shared" ca="1" si="36"/>
        <v>1.0469230770475801</v>
      </c>
      <c r="AA143" s="8">
        <f t="shared" ca="1" si="36"/>
        <v>1.3718701521777235</v>
      </c>
    </row>
    <row r="144" spans="1:27" x14ac:dyDescent="0.55000000000000004">
      <c r="A144" s="2">
        <v>45299</v>
      </c>
      <c r="B144">
        <v>708</v>
      </c>
      <c r="C144">
        <v>341</v>
      </c>
      <c r="D144">
        <v>1175</v>
      </c>
      <c r="E144">
        <v>2224</v>
      </c>
      <c r="H144">
        <f t="shared" si="37"/>
        <v>113954</v>
      </c>
      <c r="I144">
        <f t="shared" si="30"/>
        <v>45933</v>
      </c>
      <c r="J144">
        <f t="shared" si="31"/>
        <v>149147</v>
      </c>
      <c r="L144" s="8">
        <f t="shared" si="32"/>
        <v>0.40308370044052866</v>
      </c>
      <c r="M144" s="8">
        <f t="shared" si="32"/>
        <v>3.2470554938715086</v>
      </c>
      <c r="N144" s="8">
        <f t="shared" si="33"/>
        <v>1.308835144005476</v>
      </c>
      <c r="T144" s="8">
        <f t="shared" ca="1" si="34"/>
        <v>0.34386985112236396</v>
      </c>
      <c r="U144" s="8">
        <f t="shared" ca="1" si="34"/>
        <v>2.7700561646212942</v>
      </c>
      <c r="V144" s="8">
        <f t="shared" ca="1" si="34"/>
        <v>1.1165644892636495</v>
      </c>
      <c r="X144" s="5">
        <f t="shared" si="35"/>
        <v>45299</v>
      </c>
      <c r="Y144" s="8">
        <f t="shared" ca="1" si="36"/>
        <v>1.1245694917829259</v>
      </c>
      <c r="Z144" s="8">
        <f t="shared" ca="1" si="36"/>
        <v>1.0461612996830605</v>
      </c>
      <c r="AA144" s="8">
        <f t="shared" ca="1" si="36"/>
        <v>1.3725442304904771</v>
      </c>
    </row>
    <row r="145" spans="1:27" x14ac:dyDescent="0.55000000000000004">
      <c r="A145" s="2">
        <v>45306</v>
      </c>
      <c r="B145">
        <v>755</v>
      </c>
      <c r="C145">
        <v>395</v>
      </c>
      <c r="D145">
        <v>1149</v>
      </c>
      <c r="E145">
        <v>2299</v>
      </c>
      <c r="H145">
        <f t="shared" si="37"/>
        <v>114709</v>
      </c>
      <c r="I145">
        <f t="shared" si="30"/>
        <v>46328</v>
      </c>
      <c r="J145">
        <f t="shared" si="31"/>
        <v>150296</v>
      </c>
      <c r="L145" s="8">
        <f t="shared" si="32"/>
        <v>0.40387415111281588</v>
      </c>
      <c r="M145" s="8">
        <f t="shared" si="32"/>
        <v>3.2441719910205493</v>
      </c>
      <c r="N145" s="8">
        <f t="shared" si="33"/>
        <v>1.3102372089373981</v>
      </c>
      <c r="T145" s="8">
        <f t="shared" ca="1" si="34"/>
        <v>0.34413590620035434</v>
      </c>
      <c r="U145" s="8">
        <f t="shared" ca="1" si="34"/>
        <v>2.7643167182734745</v>
      </c>
      <c r="V145" s="8">
        <f t="shared" ca="1" si="34"/>
        <v>1.1164360679996645</v>
      </c>
      <c r="X145" s="5">
        <f t="shared" si="35"/>
        <v>45306</v>
      </c>
      <c r="Y145" s="8">
        <f t="shared" ca="1" si="36"/>
        <v>1.1254395809252726</v>
      </c>
      <c r="Z145" s="8">
        <f t="shared" ca="1" si="36"/>
        <v>1.0439936950231321</v>
      </c>
      <c r="AA145" s="8">
        <f t="shared" ca="1" si="36"/>
        <v>1.3723863678084292</v>
      </c>
    </row>
    <row r="146" spans="1:27" x14ac:dyDescent="0.55000000000000004">
      <c r="A146" s="2">
        <v>45313</v>
      </c>
      <c r="B146">
        <v>756</v>
      </c>
      <c r="C146">
        <v>400</v>
      </c>
      <c r="D146">
        <v>1215</v>
      </c>
      <c r="E146">
        <v>2371</v>
      </c>
      <c r="H146">
        <f t="shared" si="37"/>
        <v>115465</v>
      </c>
      <c r="I146">
        <f t="shared" si="30"/>
        <v>46728</v>
      </c>
      <c r="J146">
        <f t="shared" si="31"/>
        <v>151511</v>
      </c>
      <c r="L146" s="8">
        <f t="shared" si="32"/>
        <v>0.40469406313601525</v>
      </c>
      <c r="M146" s="8">
        <f t="shared" si="32"/>
        <v>3.2424028419791133</v>
      </c>
      <c r="N146" s="8">
        <f t="shared" si="33"/>
        <v>1.3121811804442904</v>
      </c>
      <c r="T146" s="8">
        <f t="shared" ca="1" si="34"/>
        <v>0.34442592177534259</v>
      </c>
      <c r="U146" s="8">
        <f t="shared" ca="1" si="34"/>
        <v>2.7595353857224922</v>
      </c>
      <c r="V146" s="8">
        <f t="shared" ca="1" si="34"/>
        <v>1.1167675876156464</v>
      </c>
      <c r="X146" s="5">
        <f t="shared" si="35"/>
        <v>45313</v>
      </c>
      <c r="Y146" s="8">
        <f t="shared" ca="1" si="36"/>
        <v>1.1263880289113615</v>
      </c>
      <c r="Z146" s="8">
        <f t="shared" ca="1" si="36"/>
        <v>1.0421879391905833</v>
      </c>
      <c r="AA146" s="8">
        <f t="shared" ca="1" si="36"/>
        <v>1.3727938904733408</v>
      </c>
    </row>
    <row r="147" spans="1:27" x14ac:dyDescent="0.55000000000000004">
      <c r="A147" s="2">
        <v>45320</v>
      </c>
      <c r="B147">
        <v>748</v>
      </c>
      <c r="C147">
        <v>377</v>
      </c>
      <c r="D147">
        <v>1197</v>
      </c>
      <c r="E147">
        <v>2322</v>
      </c>
      <c r="H147">
        <f t="shared" si="37"/>
        <v>116213</v>
      </c>
      <c r="I147">
        <f t="shared" si="30"/>
        <v>47105</v>
      </c>
      <c r="J147">
        <f t="shared" si="31"/>
        <v>152708</v>
      </c>
      <c r="L147" s="8">
        <f t="shared" si="32"/>
        <v>0.40533331038696185</v>
      </c>
      <c r="M147" s="8">
        <f t="shared" si="32"/>
        <v>3.241863921027492</v>
      </c>
      <c r="N147" s="8">
        <f t="shared" si="33"/>
        <v>1.3140354349341297</v>
      </c>
      <c r="T147" s="8">
        <f t="shared" ca="1" si="34"/>
        <v>0.34456118932109653</v>
      </c>
      <c r="U147" s="8">
        <f t="shared" ca="1" si="34"/>
        <v>2.7558072816171801</v>
      </c>
      <c r="V147" s="8">
        <f t="shared" ca="1" si="34"/>
        <v>1.1170204882463861</v>
      </c>
      <c r="X147" s="5">
        <f t="shared" si="35"/>
        <v>45320</v>
      </c>
      <c r="Y147" s="8">
        <f t="shared" ca="1" si="36"/>
        <v>1.1268303990542707</v>
      </c>
      <c r="Z147" s="8">
        <f t="shared" ca="1" si="36"/>
        <v>1.0407799539352736</v>
      </c>
      <c r="AA147" s="8">
        <f t="shared" ca="1" si="36"/>
        <v>1.3731047702343817</v>
      </c>
    </row>
    <row r="148" spans="1:27" x14ac:dyDescent="0.55000000000000004">
      <c r="A148" s="2">
        <v>45327</v>
      </c>
      <c r="B148">
        <v>773</v>
      </c>
      <c r="C148">
        <v>416</v>
      </c>
      <c r="D148">
        <v>1324</v>
      </c>
      <c r="E148">
        <v>2513</v>
      </c>
      <c r="H148">
        <f t="shared" si="37"/>
        <v>116986</v>
      </c>
      <c r="I148">
        <f t="shared" si="30"/>
        <v>47521</v>
      </c>
      <c r="J148">
        <f t="shared" si="31"/>
        <v>154032</v>
      </c>
      <c r="L148" s="8">
        <f t="shared" si="32"/>
        <v>0.40621099960679058</v>
      </c>
      <c r="M148" s="8">
        <f t="shared" si="32"/>
        <v>3.2413459312724902</v>
      </c>
      <c r="N148" s="8">
        <f t="shared" si="33"/>
        <v>1.3166703708136016</v>
      </c>
      <c r="T148" s="8">
        <f t="shared" ca="1" si="34"/>
        <v>0.34489810454326664</v>
      </c>
      <c r="U148" s="8">
        <f t="shared" ca="1" si="34"/>
        <v>2.7521019099607438</v>
      </c>
      <c r="V148" s="8">
        <f t="shared" ca="1" si="34"/>
        <v>1.1179340678649112</v>
      </c>
      <c r="X148" s="5">
        <f t="shared" si="35"/>
        <v>45327</v>
      </c>
      <c r="Y148" s="8">
        <f t="shared" ca="1" si="36"/>
        <v>1.1279322245819614</v>
      </c>
      <c r="Z148" s="8">
        <f t="shared" ca="1" si="36"/>
        <v>1.0393805539962342</v>
      </c>
      <c r="AA148" s="8">
        <f t="shared" ca="1" si="36"/>
        <v>1.3742277939795908</v>
      </c>
    </row>
    <row r="149" spans="1:27" x14ac:dyDescent="0.55000000000000004">
      <c r="A149" s="2">
        <v>45334</v>
      </c>
      <c r="B149">
        <v>694</v>
      </c>
      <c r="C149">
        <v>350</v>
      </c>
      <c r="D149">
        <v>1183</v>
      </c>
      <c r="E149">
        <v>2227</v>
      </c>
      <c r="H149">
        <f t="shared" si="37"/>
        <v>117680</v>
      </c>
      <c r="I149">
        <f t="shared" si="30"/>
        <v>47871</v>
      </c>
      <c r="J149">
        <f t="shared" si="31"/>
        <v>155215</v>
      </c>
      <c r="L149" s="8">
        <f t="shared" si="32"/>
        <v>0.40678959891230454</v>
      </c>
      <c r="M149" s="8">
        <f t="shared" si="32"/>
        <v>3.2423596749597876</v>
      </c>
      <c r="N149" s="8">
        <f t="shared" si="33"/>
        <v>1.3189581917063222</v>
      </c>
      <c r="T149" s="8">
        <f t="shared" ca="1" si="34"/>
        <v>0.34498009267038637</v>
      </c>
      <c r="U149" s="8">
        <f t="shared" ca="1" si="34"/>
        <v>2.7497004449700486</v>
      </c>
      <c r="V149" s="8">
        <f t="shared" ca="1" si="34"/>
        <v>1.1185495411383515</v>
      </c>
      <c r="X149" s="5">
        <f t="shared" si="35"/>
        <v>45334</v>
      </c>
      <c r="Y149" s="8">
        <f t="shared" ca="1" si="36"/>
        <v>1.1282003531955818</v>
      </c>
      <c r="Z149" s="8">
        <f t="shared" ca="1" si="36"/>
        <v>1.0384735977518462</v>
      </c>
      <c r="AA149" s="8">
        <f t="shared" ca="1" si="36"/>
        <v>1.3749843685425509</v>
      </c>
    </row>
    <row r="150" spans="1:27" x14ac:dyDescent="0.55000000000000004">
      <c r="A150" s="2">
        <v>45341</v>
      </c>
      <c r="B150">
        <v>665</v>
      </c>
      <c r="C150">
        <v>399</v>
      </c>
      <c r="D150">
        <v>1123</v>
      </c>
      <c r="E150">
        <v>2187</v>
      </c>
      <c r="H150">
        <f t="shared" si="37"/>
        <v>118345</v>
      </c>
      <c r="I150">
        <f t="shared" si="30"/>
        <v>48270</v>
      </c>
      <c r="J150">
        <f t="shared" si="31"/>
        <v>156338</v>
      </c>
      <c r="L150" s="8">
        <f t="shared" si="32"/>
        <v>0.40787527990198147</v>
      </c>
      <c r="M150" s="8">
        <f t="shared" si="32"/>
        <v>3.2388232856846901</v>
      </c>
      <c r="N150" s="8">
        <f t="shared" si="33"/>
        <v>1.3210359542016985</v>
      </c>
      <c r="T150" s="8">
        <f t="shared" ca="1" si="34"/>
        <v>0.34549092594634034</v>
      </c>
      <c r="U150" s="8">
        <f t="shared" ca="1" si="34"/>
        <v>2.7434466148982617</v>
      </c>
      <c r="V150" s="8">
        <f t="shared" ca="1" si="34"/>
        <v>1.1189840559477722</v>
      </c>
      <c r="X150" s="5">
        <f t="shared" si="35"/>
        <v>45341</v>
      </c>
      <c r="Y150" s="8">
        <f t="shared" ca="1" si="36"/>
        <v>1.1298709489621206</v>
      </c>
      <c r="Z150" s="8">
        <f t="shared" ca="1" si="36"/>
        <v>1.0361117268701443</v>
      </c>
      <c r="AA150" s="8">
        <f t="shared" ca="1" si="36"/>
        <v>1.3755184987253282</v>
      </c>
    </row>
    <row r="151" spans="1:27" x14ac:dyDescent="0.55000000000000004">
      <c r="A151" s="2">
        <v>45348</v>
      </c>
      <c r="B151">
        <v>600</v>
      </c>
      <c r="C151">
        <v>342</v>
      </c>
      <c r="D151">
        <v>1097</v>
      </c>
      <c r="E151">
        <v>2039</v>
      </c>
      <c r="H151">
        <f t="shared" si="37"/>
        <v>118945</v>
      </c>
      <c r="I151">
        <f t="shared" si="30"/>
        <v>48612</v>
      </c>
      <c r="J151">
        <f t="shared" si="31"/>
        <v>157435</v>
      </c>
      <c r="L151" s="8">
        <f t="shared" si="32"/>
        <v>0.40869309344655091</v>
      </c>
      <c r="M151" s="8">
        <f t="shared" si="32"/>
        <v>3.238603636962067</v>
      </c>
      <c r="N151" s="8">
        <f t="shared" si="33"/>
        <v>1.3235949388372776</v>
      </c>
      <c r="T151" s="8">
        <f t="shared" ca="1" si="34"/>
        <v>0.34577343579798003</v>
      </c>
      <c r="U151" s="8">
        <f t="shared" ca="1" si="34"/>
        <v>2.7400098624046332</v>
      </c>
      <c r="V151" s="8">
        <f t="shared" ca="1" si="34"/>
        <v>1.1198231067402078</v>
      </c>
      <c r="X151" s="5">
        <f t="shared" si="35"/>
        <v>45348</v>
      </c>
      <c r="Y151" s="8">
        <f t="shared" ca="1" si="36"/>
        <v>1.1307948507210133</v>
      </c>
      <c r="Z151" s="8">
        <f t="shared" ca="1" si="36"/>
        <v>1.034813775766718</v>
      </c>
      <c r="AA151" s="8">
        <f t="shared" ca="1" si="36"/>
        <v>1.3765499074216638</v>
      </c>
    </row>
    <row r="152" spans="1:27" x14ac:dyDescent="0.55000000000000004">
      <c r="A152" s="2">
        <v>45355</v>
      </c>
      <c r="B152">
        <v>681</v>
      </c>
      <c r="C152">
        <v>295</v>
      </c>
      <c r="D152">
        <v>1044</v>
      </c>
      <c r="E152">
        <v>2020</v>
      </c>
      <c r="H152">
        <f t="shared" si="37"/>
        <v>119626</v>
      </c>
      <c r="I152">
        <f t="shared" si="30"/>
        <v>48907</v>
      </c>
      <c r="J152">
        <f t="shared" si="31"/>
        <v>158479</v>
      </c>
      <c r="L152" s="8">
        <f t="shared" si="32"/>
        <v>0.40883252804574255</v>
      </c>
      <c r="M152" s="8">
        <f t="shared" si="32"/>
        <v>3.2404154824462754</v>
      </c>
      <c r="N152" s="8">
        <f t="shared" si="33"/>
        <v>1.3247872536070753</v>
      </c>
      <c r="T152" s="8">
        <f t="shared" ca="1" si="34"/>
        <v>0.34548153083652061</v>
      </c>
      <c r="U152" s="8">
        <f t="shared" ca="1" si="34"/>
        <v>2.7382941048581273</v>
      </c>
      <c r="V152" s="8">
        <f t="shared" ca="1" si="34"/>
        <v>1.1195037014219018</v>
      </c>
      <c r="X152" s="5">
        <f t="shared" si="35"/>
        <v>45355</v>
      </c>
      <c r="Y152" s="8">
        <f t="shared" ca="1" si="36"/>
        <v>1.1298402238088663</v>
      </c>
      <c r="Z152" s="8">
        <f t="shared" ca="1" si="36"/>
        <v>1.0341657892140557</v>
      </c>
      <c r="AA152" s="8">
        <f t="shared" ca="1" si="36"/>
        <v>1.3761572763367205</v>
      </c>
    </row>
    <row r="153" spans="1:27" x14ac:dyDescent="0.55000000000000004">
      <c r="A153" s="2">
        <v>45362</v>
      </c>
      <c r="B153">
        <v>642</v>
      </c>
      <c r="C153">
        <v>302</v>
      </c>
      <c r="D153">
        <v>1056</v>
      </c>
      <c r="E153">
        <v>2000</v>
      </c>
      <c r="H153">
        <f t="shared" si="37"/>
        <v>120268</v>
      </c>
      <c r="I153">
        <f t="shared" si="30"/>
        <v>49209</v>
      </c>
      <c r="J153">
        <f t="shared" si="31"/>
        <v>159535</v>
      </c>
      <c r="L153" s="8">
        <f t="shared" si="32"/>
        <v>0.40916120663850736</v>
      </c>
      <c r="M153" s="8">
        <f t="shared" si="32"/>
        <v>3.2419882541811456</v>
      </c>
      <c r="N153" s="8">
        <f t="shared" si="33"/>
        <v>1.3264958259886255</v>
      </c>
      <c r="T153" s="8">
        <f t="shared" ca="1" si="34"/>
        <v>0.34534956217805357</v>
      </c>
      <c r="U153" s="8">
        <f t="shared" ca="1" si="34"/>
        <v>2.7363767776670747</v>
      </c>
      <c r="V153" s="8">
        <f t="shared" ca="1" si="34"/>
        <v>1.1196192241678509</v>
      </c>
      <c r="X153" s="5">
        <f t="shared" si="35"/>
        <v>45362</v>
      </c>
      <c r="Y153" s="8">
        <f t="shared" ca="1" si="36"/>
        <v>1.1294086421313825</v>
      </c>
      <c r="Z153" s="8">
        <f t="shared" ca="1" si="36"/>
        <v>1.0334416762766621</v>
      </c>
      <c r="AA153" s="8">
        <f t="shared" ca="1" si="36"/>
        <v>1.3762992834307732</v>
      </c>
    </row>
    <row r="154" spans="1:27" x14ac:dyDescent="0.55000000000000004">
      <c r="A154" s="2">
        <v>45369</v>
      </c>
      <c r="B154">
        <v>627</v>
      </c>
      <c r="C154">
        <v>330</v>
      </c>
      <c r="D154">
        <v>989</v>
      </c>
      <c r="E154">
        <v>1946</v>
      </c>
      <c r="H154">
        <f t="shared" si="37"/>
        <v>120895</v>
      </c>
      <c r="I154">
        <f t="shared" si="30"/>
        <v>49539</v>
      </c>
      <c r="J154">
        <f t="shared" si="31"/>
        <v>160524</v>
      </c>
      <c r="L154" s="8">
        <f t="shared" si="32"/>
        <v>0.409768807642996</v>
      </c>
      <c r="M154" s="8">
        <f t="shared" si="32"/>
        <v>3.2403560830860534</v>
      </c>
      <c r="N154" s="8">
        <f t="shared" si="33"/>
        <v>1.327796848504901</v>
      </c>
      <c r="T154" s="8">
        <f t="shared" ca="1" si="34"/>
        <v>0.34545256464227447</v>
      </c>
      <c r="U154" s="8">
        <f t="shared" ca="1" si="34"/>
        <v>2.7317582460583987</v>
      </c>
      <c r="V154" s="8">
        <f t="shared" ca="1" si="34"/>
        <v>1.1193893192562721</v>
      </c>
      <c r="X154" s="5">
        <f t="shared" si="35"/>
        <v>45369</v>
      </c>
      <c r="Y154" s="8">
        <f t="shared" ca="1" si="36"/>
        <v>1.1297454946599284</v>
      </c>
      <c r="Z154" s="8">
        <f t="shared" ca="1" si="36"/>
        <v>1.0316974051344123</v>
      </c>
      <c r="AA154" s="8">
        <f t="shared" ca="1" si="36"/>
        <v>1.3760166713085149</v>
      </c>
    </row>
    <row r="155" spans="1:27" x14ac:dyDescent="0.55000000000000004">
      <c r="A155" s="2">
        <v>45376</v>
      </c>
      <c r="B155">
        <v>621</v>
      </c>
      <c r="C155">
        <v>340</v>
      </c>
      <c r="D155">
        <v>1066</v>
      </c>
      <c r="E155">
        <v>2027</v>
      </c>
      <c r="H155">
        <f t="shared" si="37"/>
        <v>121516</v>
      </c>
      <c r="I155">
        <f t="shared" si="30"/>
        <v>49879</v>
      </c>
      <c r="J155">
        <f t="shared" si="31"/>
        <v>161590</v>
      </c>
      <c r="L155" s="8">
        <f t="shared" si="32"/>
        <v>0.41047269495375094</v>
      </c>
      <c r="M155" s="8">
        <f t="shared" si="32"/>
        <v>3.2396399286272781</v>
      </c>
      <c r="N155" s="8">
        <f t="shared" si="33"/>
        <v>1.3297837321834163</v>
      </c>
      <c r="T155" s="8">
        <f t="shared" ca="1" si="34"/>
        <v>0.34563591533657645</v>
      </c>
      <c r="U155" s="8">
        <f t="shared" ca="1" si="34"/>
        <v>2.7279181437834108</v>
      </c>
      <c r="V155" s="8">
        <f t="shared" ca="1" si="34"/>
        <v>1.1197359120920105</v>
      </c>
      <c r="X155" s="5">
        <f t="shared" si="35"/>
        <v>45376</v>
      </c>
      <c r="Y155" s="8">
        <f t="shared" ca="1" si="36"/>
        <v>1.1303451127899744</v>
      </c>
      <c r="Z155" s="8">
        <f t="shared" ca="1" si="36"/>
        <v>1.0302471217653506</v>
      </c>
      <c r="AA155" s="8">
        <f t="shared" ca="1" si="36"/>
        <v>1.3764427228277925</v>
      </c>
    </row>
    <row r="156" spans="1:27" x14ac:dyDescent="0.55000000000000004">
      <c r="A156" s="2">
        <v>45383</v>
      </c>
      <c r="B156">
        <v>606</v>
      </c>
      <c r="C156">
        <v>318</v>
      </c>
      <c r="D156">
        <v>1098</v>
      </c>
      <c r="E156">
        <v>2022</v>
      </c>
      <c r="H156">
        <f t="shared" si="37"/>
        <v>122122</v>
      </c>
      <c r="I156">
        <f t="shared" si="30"/>
        <v>50197</v>
      </c>
      <c r="J156">
        <f t="shared" si="31"/>
        <v>162688</v>
      </c>
      <c r="L156" s="8">
        <f t="shared" si="32"/>
        <v>0.41103977989223889</v>
      </c>
      <c r="M156" s="8">
        <f t="shared" si="32"/>
        <v>3.240990497440086</v>
      </c>
      <c r="N156" s="8">
        <f t="shared" si="33"/>
        <v>1.3321760207006108</v>
      </c>
      <c r="T156" s="8">
        <f t="shared" ref="T156:V156" ca="1" si="38">L156*($P$6^(ROW()-10))</f>
        <v>0.34570328936104211</v>
      </c>
      <c r="U156" s="8">
        <f t="shared" ca="1" si="38"/>
        <v>2.7258215154909227</v>
      </c>
      <c r="V156" s="8">
        <f t="shared" ca="1" si="38"/>
        <v>1.1204210757529178</v>
      </c>
      <c r="X156" s="5">
        <f t="shared" si="35"/>
        <v>45383</v>
      </c>
      <c r="Y156" s="8">
        <f t="shared" ca="1" si="36"/>
        <v>1.1305654483971974</v>
      </c>
      <c r="Z156" s="8">
        <f t="shared" ca="1" si="36"/>
        <v>1.0294552925571796</v>
      </c>
      <c r="AA156" s="8">
        <f t="shared" ca="1" si="36"/>
        <v>1.3772849647571774</v>
      </c>
    </row>
    <row r="157" spans="1:27" x14ac:dyDescent="0.55000000000000004">
      <c r="A157" s="3" t="s">
        <v>3</v>
      </c>
      <c r="B157">
        <v>122122</v>
      </c>
      <c r="C157">
        <v>50197</v>
      </c>
      <c r="D157">
        <v>162688</v>
      </c>
      <c r="E157">
        <v>335007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D22:O37"/>
  <sheetViews>
    <sheetView workbookViewId="0">
      <selection activeCell="W6" sqref="W6"/>
    </sheetView>
  </sheetViews>
  <sheetFormatPr defaultRowHeight="14.4" x14ac:dyDescent="0.55000000000000004"/>
  <sheetData>
    <row r="22" spans="15:15" x14ac:dyDescent="0.55000000000000004">
      <c r="O22" t="s">
        <v>0</v>
      </c>
    </row>
    <row r="24" spans="15:15" x14ac:dyDescent="0.55000000000000004">
      <c r="O24" t="s">
        <v>1</v>
      </c>
    </row>
    <row r="37" spans="4:4" x14ac:dyDescent="0.55000000000000004">
      <c r="D37" t="s">
        <v>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L s E A A B Q S w M E F A A C A A g A E m k h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E m k h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p I V s o b q k r t Q E A A J o F A A A T A B w A R m 9 y b X V s Y X M v U 2 V j d G l v b j E u b S C i G A A o o B Q A A A A A A A A A A A A A A A A A A A A A A A A A A A D t k k F r 2 0 A Q h e 8 G / 4 d B u U i w m F g Y F 9 o q k M p t Y 3 J w i V x K s I x Z S 5 N K e L U b d k e N W u P / 3 l 3 b t Z U 4 5 N J S e q g Q C G Y e b 7 4 Z P Y M Z l U p C s v v 2 3 3 Q 7 3 Y 4 p u M Y c z r z w P O w v w o E H E Q i k b g f s k 6 h a Z 2 g r 7 5 s M R e + L 0 q u l U i v / Q y m w F y t J K M n 4 X v w 6 / W x Q m 9 T Q K h 2 p r K 5 c P f 1 Y 0 l W 9 T O M f m B V p z o m n 1 / H k Z q F q u q + p 1 w j T e A E D W Q v B g H S N A d t N P b A s k g K R H N E O Z D 0 b E 1 b R A Z V d l z K P v J 1 q v p m N 7 I z 5 w e S T V p U i u 9 s V 8 t z S O Z 8 p X 1 r y f W d f 9 5 / O Y z D b K y 6 F S D I u u D a R A 5 w f C e O C y 6 / W e / r 9 H o / G U 8 2 l u V O 6 i p W o K + m a z v 6 E h K 3 X 3 j i Z P C C u R i X m d i J Z K R A 2 t G G w 9 u w i 2 G 7 Y 4 + G 2 c Y t c T + 7 e l Z o K 2 x t L G g 5 6 b s q 2 m W B z 6 q Q M n i o v R f n t m f L I 4 j 2 u b o 4 b 2 3 9 O 6 K J y o x 5 a t 0 x Q 2 D i 5 m v / k K g y Q Z w X M f i 0 z h 4 s I z t w q v r s 3 g y G D / i A A L v O 2 6 G 1 L N G B g 3 3 4 Q d D u l f B 7 k J M T h 4 n z 4 r 4 T Y s b w Q 4 i 3 q n w x x a 9 7 / E P + F E I c M 7 P v q t z P 8 E 1 B L A Q I t A B Q A A g A I A B J p I V u K m g 3 p p A A A A P Y A A A A S A A A A A A A A A A A A A A A A A A A A A A B D b 2 5 m a W c v U G F j a 2 F n Z S 5 4 b W x Q S w E C L Q A U A A I A C A A S a S F b D 8 r p q 6 Q A A A D p A A A A E w A A A A A A A A A A A A A A A A D w A A A A W 0 N v b n R l b n R f V H l w Z X N d L n h t b F B L A Q I t A B Q A A g A I A B J p I V s o b q k r t Q E A A J o F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Y A A A A A A A A X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M y M D I x L T I 0 I G V h Y 2 g g b m 9 y b W F s a X p l Z C F Q a X Z v d F R h Y m x l M T g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2 N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x V D E 4 O j Q 4 O j Q x L j Y z M D E 3 O T R a I i A v P j x F b n R y e S B U e X B l P S J G a W x s Q 2 9 s d W 1 u V H l w Z X M i I F Z h b H V l P S J z Q m d r R E J n T U R B d z 0 9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z I w M j F f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W I 4 M z A z Y y 0 y Y 2 E 2 L T Q x Z m I t Y j k 0 Y i 1 j M m U 5 N G N m Y T g 5 O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5 N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A y O j U w O j M y L j Y 0 M T I 3 N T F a I i A v P j x F b n R y e S B U e X B l P S J G a W x s Q 2 9 s d W 1 u V H l w Z X M i I F Z h b H V l P S J z Q m d r R E J n T U R B d z 0 9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0 R h d G V E a W V k L D F 9 J n F 1 b 3 Q 7 L C Z x d W 9 0 O 1 N l Y 3 R p b 2 4 x L z I w M j J f M D Y v Q 2 h h b m d l Z C B U e X B l L n t Z Z W F y T 2 Z C a X J 0 a C w y f S Z x d W 9 0 O y w m c X V v d D t T Z W N 0 a W 9 u M S 8 y M D I y X z A 2 L 0 N o Y W 5 n Z W Q g V H l w Z S 5 7 U 2 V 4 L D N 9 J n F 1 b 3 Q 7 L C Z x d W 9 0 O 1 N l Y 3 R p b 2 4 x L z I w M j J f M D Y v Q 2 h h b m d l Z C B U e X B l L n t E b 3 N l L D R 9 J n F 1 b 3 Q 7 L C Z x d W 9 0 O 1 N l Y 3 R p b 2 4 x L z I w M j J f M D Y v Q 2 h h b m d l Z C B U e X B l L n t B b G l 2 Z S w 1 f S Z x d W 9 0 O y w m c X V v d D t T Z W N 0 a W 9 u M S 8 y M D I y X z A 2 L 0 N o Y W 5 n Z W Q g V H l w Z S 5 7 R G V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0 R h d G V E a W V k L D F 9 J n F 1 b 3 Q 7 L C Z x d W 9 0 O 1 N l Y 3 R p b 2 4 x L z I w M j J f M D Y v Q 2 h h b m d l Z C B U e X B l L n t Z Z W F y T 2 Z C a X J 0 a C w y f S Z x d W 9 0 O y w m c X V v d D t T Z W N 0 a W 9 u M S 8 y M D I y X z A 2 L 0 N o Y W 5 n Z W Q g V H l w Z S 5 7 U 2 V 4 L D N 9 J n F 1 b 3 Q 7 L C Z x d W 9 0 O 1 N l Y 3 R p b 2 4 x L z I w M j J f M D Y v Q 2 h h b m d l Z C B U e X B l L n t E b 3 N l L D R 9 J n F 1 b 3 Q 7 L C Z x d W 9 0 O 1 N l Y 3 R p b 2 4 x L z I w M j J f M D Y v Q 2 h h b m d l Z C B U e X B l L n t B b G l 2 Z S w 1 f S Z x d W 9 0 O y w m c X V v d D t T Z W N 0 a W 9 u M S 8 y M D I y X z A 2 L 0 N o Y W 5 n Z W Q g V H l w Z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z I w M j J f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3 M w L n v 1 D S 6 X o J 4 G l 3 u w a A A A A A A I A A A A A A B B m A A A A A Q A A I A A A A J N d e T Y 8 K t m A O z l h n V H E C N T 3 H s o c 0 F l D m X e O q Z 9 R 6 w P V A A A A A A 6 A A A A A A g A A I A A A A C Q E S R S T T V a 3 L K L I D G Z Q 4 a s S e D 3 v o P H 2 f a P F i I t + F b F K U A A A A G U P E f V J p m l y V L H G 8 N M y f e n L M / o z R X l 7 a q l 5 h c t 2 u O 0 V L 9 I P i W A a R V f o J 5 c v v 8 o p 4 J z L v f u E p + 8 I k k d C n O q R N 0 h 2 b i e R 6 g I T A 1 7 p g 1 V 3 6 K w i Q A A A A J L D m f F m C U Q 8 h f P S F x F M E X W M R u p d 0 c T D u i f i c y g O c Y h U 6 R C C 3 t m l g A N v 1 + 1 m o b p f 5 f 7 v e C k Z B w N I c P l S T 6 f 6 l V M =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2021-24 each normalized</vt:lpstr>
      <vt:lpstr>2022-06 booster</vt:lpstr>
      <vt:lpstr>test</vt:lpstr>
      <vt:lpstr>2021-24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2025-09-02T01:26:44Z</dcterms:modified>
</cp:coreProperties>
</file>