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"/>
    </mc:Choice>
  </mc:AlternateContent>
  <xr:revisionPtr revIDLastSave="0" documentId="13_ncr:1_{6473020F-A5A8-4EF3-A0D6-1FA312A38700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2022-06 booster" sheetId="7" r:id="rId1"/>
    <sheet name="2021-24 with NPH" sheetId="5" r:id="rId2"/>
    <sheet name="2021-24 no NPH" sheetId="6" r:id="rId3"/>
    <sheet name="about" sheetId="2" r:id="rId4"/>
  </sheets>
  <calcPr calcId="191029"/>
  <pivotCaches>
    <pivotCache cacheId="367" r:id="rId5"/>
    <pivotCache cacheId="368" r:id="rId6"/>
    <pivotCache cacheId="37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21_24_22a8a855-e6bf-4e22-8b2c-e6ba47d4b5a6" name="2021_24" connection="Query - 2021_24"/>
          <x15:modelTable id="2022_06_08f5bc72-9227-4e71-86ae-5a09e84ac447" name="2022_06" connection="Query - 2022_06"/>
        </x15:modelTables>
        <x15:extLst>
          <ext xmlns:x16="http://schemas.microsoft.com/office/spreadsheetml/2014/11/main" uri="{9835A34E-60A6-4A7C-AAB8-D5F71C897F49}">
            <x16:modelTimeGroupings>
              <x16:modelTimeGrouping tableName="2021_24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0" i="7" l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O97" i="7" s="1"/>
  <c r="O98" i="7" s="1"/>
  <c r="O99" i="7" s="1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19" i="7" s="1"/>
  <c r="O120" i="7" s="1"/>
  <c r="O121" i="7" s="1"/>
  <c r="O122" i="7" s="1"/>
  <c r="AL122" i="7"/>
  <c r="AL121" i="7"/>
  <c r="AL120" i="7"/>
  <c r="AL119" i="7"/>
  <c r="AL118" i="7"/>
  <c r="AL117" i="7"/>
  <c r="AL116" i="7"/>
  <c r="AL115" i="7"/>
  <c r="AL114" i="7"/>
  <c r="AL113" i="7"/>
  <c r="AL112" i="7"/>
  <c r="AL111" i="7"/>
  <c r="AL110" i="7"/>
  <c r="AL109" i="7"/>
  <c r="AL108" i="7"/>
  <c r="AL107" i="7"/>
  <c r="AL106" i="7"/>
  <c r="AL105" i="7"/>
  <c r="AL104" i="7"/>
  <c r="AL103" i="7"/>
  <c r="AL102" i="7"/>
  <c r="AL101" i="7"/>
  <c r="AL100" i="7"/>
  <c r="AL99" i="7"/>
  <c r="AL98" i="7"/>
  <c r="AL97" i="7"/>
  <c r="AL96" i="7"/>
  <c r="AL95" i="7"/>
  <c r="AL94" i="7"/>
  <c r="AL93" i="7"/>
  <c r="AL92" i="7"/>
  <c r="AL91" i="7"/>
  <c r="AL90" i="7"/>
  <c r="AL89" i="7"/>
  <c r="AL88" i="7"/>
  <c r="AL87" i="7"/>
  <c r="AL86" i="7"/>
  <c r="AL85" i="7"/>
  <c r="AL84" i="7"/>
  <c r="AL83" i="7"/>
  <c r="AL82" i="7"/>
  <c r="AL81" i="7"/>
  <c r="AL80" i="7"/>
  <c r="AL79" i="7"/>
  <c r="AL78" i="7"/>
  <c r="AL77" i="7"/>
  <c r="AL76" i="7"/>
  <c r="AL75" i="7"/>
  <c r="AL74" i="7"/>
  <c r="AL73" i="7"/>
  <c r="AL72" i="7"/>
  <c r="AL71" i="7"/>
  <c r="AL70" i="7"/>
  <c r="AL69" i="7"/>
  <c r="AL68" i="7"/>
  <c r="AL67" i="7"/>
  <c r="AL66" i="7"/>
  <c r="AL65" i="7"/>
  <c r="AL64" i="7"/>
  <c r="AL63" i="7"/>
  <c r="AL62" i="7"/>
  <c r="AL61" i="7"/>
  <c r="AL60" i="7"/>
  <c r="AL59" i="7"/>
  <c r="AL58" i="7"/>
  <c r="AL57" i="7"/>
  <c r="AL56" i="7"/>
  <c r="AL55" i="7"/>
  <c r="AL54" i="7"/>
  <c r="AL53" i="7"/>
  <c r="AL52" i="7"/>
  <c r="AL51" i="7"/>
  <c r="AL50" i="7"/>
  <c r="AL49" i="7"/>
  <c r="AL48" i="7"/>
  <c r="AL47" i="7"/>
  <c r="AL46" i="7"/>
  <c r="AL45" i="7"/>
  <c r="AL44" i="7"/>
  <c r="AL43" i="7"/>
  <c r="AL42" i="7"/>
  <c r="AL41" i="7"/>
  <c r="AL40" i="7"/>
  <c r="AL39" i="7"/>
  <c r="AL38" i="7"/>
  <c r="AL37" i="7"/>
  <c r="AL36" i="7"/>
  <c r="AL35" i="7"/>
  <c r="AL34" i="7"/>
  <c r="AL33" i="7"/>
  <c r="AL32" i="7"/>
  <c r="AL31" i="7"/>
  <c r="AL30" i="7"/>
  <c r="AL29" i="7"/>
  <c r="AL28" i="7"/>
  <c r="AL27" i="7"/>
  <c r="AL26" i="7"/>
  <c r="AL25" i="7"/>
  <c r="AL24" i="7"/>
  <c r="AL23" i="7"/>
  <c r="BE22" i="7"/>
  <c r="AL22" i="7"/>
  <c r="AL21" i="7"/>
  <c r="AL20" i="7"/>
  <c r="AL19" i="7"/>
  <c r="AL18" i="7"/>
  <c r="AL17" i="7"/>
  <c r="AL16" i="7"/>
  <c r="AL15" i="7"/>
  <c r="AL14" i="7"/>
  <c r="AL13" i="7"/>
  <c r="AL12" i="7"/>
  <c r="AL11" i="7"/>
  <c r="AL10" i="7"/>
  <c r="N10" i="7"/>
  <c r="N11" i="7" s="1"/>
  <c r="M10" i="7"/>
  <c r="L10" i="7"/>
  <c r="L11" i="7" s="1"/>
  <c r="L12" i="7" s="1"/>
  <c r="L13" i="7" s="1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26" i="6"/>
  <c r="W25" i="6"/>
  <c r="W24" i="6"/>
  <c r="W23" i="6"/>
  <c r="AM22" i="6"/>
  <c r="W22" i="6"/>
  <c r="W21" i="6"/>
  <c r="W20" i="6"/>
  <c r="W19" i="6"/>
  <c r="W18" i="6"/>
  <c r="AM17" i="6"/>
  <c r="W17" i="6"/>
  <c r="W16" i="6"/>
  <c r="W15" i="6"/>
  <c r="W14" i="6"/>
  <c r="W13" i="6"/>
  <c r="W12" i="6"/>
  <c r="I12" i="6"/>
  <c r="H12" i="6"/>
  <c r="H13" i="6" s="1"/>
  <c r="G12" i="6"/>
  <c r="G13" i="6" s="1"/>
  <c r="W11" i="6"/>
  <c r="L11" i="6"/>
  <c r="I11" i="6"/>
  <c r="M11" i="6" s="1"/>
  <c r="H11" i="6"/>
  <c r="K11" i="6" s="1"/>
  <c r="G11" i="6"/>
  <c r="W10" i="6"/>
  <c r="M10" i="6"/>
  <c r="L10" i="6"/>
  <c r="I10" i="6"/>
  <c r="H10" i="6"/>
  <c r="K10" i="6" s="1"/>
  <c r="G10" i="6"/>
  <c r="W156" i="5"/>
  <c r="W155" i="5"/>
  <c r="W154" i="5"/>
  <c r="W153" i="5"/>
  <c r="W152" i="5"/>
  <c r="W151" i="5"/>
  <c r="W150" i="5"/>
  <c r="W149" i="5"/>
  <c r="W148" i="5"/>
  <c r="W147" i="5"/>
  <c r="W146" i="5"/>
  <c r="W145" i="5"/>
  <c r="W144" i="5"/>
  <c r="W143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123" i="5"/>
  <c r="W122" i="5"/>
  <c r="W121" i="5"/>
  <c r="W120" i="5"/>
  <c r="W119" i="5"/>
  <c r="W118" i="5"/>
  <c r="W117" i="5"/>
  <c r="W116" i="5"/>
  <c r="W115" i="5"/>
  <c r="W114" i="5"/>
  <c r="W113" i="5"/>
  <c r="W112" i="5"/>
  <c r="W111" i="5"/>
  <c r="W110" i="5"/>
  <c r="W109" i="5"/>
  <c r="W108" i="5"/>
  <c r="W107" i="5"/>
  <c r="W106" i="5"/>
  <c r="W105" i="5"/>
  <c r="W104" i="5"/>
  <c r="W103" i="5"/>
  <c r="W102" i="5"/>
  <c r="W101" i="5"/>
  <c r="W100" i="5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75" i="5"/>
  <c r="W74" i="5"/>
  <c r="W73" i="5"/>
  <c r="W72" i="5"/>
  <c r="W71" i="5"/>
  <c r="W70" i="5"/>
  <c r="W69" i="5"/>
  <c r="W68" i="5"/>
  <c r="W67" i="5"/>
  <c r="W66" i="5"/>
  <c r="W65" i="5"/>
  <c r="W64" i="5"/>
  <c r="W63" i="5"/>
  <c r="W62" i="5"/>
  <c r="W61" i="5"/>
  <c r="W60" i="5"/>
  <c r="W59" i="5"/>
  <c r="W58" i="5"/>
  <c r="W57" i="5"/>
  <c r="W56" i="5"/>
  <c r="W55" i="5"/>
  <c r="W54" i="5"/>
  <c r="W53" i="5"/>
  <c r="W52" i="5"/>
  <c r="W51" i="5"/>
  <c r="W50" i="5"/>
  <c r="W49" i="5"/>
  <c r="W48" i="5"/>
  <c r="W47" i="5"/>
  <c r="W46" i="5"/>
  <c r="W45" i="5"/>
  <c r="W44" i="5"/>
  <c r="W43" i="5"/>
  <c r="W42" i="5"/>
  <c r="W41" i="5"/>
  <c r="W40" i="5"/>
  <c r="W39" i="5"/>
  <c r="W38" i="5"/>
  <c r="W37" i="5"/>
  <c r="W36" i="5"/>
  <c r="W35" i="5"/>
  <c r="W34" i="5"/>
  <c r="W33" i="5"/>
  <c r="W32" i="5"/>
  <c r="W31" i="5"/>
  <c r="W30" i="5"/>
  <c r="W29" i="5"/>
  <c r="W28" i="5"/>
  <c r="W27" i="5"/>
  <c r="W26" i="5"/>
  <c r="W25" i="5"/>
  <c r="W24" i="5"/>
  <c r="W23" i="5"/>
  <c r="AM22" i="5"/>
  <c r="W22" i="5"/>
  <c r="W21" i="5"/>
  <c r="W20" i="5"/>
  <c r="W19" i="5"/>
  <c r="W18" i="5"/>
  <c r="W17" i="5"/>
  <c r="W16" i="5"/>
  <c r="W15" i="5"/>
  <c r="W14" i="5"/>
  <c r="W13" i="5"/>
  <c r="I13" i="5"/>
  <c r="H13" i="5"/>
  <c r="W12" i="5"/>
  <c r="I12" i="5"/>
  <c r="H12" i="5"/>
  <c r="L12" i="5" s="1"/>
  <c r="W11" i="5"/>
  <c r="L11" i="5"/>
  <c r="I11" i="5"/>
  <c r="H11" i="5"/>
  <c r="W10" i="5"/>
  <c r="L10" i="5"/>
  <c r="I10" i="5"/>
  <c r="H10" i="5"/>
  <c r="G10" i="5"/>
  <c r="U10" i="7" l="1"/>
  <c r="T13" i="7"/>
  <c r="T12" i="7"/>
  <c r="T10" i="7"/>
  <c r="V11" i="7"/>
  <c r="V10" i="7"/>
  <c r="T11" i="7"/>
  <c r="S11" i="7"/>
  <c r="N12" i="7"/>
  <c r="S12" i="7" s="1"/>
  <c r="R10" i="7"/>
  <c r="S10" i="7"/>
  <c r="Q10" i="7"/>
  <c r="M11" i="7"/>
  <c r="L14" i="7"/>
  <c r="BG18" i="7"/>
  <c r="BE18" i="7"/>
  <c r="Q11" i="7"/>
  <c r="R11" i="7"/>
  <c r="G14" i="6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G119" i="6" s="1"/>
  <c r="G120" i="6" s="1"/>
  <c r="G121" i="6" s="1"/>
  <c r="G122" i="6" s="1"/>
  <c r="G123" i="6" s="1"/>
  <c r="G124" i="6" s="1"/>
  <c r="G125" i="6" s="1"/>
  <c r="G126" i="6" s="1"/>
  <c r="G127" i="6" s="1"/>
  <c r="G128" i="6" s="1"/>
  <c r="G129" i="6" s="1"/>
  <c r="G130" i="6" s="1"/>
  <c r="G131" i="6" s="1"/>
  <c r="G132" i="6" s="1"/>
  <c r="G133" i="6" s="1"/>
  <c r="G134" i="6" s="1"/>
  <c r="G135" i="6" s="1"/>
  <c r="G136" i="6" s="1"/>
  <c r="G137" i="6" s="1"/>
  <c r="G138" i="6" s="1"/>
  <c r="G139" i="6" s="1"/>
  <c r="G140" i="6" s="1"/>
  <c r="G141" i="6" s="1"/>
  <c r="G142" i="6" s="1"/>
  <c r="G143" i="6" s="1"/>
  <c r="G144" i="6" s="1"/>
  <c r="G145" i="6" s="1"/>
  <c r="G146" i="6" s="1"/>
  <c r="G147" i="6" s="1"/>
  <c r="G148" i="6" s="1"/>
  <c r="G149" i="6" s="1"/>
  <c r="G150" i="6" s="1"/>
  <c r="G151" i="6" s="1"/>
  <c r="G152" i="6" s="1"/>
  <c r="G153" i="6" s="1"/>
  <c r="G154" i="6" s="1"/>
  <c r="G155" i="6" s="1"/>
  <c r="G156" i="6" s="1"/>
  <c r="AM18" i="6"/>
  <c r="H14" i="6"/>
  <c r="K13" i="6"/>
  <c r="AN18" i="6"/>
  <c r="AM20" i="6"/>
  <c r="AO18" i="6"/>
  <c r="K12" i="6"/>
  <c r="M12" i="6"/>
  <c r="L12" i="6"/>
  <c r="I13" i="6"/>
  <c r="G11" i="5"/>
  <c r="M10" i="5"/>
  <c r="H14" i="5"/>
  <c r="AM17" i="5"/>
  <c r="AN18" i="5"/>
  <c r="K10" i="5"/>
  <c r="AO17" i="5"/>
  <c r="AN17" i="5"/>
  <c r="I14" i="5"/>
  <c r="L13" i="5"/>
  <c r="V12" i="7" l="1"/>
  <c r="L15" i="7"/>
  <c r="T14" i="7"/>
  <c r="M12" i="7"/>
  <c r="M13" i="7" s="1"/>
  <c r="U11" i="7"/>
  <c r="N13" i="7"/>
  <c r="BG17" i="7" s="1"/>
  <c r="I14" i="6"/>
  <c r="AO17" i="6"/>
  <c r="L13" i="6"/>
  <c r="M13" i="6"/>
  <c r="AN17" i="6"/>
  <c r="K14" i="6"/>
  <c r="H15" i="6"/>
  <c r="L14" i="5"/>
  <c r="I15" i="5"/>
  <c r="H15" i="5"/>
  <c r="G12" i="5"/>
  <c r="M11" i="5"/>
  <c r="K11" i="5"/>
  <c r="BE17" i="7" l="1"/>
  <c r="BF18" i="7"/>
  <c r="Q13" i="7"/>
  <c r="R12" i="7"/>
  <c r="N14" i="7"/>
  <c r="V14" i="7" s="1"/>
  <c r="V13" i="7"/>
  <c r="M14" i="7"/>
  <c r="U14" i="7" s="1"/>
  <c r="U13" i="7"/>
  <c r="Q12" i="7"/>
  <c r="U12" i="7"/>
  <c r="L16" i="7"/>
  <c r="T15" i="7"/>
  <c r="S13" i="7"/>
  <c r="R13" i="7"/>
  <c r="BF17" i="7"/>
  <c r="K15" i="6"/>
  <c r="H16" i="6"/>
  <c r="M14" i="6"/>
  <c r="L14" i="6"/>
  <c r="I15" i="6"/>
  <c r="M12" i="5"/>
  <c r="G13" i="5"/>
  <c r="K12" i="5"/>
  <c r="H16" i="5"/>
  <c r="L15" i="5"/>
  <c r="I16" i="5"/>
  <c r="R14" i="7" l="1"/>
  <c r="N15" i="7"/>
  <c r="V15" i="7" s="1"/>
  <c r="S14" i="7"/>
  <c r="M15" i="7"/>
  <c r="U15" i="7" s="1"/>
  <c r="Q14" i="7"/>
  <c r="L17" i="7"/>
  <c r="T16" i="7"/>
  <c r="Q15" i="7"/>
  <c r="M15" i="6"/>
  <c r="L15" i="6"/>
  <c r="I16" i="6"/>
  <c r="H17" i="6"/>
  <c r="K16" i="6"/>
  <c r="L16" i="5"/>
  <c r="I17" i="5"/>
  <c r="H17" i="5"/>
  <c r="AO18" i="5"/>
  <c r="AM18" i="5"/>
  <c r="G14" i="5"/>
  <c r="K13" i="5"/>
  <c r="M13" i="5"/>
  <c r="M16" i="7" l="1"/>
  <c r="U16" i="7" s="1"/>
  <c r="R15" i="7"/>
  <c r="N16" i="7"/>
  <c r="V16" i="7" s="1"/>
  <c r="S15" i="7"/>
  <c r="L18" i="7"/>
  <c r="T17" i="7"/>
  <c r="K17" i="6"/>
  <c r="H18" i="6"/>
  <c r="I17" i="6"/>
  <c r="L16" i="6"/>
  <c r="M16" i="6"/>
  <c r="G15" i="5"/>
  <c r="M14" i="5"/>
  <c r="K14" i="5"/>
  <c r="H18" i="5"/>
  <c r="L17" i="5"/>
  <c r="I18" i="5"/>
  <c r="R16" i="7" l="1"/>
  <c r="S16" i="7"/>
  <c r="N17" i="7"/>
  <c r="V17" i="7" s="1"/>
  <c r="Q16" i="7"/>
  <c r="M17" i="7"/>
  <c r="U17" i="7" s="1"/>
  <c r="L19" i="7"/>
  <c r="T18" i="7"/>
  <c r="M17" i="6"/>
  <c r="L17" i="6"/>
  <c r="I18" i="6"/>
  <c r="H19" i="6"/>
  <c r="K18" i="6"/>
  <c r="G16" i="5"/>
  <c r="K15" i="5"/>
  <c r="M15" i="5"/>
  <c r="H19" i="5"/>
  <c r="L18" i="5"/>
  <c r="I19" i="5"/>
  <c r="Q17" i="7" l="1"/>
  <c r="N18" i="7"/>
  <c r="V18" i="7" s="1"/>
  <c r="M18" i="7"/>
  <c r="U18" i="7" s="1"/>
  <c r="R17" i="7"/>
  <c r="S17" i="7"/>
  <c r="L20" i="7"/>
  <c r="T19" i="7"/>
  <c r="K19" i="6"/>
  <c r="H20" i="6"/>
  <c r="M18" i="6"/>
  <c r="L18" i="6"/>
  <c r="I19" i="6"/>
  <c r="I20" i="5"/>
  <c r="L19" i="5"/>
  <c r="H20" i="5"/>
  <c r="G17" i="5"/>
  <c r="M16" i="5"/>
  <c r="K16" i="5"/>
  <c r="Q18" i="7" l="1"/>
  <c r="R18" i="7"/>
  <c r="S18" i="7"/>
  <c r="N19" i="7"/>
  <c r="V19" i="7" s="1"/>
  <c r="M19" i="7"/>
  <c r="U19" i="7" s="1"/>
  <c r="L21" i="7"/>
  <c r="T20" i="7"/>
  <c r="S19" i="7"/>
  <c r="N20" i="7"/>
  <c r="V20" i="7" s="1"/>
  <c r="L19" i="6"/>
  <c r="M19" i="6"/>
  <c r="I20" i="6"/>
  <c r="H21" i="6"/>
  <c r="K20" i="6"/>
  <c r="G18" i="5"/>
  <c r="M17" i="5"/>
  <c r="K17" i="5"/>
  <c r="H21" i="5"/>
  <c r="L20" i="5"/>
  <c r="I21" i="5"/>
  <c r="Q19" i="7" l="1"/>
  <c r="R19" i="7"/>
  <c r="M20" i="7"/>
  <c r="U20" i="7" s="1"/>
  <c r="L22" i="7"/>
  <c r="T21" i="7"/>
  <c r="N21" i="7"/>
  <c r="V21" i="7" s="1"/>
  <c r="S20" i="7"/>
  <c r="I21" i="6"/>
  <c r="L20" i="6"/>
  <c r="M20" i="6"/>
  <c r="H22" i="6"/>
  <c r="K21" i="6"/>
  <c r="I22" i="5"/>
  <c r="L21" i="5"/>
  <c r="H22" i="5"/>
  <c r="G19" i="5"/>
  <c r="K18" i="5"/>
  <c r="M18" i="5"/>
  <c r="R20" i="7" l="1"/>
  <c r="Q20" i="7"/>
  <c r="M21" i="7"/>
  <c r="U21" i="7" s="1"/>
  <c r="L23" i="7"/>
  <c r="T22" i="7"/>
  <c r="N22" i="7"/>
  <c r="V22" i="7" s="1"/>
  <c r="S21" i="7"/>
  <c r="K22" i="6"/>
  <c r="H23" i="6"/>
  <c r="I22" i="6"/>
  <c r="M21" i="6"/>
  <c r="L21" i="6"/>
  <c r="G20" i="5"/>
  <c r="K19" i="5"/>
  <c r="M19" i="5"/>
  <c r="H23" i="5"/>
  <c r="L22" i="5"/>
  <c r="I23" i="5"/>
  <c r="Q21" i="7" l="1"/>
  <c r="M22" i="7"/>
  <c r="U22" i="7" s="1"/>
  <c r="R21" i="7"/>
  <c r="L24" i="7"/>
  <c r="T23" i="7"/>
  <c r="Q22" i="7"/>
  <c r="M23" i="7"/>
  <c r="U23" i="7" s="1"/>
  <c r="S22" i="7"/>
  <c r="R22" i="7"/>
  <c r="N23" i="7"/>
  <c r="V23" i="7" s="1"/>
  <c r="M22" i="6"/>
  <c r="L22" i="6"/>
  <c r="I23" i="6"/>
  <c r="H24" i="6"/>
  <c r="K23" i="6"/>
  <c r="I24" i="5"/>
  <c r="L23" i="5"/>
  <c r="H24" i="5"/>
  <c r="G21" i="5"/>
  <c r="K20" i="5"/>
  <c r="M20" i="5"/>
  <c r="L25" i="7" l="1"/>
  <c r="T24" i="7"/>
  <c r="S23" i="7"/>
  <c r="N24" i="7"/>
  <c r="V24" i="7" s="1"/>
  <c r="R23" i="7"/>
  <c r="Q23" i="7"/>
  <c r="M24" i="7"/>
  <c r="U24" i="7" s="1"/>
  <c r="H25" i="6"/>
  <c r="K24" i="6"/>
  <c r="M23" i="6"/>
  <c r="L23" i="6"/>
  <c r="I24" i="6"/>
  <c r="H25" i="5"/>
  <c r="G22" i="5"/>
  <c r="M21" i="5"/>
  <c r="K21" i="5"/>
  <c r="I25" i="5"/>
  <c r="L24" i="5"/>
  <c r="L26" i="7" l="1"/>
  <c r="T25" i="7"/>
  <c r="M25" i="7"/>
  <c r="U25" i="7" s="1"/>
  <c r="Q24" i="7"/>
  <c r="N25" i="7"/>
  <c r="V25" i="7" s="1"/>
  <c r="S24" i="7"/>
  <c r="R24" i="7"/>
  <c r="I25" i="6"/>
  <c r="M24" i="6"/>
  <c r="L24" i="6"/>
  <c r="K25" i="6"/>
  <c r="H26" i="6"/>
  <c r="I26" i="5"/>
  <c r="L25" i="5"/>
  <c r="G23" i="5"/>
  <c r="K22" i="5"/>
  <c r="M22" i="5"/>
  <c r="H26" i="5"/>
  <c r="L27" i="7" l="1"/>
  <c r="T26" i="7"/>
  <c r="N26" i="7"/>
  <c r="V26" i="7" s="1"/>
  <c r="R25" i="7"/>
  <c r="S25" i="7"/>
  <c r="Q25" i="7"/>
  <c r="M26" i="7"/>
  <c r="U26" i="7" s="1"/>
  <c r="K26" i="6"/>
  <c r="H27" i="6"/>
  <c r="L25" i="6"/>
  <c r="M25" i="6"/>
  <c r="I26" i="6"/>
  <c r="H27" i="5"/>
  <c r="G24" i="5"/>
  <c r="K23" i="5"/>
  <c r="M23" i="5"/>
  <c r="I27" i="5"/>
  <c r="L26" i="5"/>
  <c r="L28" i="7" l="1"/>
  <c r="T27" i="7"/>
  <c r="M27" i="7"/>
  <c r="U27" i="7" s="1"/>
  <c r="Q26" i="7"/>
  <c r="S26" i="7"/>
  <c r="N27" i="7"/>
  <c r="V27" i="7" s="1"/>
  <c r="R26" i="7"/>
  <c r="M26" i="6"/>
  <c r="L26" i="6"/>
  <c r="I27" i="6"/>
  <c r="H28" i="6"/>
  <c r="K27" i="6"/>
  <c r="I28" i="5"/>
  <c r="L27" i="5"/>
  <c r="G25" i="5"/>
  <c r="K24" i="5"/>
  <c r="M24" i="5"/>
  <c r="H28" i="5"/>
  <c r="L29" i="7" l="1"/>
  <c r="T28" i="7"/>
  <c r="N28" i="7"/>
  <c r="V28" i="7" s="1"/>
  <c r="S27" i="7"/>
  <c r="R27" i="7"/>
  <c r="M28" i="7"/>
  <c r="U28" i="7" s="1"/>
  <c r="Q27" i="7"/>
  <c r="K28" i="6"/>
  <c r="H29" i="6"/>
  <c r="I28" i="6"/>
  <c r="M27" i="6"/>
  <c r="L27" i="6"/>
  <c r="G26" i="5"/>
  <c r="M25" i="5"/>
  <c r="K25" i="5"/>
  <c r="H29" i="5"/>
  <c r="L28" i="5"/>
  <c r="I29" i="5"/>
  <c r="L30" i="7" l="1"/>
  <c r="T29" i="7"/>
  <c r="M29" i="7"/>
  <c r="U29" i="7" s="1"/>
  <c r="Q28" i="7"/>
  <c r="N29" i="7"/>
  <c r="V29" i="7" s="1"/>
  <c r="S28" i="7"/>
  <c r="R28" i="7"/>
  <c r="L28" i="6"/>
  <c r="M28" i="6"/>
  <c r="I29" i="6"/>
  <c r="H30" i="6"/>
  <c r="K29" i="6"/>
  <c r="I30" i="5"/>
  <c r="L29" i="5"/>
  <c r="H30" i="5"/>
  <c r="G27" i="5"/>
  <c r="K26" i="5"/>
  <c r="M26" i="5"/>
  <c r="L31" i="7" l="1"/>
  <c r="T30" i="7"/>
  <c r="S29" i="7"/>
  <c r="R29" i="7"/>
  <c r="N30" i="7"/>
  <c r="V30" i="7" s="1"/>
  <c r="M30" i="7"/>
  <c r="U30" i="7" s="1"/>
  <c r="Q29" i="7"/>
  <c r="H31" i="6"/>
  <c r="K30" i="6"/>
  <c r="M29" i="6"/>
  <c r="L29" i="6"/>
  <c r="I30" i="6"/>
  <c r="H31" i="5"/>
  <c r="G28" i="5"/>
  <c r="M27" i="5"/>
  <c r="K27" i="5"/>
  <c r="I31" i="5"/>
  <c r="L30" i="5"/>
  <c r="L32" i="7" l="1"/>
  <c r="T31" i="7"/>
  <c r="M31" i="7"/>
  <c r="U31" i="7" s="1"/>
  <c r="Q30" i="7"/>
  <c r="N31" i="7"/>
  <c r="V31" i="7" s="1"/>
  <c r="R30" i="7"/>
  <c r="S30" i="7"/>
  <c r="I31" i="6"/>
  <c r="M30" i="6"/>
  <c r="L30" i="6"/>
  <c r="K31" i="6"/>
  <c r="H32" i="6"/>
  <c r="L31" i="5"/>
  <c r="I32" i="5"/>
  <c r="G29" i="5"/>
  <c r="K28" i="5"/>
  <c r="M28" i="5"/>
  <c r="H32" i="5"/>
  <c r="L33" i="7" l="1"/>
  <c r="T32" i="7"/>
  <c r="Q31" i="7"/>
  <c r="M32" i="7"/>
  <c r="U32" i="7" s="1"/>
  <c r="N32" i="7"/>
  <c r="V32" i="7" s="1"/>
  <c r="S31" i="7"/>
  <c r="R31" i="7"/>
  <c r="H33" i="6"/>
  <c r="K32" i="6"/>
  <c r="I32" i="6"/>
  <c r="M31" i="6"/>
  <c r="L31" i="6"/>
  <c r="G30" i="5"/>
  <c r="M29" i="5"/>
  <c r="K29" i="5"/>
  <c r="H33" i="5"/>
  <c r="I33" i="5"/>
  <c r="L32" i="5"/>
  <c r="L34" i="7" l="1"/>
  <c r="T33" i="7"/>
  <c r="S32" i="7"/>
  <c r="N33" i="7"/>
  <c r="V33" i="7" s="1"/>
  <c r="R32" i="7"/>
  <c r="M33" i="7"/>
  <c r="U33" i="7" s="1"/>
  <c r="Q32" i="7"/>
  <c r="H34" i="6"/>
  <c r="K33" i="6"/>
  <c r="M32" i="6"/>
  <c r="L32" i="6"/>
  <c r="I33" i="6"/>
  <c r="I34" i="5"/>
  <c r="L33" i="5"/>
  <c r="G31" i="5"/>
  <c r="K30" i="5"/>
  <c r="M30" i="5"/>
  <c r="H34" i="5"/>
  <c r="L35" i="7" l="1"/>
  <c r="T34" i="7"/>
  <c r="M34" i="7"/>
  <c r="U34" i="7" s="1"/>
  <c r="Q33" i="7"/>
  <c r="N34" i="7"/>
  <c r="V34" i="7" s="1"/>
  <c r="S33" i="7"/>
  <c r="R33" i="7"/>
  <c r="I34" i="6"/>
  <c r="M33" i="6"/>
  <c r="L33" i="6"/>
  <c r="K34" i="6"/>
  <c r="H35" i="6"/>
  <c r="H35" i="5"/>
  <c r="G32" i="5"/>
  <c r="M31" i="5"/>
  <c r="K31" i="5"/>
  <c r="L34" i="5"/>
  <c r="I35" i="5"/>
  <c r="L36" i="7" l="1"/>
  <c r="T35" i="7"/>
  <c r="N35" i="7"/>
  <c r="V35" i="7" s="1"/>
  <c r="R34" i="7"/>
  <c r="S34" i="7"/>
  <c r="M35" i="7"/>
  <c r="U35" i="7" s="1"/>
  <c r="Q34" i="7"/>
  <c r="K35" i="6"/>
  <c r="H36" i="6"/>
  <c r="I35" i="6"/>
  <c r="M34" i="6"/>
  <c r="L34" i="6"/>
  <c r="I36" i="5"/>
  <c r="L35" i="5"/>
  <c r="H36" i="5"/>
  <c r="G33" i="5"/>
  <c r="K32" i="5"/>
  <c r="M32" i="5"/>
  <c r="L37" i="7" l="1"/>
  <c r="T36" i="7"/>
  <c r="Q35" i="7"/>
  <c r="M36" i="7"/>
  <c r="U36" i="7" s="1"/>
  <c r="S35" i="7"/>
  <c r="R35" i="7"/>
  <c r="N36" i="7"/>
  <c r="V36" i="7" s="1"/>
  <c r="M35" i="6"/>
  <c r="L35" i="6"/>
  <c r="I36" i="6"/>
  <c r="H37" i="6"/>
  <c r="K36" i="6"/>
  <c r="G34" i="5"/>
  <c r="M33" i="5"/>
  <c r="K33" i="5"/>
  <c r="I37" i="5"/>
  <c r="L36" i="5"/>
  <c r="H37" i="5"/>
  <c r="L38" i="7" l="1"/>
  <c r="T37" i="7"/>
  <c r="M37" i="7"/>
  <c r="U37" i="7" s="1"/>
  <c r="Q36" i="7"/>
  <c r="N37" i="7"/>
  <c r="V37" i="7" s="1"/>
  <c r="S36" i="7"/>
  <c r="R36" i="7"/>
  <c r="I37" i="6"/>
  <c r="M36" i="6"/>
  <c r="L36" i="6"/>
  <c r="K37" i="6"/>
  <c r="H38" i="6"/>
  <c r="I38" i="5"/>
  <c r="L37" i="5"/>
  <c r="H38" i="5"/>
  <c r="G35" i="5"/>
  <c r="K34" i="5"/>
  <c r="M34" i="5"/>
  <c r="L39" i="7" l="1"/>
  <c r="T38" i="7"/>
  <c r="Q37" i="7"/>
  <c r="M38" i="7"/>
  <c r="U38" i="7" s="1"/>
  <c r="N38" i="7"/>
  <c r="V38" i="7" s="1"/>
  <c r="S37" i="7"/>
  <c r="R37" i="7"/>
  <c r="M37" i="6"/>
  <c r="L37" i="6"/>
  <c r="I38" i="6"/>
  <c r="H39" i="6"/>
  <c r="K38" i="6"/>
  <c r="I39" i="5"/>
  <c r="L38" i="5"/>
  <c r="G36" i="5"/>
  <c r="K35" i="5"/>
  <c r="M35" i="5"/>
  <c r="H39" i="5"/>
  <c r="L40" i="7" l="1"/>
  <c r="T39" i="7"/>
  <c r="S38" i="7"/>
  <c r="R38" i="7"/>
  <c r="N39" i="7"/>
  <c r="V39" i="7" s="1"/>
  <c r="M39" i="7"/>
  <c r="U39" i="7" s="1"/>
  <c r="Q38" i="7"/>
  <c r="M38" i="6"/>
  <c r="L38" i="6"/>
  <c r="I39" i="6"/>
  <c r="H40" i="6"/>
  <c r="K39" i="6"/>
  <c r="H40" i="5"/>
  <c r="G37" i="5"/>
  <c r="K36" i="5"/>
  <c r="M36" i="5"/>
  <c r="I40" i="5"/>
  <c r="L39" i="5"/>
  <c r="L41" i="7" l="1"/>
  <c r="T40" i="7"/>
  <c r="N40" i="7"/>
  <c r="V40" i="7" s="1"/>
  <c r="S39" i="7"/>
  <c r="R39" i="7"/>
  <c r="M40" i="7"/>
  <c r="U40" i="7" s="1"/>
  <c r="Q39" i="7"/>
  <c r="I40" i="6"/>
  <c r="M39" i="6"/>
  <c r="L39" i="6"/>
  <c r="K40" i="6"/>
  <c r="H41" i="6"/>
  <c r="H41" i="5"/>
  <c r="I41" i="5"/>
  <c r="L40" i="5"/>
  <c r="G38" i="5"/>
  <c r="M37" i="5"/>
  <c r="K37" i="5"/>
  <c r="L42" i="7" l="1"/>
  <c r="T41" i="7"/>
  <c r="M41" i="7"/>
  <c r="U41" i="7" s="1"/>
  <c r="Q40" i="7"/>
  <c r="N41" i="7"/>
  <c r="V41" i="7" s="1"/>
  <c r="S40" i="7"/>
  <c r="R40" i="7"/>
  <c r="H42" i="6"/>
  <c r="K41" i="6"/>
  <c r="L40" i="6"/>
  <c r="I41" i="6"/>
  <c r="M40" i="6"/>
  <c r="G39" i="5"/>
  <c r="K38" i="5"/>
  <c r="M38" i="5"/>
  <c r="I42" i="5"/>
  <c r="L41" i="5"/>
  <c r="H42" i="5"/>
  <c r="L43" i="7" l="1"/>
  <c r="T42" i="7"/>
  <c r="Q41" i="7"/>
  <c r="M42" i="7"/>
  <c r="U42" i="7" s="1"/>
  <c r="N42" i="7"/>
  <c r="V42" i="7" s="1"/>
  <c r="R41" i="7"/>
  <c r="S41" i="7"/>
  <c r="M41" i="6"/>
  <c r="L41" i="6"/>
  <c r="I42" i="6"/>
  <c r="H43" i="6"/>
  <c r="K42" i="6"/>
  <c r="H43" i="5"/>
  <c r="G40" i="5"/>
  <c r="M39" i="5"/>
  <c r="K39" i="5"/>
  <c r="I43" i="5"/>
  <c r="L42" i="5"/>
  <c r="L44" i="7" l="1"/>
  <c r="T43" i="7"/>
  <c r="M43" i="7"/>
  <c r="U43" i="7" s="1"/>
  <c r="Q42" i="7"/>
  <c r="N43" i="7"/>
  <c r="V43" i="7" s="1"/>
  <c r="S42" i="7"/>
  <c r="R42" i="7"/>
  <c r="I43" i="6"/>
  <c r="M42" i="6"/>
  <c r="L42" i="6"/>
  <c r="K43" i="6"/>
  <c r="H44" i="6"/>
  <c r="L43" i="5"/>
  <c r="I44" i="5"/>
  <c r="G41" i="5"/>
  <c r="M40" i="5"/>
  <c r="K40" i="5"/>
  <c r="H44" i="5"/>
  <c r="L45" i="7" l="1"/>
  <c r="T44" i="7"/>
  <c r="Q43" i="7"/>
  <c r="M44" i="7"/>
  <c r="U44" i="7" s="1"/>
  <c r="N44" i="7"/>
  <c r="V44" i="7" s="1"/>
  <c r="S43" i="7"/>
  <c r="R43" i="7"/>
  <c r="K44" i="6"/>
  <c r="H45" i="6"/>
  <c r="I44" i="6"/>
  <c r="M43" i="6"/>
  <c r="L43" i="6"/>
  <c r="I45" i="5"/>
  <c r="L44" i="5"/>
  <c r="G42" i="5"/>
  <c r="M41" i="5"/>
  <c r="K41" i="5"/>
  <c r="H45" i="5"/>
  <c r="L46" i="7" l="1"/>
  <c r="T45" i="7"/>
  <c r="S44" i="7"/>
  <c r="N45" i="7"/>
  <c r="V45" i="7" s="1"/>
  <c r="R44" i="7"/>
  <c r="M45" i="7"/>
  <c r="U45" i="7" s="1"/>
  <c r="Q44" i="7"/>
  <c r="H46" i="6"/>
  <c r="K45" i="6"/>
  <c r="M44" i="6"/>
  <c r="L44" i="6"/>
  <c r="I45" i="6"/>
  <c r="H46" i="5"/>
  <c r="G43" i="5"/>
  <c r="K42" i="5"/>
  <c r="M42" i="5"/>
  <c r="I46" i="5"/>
  <c r="L45" i="5"/>
  <c r="L47" i="7" l="1"/>
  <c r="T46" i="7"/>
  <c r="M46" i="7"/>
  <c r="U46" i="7" s="1"/>
  <c r="Q45" i="7"/>
  <c r="N46" i="7"/>
  <c r="V46" i="7" s="1"/>
  <c r="R45" i="7"/>
  <c r="S45" i="7"/>
  <c r="I46" i="6"/>
  <c r="M45" i="6"/>
  <c r="L45" i="6"/>
  <c r="K46" i="6"/>
  <c r="H47" i="6"/>
  <c r="I47" i="5"/>
  <c r="L46" i="5"/>
  <c r="G44" i="5"/>
  <c r="M43" i="5"/>
  <c r="K43" i="5"/>
  <c r="H47" i="5"/>
  <c r="L48" i="7" l="1"/>
  <c r="T47" i="7"/>
  <c r="Q46" i="7"/>
  <c r="M47" i="7"/>
  <c r="U47" i="7" s="1"/>
  <c r="N47" i="7"/>
  <c r="V47" i="7" s="1"/>
  <c r="S46" i="7"/>
  <c r="R46" i="7"/>
  <c r="H48" i="6"/>
  <c r="K47" i="6"/>
  <c r="I47" i="6"/>
  <c r="M46" i="6"/>
  <c r="L46" i="6"/>
  <c r="I48" i="5"/>
  <c r="L47" i="5"/>
  <c r="H48" i="5"/>
  <c r="G45" i="5"/>
  <c r="K44" i="5"/>
  <c r="M44" i="5"/>
  <c r="L49" i="7" l="1"/>
  <c r="T48" i="7"/>
  <c r="M48" i="7"/>
  <c r="U48" i="7" s="1"/>
  <c r="Q47" i="7"/>
  <c r="N48" i="7"/>
  <c r="V48" i="7" s="1"/>
  <c r="S47" i="7"/>
  <c r="R47" i="7"/>
  <c r="M47" i="6"/>
  <c r="L47" i="6"/>
  <c r="I48" i="6"/>
  <c r="H49" i="6"/>
  <c r="K48" i="6"/>
  <c r="H49" i="5"/>
  <c r="I49" i="5"/>
  <c r="L48" i="5"/>
  <c r="G46" i="5"/>
  <c r="K45" i="5"/>
  <c r="M45" i="5"/>
  <c r="L50" i="7" l="1"/>
  <c r="T49" i="7"/>
  <c r="N49" i="7"/>
  <c r="V49" i="7" s="1"/>
  <c r="S48" i="7"/>
  <c r="R48" i="7"/>
  <c r="M49" i="7"/>
  <c r="U49" i="7" s="1"/>
  <c r="Q48" i="7"/>
  <c r="K49" i="6"/>
  <c r="H50" i="6"/>
  <c r="I49" i="6"/>
  <c r="L48" i="6"/>
  <c r="M48" i="6"/>
  <c r="G47" i="5"/>
  <c r="K46" i="5"/>
  <c r="M46" i="5"/>
  <c r="H50" i="5"/>
  <c r="L49" i="5"/>
  <c r="I50" i="5"/>
  <c r="L51" i="7" l="1"/>
  <c r="T50" i="7"/>
  <c r="Q49" i="7"/>
  <c r="M50" i="7"/>
  <c r="U50" i="7" s="1"/>
  <c r="N50" i="7"/>
  <c r="V50" i="7" s="1"/>
  <c r="S49" i="7"/>
  <c r="R49" i="7"/>
  <c r="M49" i="6"/>
  <c r="L49" i="6"/>
  <c r="I50" i="6"/>
  <c r="H51" i="6"/>
  <c r="K50" i="6"/>
  <c r="I51" i="5"/>
  <c r="L50" i="5"/>
  <c r="H51" i="5"/>
  <c r="G48" i="5"/>
  <c r="K47" i="5"/>
  <c r="M47" i="5"/>
  <c r="L52" i="7" l="1"/>
  <c r="T51" i="7"/>
  <c r="N51" i="7"/>
  <c r="V51" i="7" s="1"/>
  <c r="S50" i="7"/>
  <c r="R50" i="7"/>
  <c r="Q50" i="7"/>
  <c r="M51" i="7"/>
  <c r="U51" i="7" s="1"/>
  <c r="H52" i="6"/>
  <c r="K51" i="6"/>
  <c r="M50" i="6"/>
  <c r="L50" i="6"/>
  <c r="I51" i="6"/>
  <c r="G49" i="5"/>
  <c r="M48" i="5"/>
  <c r="K48" i="5"/>
  <c r="H52" i="5"/>
  <c r="I52" i="5"/>
  <c r="L51" i="5"/>
  <c r="L53" i="7" l="1"/>
  <c r="T52" i="7"/>
  <c r="M52" i="7"/>
  <c r="U52" i="7" s="1"/>
  <c r="Q51" i="7"/>
  <c r="N52" i="7"/>
  <c r="V52" i="7" s="1"/>
  <c r="S51" i="7"/>
  <c r="R51" i="7"/>
  <c r="K52" i="6"/>
  <c r="H53" i="6"/>
  <c r="I52" i="6"/>
  <c r="L51" i="6"/>
  <c r="M51" i="6"/>
  <c r="G50" i="5"/>
  <c r="M49" i="5"/>
  <c r="K49" i="5"/>
  <c r="I53" i="5"/>
  <c r="L52" i="5"/>
  <c r="H53" i="5"/>
  <c r="L54" i="7" l="1"/>
  <c r="T53" i="7"/>
  <c r="N53" i="7"/>
  <c r="V53" i="7" s="1"/>
  <c r="R52" i="7"/>
  <c r="S52" i="7"/>
  <c r="M53" i="7"/>
  <c r="U53" i="7" s="1"/>
  <c r="Q52" i="7"/>
  <c r="H54" i="6"/>
  <c r="K53" i="6"/>
  <c r="I53" i="6"/>
  <c r="M52" i="6"/>
  <c r="L52" i="6"/>
  <c r="H54" i="5"/>
  <c r="I54" i="5"/>
  <c r="L53" i="5"/>
  <c r="G51" i="5"/>
  <c r="M50" i="5"/>
  <c r="K50" i="5"/>
  <c r="L55" i="7" l="1"/>
  <c r="T54" i="7"/>
  <c r="Q53" i="7"/>
  <c r="M54" i="7"/>
  <c r="U54" i="7" s="1"/>
  <c r="S53" i="7"/>
  <c r="R53" i="7"/>
  <c r="N54" i="7"/>
  <c r="V54" i="7" s="1"/>
  <c r="M53" i="6"/>
  <c r="L53" i="6"/>
  <c r="I54" i="6"/>
  <c r="H55" i="6"/>
  <c r="K54" i="6"/>
  <c r="G52" i="5"/>
  <c r="K51" i="5"/>
  <c r="M51" i="5"/>
  <c r="I55" i="5"/>
  <c r="L54" i="5"/>
  <c r="H55" i="5"/>
  <c r="L56" i="7" l="1"/>
  <c r="T55" i="7"/>
  <c r="N55" i="7"/>
  <c r="V55" i="7" s="1"/>
  <c r="S54" i="7"/>
  <c r="R54" i="7"/>
  <c r="M55" i="7"/>
  <c r="U55" i="7" s="1"/>
  <c r="Q54" i="7"/>
  <c r="K55" i="6"/>
  <c r="H56" i="6"/>
  <c r="I55" i="6"/>
  <c r="M54" i="6"/>
  <c r="L54" i="6"/>
  <c r="L55" i="5"/>
  <c r="I56" i="5"/>
  <c r="G53" i="5"/>
  <c r="M52" i="5"/>
  <c r="K52" i="5"/>
  <c r="H56" i="5"/>
  <c r="L57" i="7" l="1"/>
  <c r="T56" i="7"/>
  <c r="BE20" i="7"/>
  <c r="M56" i="7"/>
  <c r="U56" i="7" s="1"/>
  <c r="Q55" i="7"/>
  <c r="N56" i="7"/>
  <c r="V56" i="7" s="1"/>
  <c r="R55" i="7"/>
  <c r="S55" i="7"/>
  <c r="K56" i="6"/>
  <c r="H57" i="6"/>
  <c r="I56" i="6"/>
  <c r="M55" i="6"/>
  <c r="L55" i="6"/>
  <c r="G54" i="5"/>
  <c r="K53" i="5"/>
  <c r="M53" i="5"/>
  <c r="I57" i="5"/>
  <c r="L56" i="5"/>
  <c r="H57" i="5"/>
  <c r="L58" i="7" l="1"/>
  <c r="T57" i="7"/>
  <c r="S56" i="7"/>
  <c r="R56" i="7"/>
  <c r="N57" i="7"/>
  <c r="V57" i="7" s="1"/>
  <c r="Q56" i="7"/>
  <c r="M57" i="7"/>
  <c r="U57" i="7" s="1"/>
  <c r="M56" i="6"/>
  <c r="L56" i="6"/>
  <c r="I57" i="6"/>
  <c r="H58" i="6"/>
  <c r="K57" i="6"/>
  <c r="H58" i="5"/>
  <c r="I58" i="5"/>
  <c r="L57" i="5"/>
  <c r="G55" i="5"/>
  <c r="K54" i="5"/>
  <c r="M54" i="5"/>
  <c r="L59" i="7" l="1"/>
  <c r="T58" i="7"/>
  <c r="M58" i="7"/>
  <c r="U58" i="7" s="1"/>
  <c r="Q57" i="7"/>
  <c r="N58" i="7"/>
  <c r="V58" i="7" s="1"/>
  <c r="S57" i="7"/>
  <c r="R57" i="7"/>
  <c r="K58" i="6"/>
  <c r="H59" i="6"/>
  <c r="I58" i="6"/>
  <c r="M57" i="6"/>
  <c r="L57" i="6"/>
  <c r="G56" i="5"/>
  <c r="M55" i="5"/>
  <c r="K55" i="5"/>
  <c r="I59" i="5"/>
  <c r="L58" i="5"/>
  <c r="H59" i="5"/>
  <c r="L60" i="7" l="1"/>
  <c r="T59" i="7"/>
  <c r="N59" i="7"/>
  <c r="V59" i="7" s="1"/>
  <c r="R58" i="7"/>
  <c r="S58" i="7"/>
  <c r="Q58" i="7"/>
  <c r="M59" i="7"/>
  <c r="U59" i="7" s="1"/>
  <c r="H60" i="6"/>
  <c r="K59" i="6"/>
  <c r="M58" i="6"/>
  <c r="L58" i="6"/>
  <c r="I59" i="6"/>
  <c r="H60" i="5"/>
  <c r="I60" i="5"/>
  <c r="L59" i="5"/>
  <c r="G57" i="5"/>
  <c r="M56" i="5"/>
  <c r="K56" i="5"/>
  <c r="L61" i="7" l="1"/>
  <c r="T60" i="7"/>
  <c r="Q59" i="7"/>
  <c r="M60" i="7"/>
  <c r="U60" i="7" s="1"/>
  <c r="S59" i="7"/>
  <c r="R59" i="7"/>
  <c r="N60" i="7"/>
  <c r="V60" i="7" s="1"/>
  <c r="M59" i="6"/>
  <c r="L59" i="6"/>
  <c r="I60" i="6"/>
  <c r="H61" i="6"/>
  <c r="K60" i="6"/>
  <c r="G58" i="5"/>
  <c r="M57" i="5"/>
  <c r="K57" i="5"/>
  <c r="I61" i="5"/>
  <c r="L60" i="5"/>
  <c r="H61" i="5"/>
  <c r="L62" i="7" l="1"/>
  <c r="T61" i="7"/>
  <c r="N61" i="7"/>
  <c r="V61" i="7" s="1"/>
  <c r="S60" i="7"/>
  <c r="R60" i="7"/>
  <c r="M61" i="7"/>
  <c r="U61" i="7" s="1"/>
  <c r="Q60" i="7"/>
  <c r="K61" i="6"/>
  <c r="H62" i="6"/>
  <c r="I61" i="6"/>
  <c r="M60" i="6"/>
  <c r="L60" i="6"/>
  <c r="H62" i="5"/>
  <c r="I62" i="5"/>
  <c r="L61" i="5"/>
  <c r="G59" i="5"/>
  <c r="M58" i="5"/>
  <c r="K58" i="5"/>
  <c r="L63" i="7" l="1"/>
  <c r="T62" i="7"/>
  <c r="M62" i="7"/>
  <c r="U62" i="7" s="1"/>
  <c r="Q61" i="7"/>
  <c r="N62" i="7"/>
  <c r="V62" i="7" s="1"/>
  <c r="R61" i="7"/>
  <c r="S61" i="7"/>
  <c r="H63" i="6"/>
  <c r="K62" i="6"/>
  <c r="L61" i="6"/>
  <c r="I62" i="6"/>
  <c r="M61" i="6"/>
  <c r="G60" i="5"/>
  <c r="M59" i="5"/>
  <c r="K59" i="5"/>
  <c r="L62" i="5"/>
  <c r="I63" i="5"/>
  <c r="H63" i="5"/>
  <c r="L64" i="7" l="1"/>
  <c r="T63" i="7"/>
  <c r="S62" i="7"/>
  <c r="R62" i="7"/>
  <c r="N63" i="7"/>
  <c r="V63" i="7" s="1"/>
  <c r="Q62" i="7"/>
  <c r="M63" i="7"/>
  <c r="U63" i="7" s="1"/>
  <c r="M62" i="6"/>
  <c r="L62" i="6"/>
  <c r="I63" i="6"/>
  <c r="K63" i="6"/>
  <c r="H64" i="6"/>
  <c r="G61" i="5"/>
  <c r="M60" i="5"/>
  <c r="K60" i="5"/>
  <c r="H64" i="5"/>
  <c r="L63" i="5"/>
  <c r="I64" i="5"/>
  <c r="L65" i="7" l="1"/>
  <c r="T64" i="7"/>
  <c r="M64" i="7"/>
  <c r="U64" i="7" s="1"/>
  <c r="Q63" i="7"/>
  <c r="N64" i="7"/>
  <c r="V64" i="7" s="1"/>
  <c r="R63" i="7"/>
  <c r="S63" i="7"/>
  <c r="I64" i="6"/>
  <c r="M63" i="6"/>
  <c r="L63" i="6"/>
  <c r="K64" i="6"/>
  <c r="H65" i="6"/>
  <c r="L64" i="5"/>
  <c r="I65" i="5"/>
  <c r="H65" i="5"/>
  <c r="G62" i="5"/>
  <c r="K61" i="5"/>
  <c r="M61" i="5"/>
  <c r="L66" i="7" l="1"/>
  <c r="T65" i="7"/>
  <c r="S64" i="7"/>
  <c r="R64" i="7"/>
  <c r="N65" i="7"/>
  <c r="V65" i="7" s="1"/>
  <c r="Q64" i="7"/>
  <c r="M65" i="7"/>
  <c r="U65" i="7" s="1"/>
  <c r="H66" i="6"/>
  <c r="K65" i="6"/>
  <c r="M64" i="6"/>
  <c r="L64" i="6"/>
  <c r="I65" i="6"/>
  <c r="G63" i="5"/>
  <c r="M62" i="5"/>
  <c r="K62" i="5"/>
  <c r="H66" i="5"/>
  <c r="I66" i="5"/>
  <c r="L65" i="5"/>
  <c r="L67" i="7" l="1"/>
  <c r="T66" i="7"/>
  <c r="M66" i="7"/>
  <c r="U66" i="7" s="1"/>
  <c r="Q65" i="7"/>
  <c r="N66" i="7"/>
  <c r="V66" i="7" s="1"/>
  <c r="S65" i="7"/>
  <c r="R65" i="7"/>
  <c r="I66" i="6"/>
  <c r="M65" i="6"/>
  <c r="L65" i="6"/>
  <c r="K66" i="6"/>
  <c r="H67" i="6"/>
  <c r="L66" i="5"/>
  <c r="I67" i="5"/>
  <c r="G64" i="5"/>
  <c r="K63" i="5"/>
  <c r="M63" i="5"/>
  <c r="H67" i="5"/>
  <c r="L68" i="7" l="1"/>
  <c r="T67" i="7"/>
  <c r="Q66" i="7"/>
  <c r="M67" i="7"/>
  <c r="U67" i="7" s="1"/>
  <c r="S66" i="7"/>
  <c r="R66" i="7"/>
  <c r="N67" i="7"/>
  <c r="V67" i="7" s="1"/>
  <c r="H68" i="6"/>
  <c r="K67" i="6"/>
  <c r="M66" i="6"/>
  <c r="L66" i="6"/>
  <c r="I67" i="6"/>
  <c r="H68" i="5"/>
  <c r="G65" i="5"/>
  <c r="M64" i="5"/>
  <c r="K64" i="5"/>
  <c r="I68" i="5"/>
  <c r="L67" i="5"/>
  <c r="L69" i="7" l="1"/>
  <c r="T68" i="7"/>
  <c r="N68" i="7"/>
  <c r="V68" i="7" s="1"/>
  <c r="R67" i="7"/>
  <c r="S67" i="7"/>
  <c r="M68" i="7"/>
  <c r="U68" i="7" s="1"/>
  <c r="Q67" i="7"/>
  <c r="I68" i="6"/>
  <c r="M67" i="6"/>
  <c r="L67" i="6"/>
  <c r="K68" i="6"/>
  <c r="H69" i="6"/>
  <c r="L68" i="5"/>
  <c r="I69" i="5"/>
  <c r="G66" i="5"/>
  <c r="M65" i="5"/>
  <c r="K65" i="5"/>
  <c r="H69" i="5"/>
  <c r="L70" i="7" l="1"/>
  <c r="T69" i="7"/>
  <c r="Q68" i="7"/>
  <c r="M69" i="7"/>
  <c r="U69" i="7" s="1"/>
  <c r="R68" i="7"/>
  <c r="S68" i="7"/>
  <c r="N69" i="7"/>
  <c r="V69" i="7" s="1"/>
  <c r="H70" i="6"/>
  <c r="K69" i="6"/>
  <c r="L68" i="6"/>
  <c r="M68" i="6"/>
  <c r="I69" i="6"/>
  <c r="H70" i="5"/>
  <c r="I70" i="5"/>
  <c r="L69" i="5"/>
  <c r="G67" i="5"/>
  <c r="M66" i="5"/>
  <c r="K66" i="5"/>
  <c r="L71" i="7" l="1"/>
  <c r="T70" i="7"/>
  <c r="N70" i="7"/>
  <c r="V70" i="7" s="1"/>
  <c r="R69" i="7"/>
  <c r="S69" i="7"/>
  <c r="M70" i="7"/>
  <c r="U70" i="7" s="1"/>
  <c r="Q69" i="7"/>
  <c r="I70" i="6"/>
  <c r="L69" i="6"/>
  <c r="M69" i="6"/>
  <c r="K70" i="6"/>
  <c r="H71" i="6"/>
  <c r="G68" i="5"/>
  <c r="K67" i="5"/>
  <c r="M67" i="5"/>
  <c r="H71" i="5"/>
  <c r="I71" i="5"/>
  <c r="L70" i="5"/>
  <c r="L72" i="7" l="1"/>
  <c r="T71" i="7"/>
  <c r="M71" i="7"/>
  <c r="U71" i="7" s="1"/>
  <c r="Q70" i="7"/>
  <c r="N71" i="7"/>
  <c r="V71" i="7" s="1"/>
  <c r="S70" i="7"/>
  <c r="R70" i="7"/>
  <c r="H72" i="6"/>
  <c r="K71" i="6"/>
  <c r="I71" i="6"/>
  <c r="M70" i="6"/>
  <c r="L70" i="6"/>
  <c r="L71" i="5"/>
  <c r="I72" i="5"/>
  <c r="G69" i="5"/>
  <c r="M68" i="5"/>
  <c r="K68" i="5"/>
  <c r="H72" i="5"/>
  <c r="L73" i="7" l="1"/>
  <c r="T72" i="7"/>
  <c r="M72" i="7"/>
  <c r="U72" i="7" s="1"/>
  <c r="Q71" i="7"/>
  <c r="S71" i="7"/>
  <c r="N72" i="7"/>
  <c r="V72" i="7" s="1"/>
  <c r="R71" i="7"/>
  <c r="I72" i="6"/>
  <c r="M71" i="6"/>
  <c r="L71" i="6"/>
  <c r="K72" i="6"/>
  <c r="H73" i="6"/>
  <c r="H73" i="5"/>
  <c r="G70" i="5"/>
  <c r="K69" i="5"/>
  <c r="M69" i="5"/>
  <c r="L72" i="5"/>
  <c r="I73" i="5"/>
  <c r="L74" i="7" l="1"/>
  <c r="T73" i="7"/>
  <c r="M73" i="7"/>
  <c r="U73" i="7" s="1"/>
  <c r="Q72" i="7"/>
  <c r="N73" i="7"/>
  <c r="V73" i="7" s="1"/>
  <c r="S72" i="7"/>
  <c r="R72" i="7"/>
  <c r="H74" i="6"/>
  <c r="K73" i="6"/>
  <c r="I73" i="6"/>
  <c r="L72" i="6"/>
  <c r="M72" i="6"/>
  <c r="I74" i="5"/>
  <c r="L73" i="5"/>
  <c r="G71" i="5"/>
  <c r="K70" i="5"/>
  <c r="M70" i="5"/>
  <c r="H74" i="5"/>
  <c r="L75" i="7" l="1"/>
  <c r="T74" i="7"/>
  <c r="S73" i="7"/>
  <c r="R73" i="7"/>
  <c r="N74" i="7"/>
  <c r="V74" i="7" s="1"/>
  <c r="Q73" i="7"/>
  <c r="M74" i="7"/>
  <c r="U74" i="7" s="1"/>
  <c r="M73" i="6"/>
  <c r="I74" i="6"/>
  <c r="L73" i="6"/>
  <c r="K74" i="6"/>
  <c r="H75" i="6"/>
  <c r="G72" i="5"/>
  <c r="K71" i="5"/>
  <c r="M71" i="5"/>
  <c r="H75" i="5"/>
  <c r="L74" i="5"/>
  <c r="I75" i="5"/>
  <c r="L76" i="7" l="1"/>
  <c r="T75" i="7"/>
  <c r="N75" i="7"/>
  <c r="V75" i="7" s="1"/>
  <c r="R74" i="7"/>
  <c r="S74" i="7"/>
  <c r="M75" i="7"/>
  <c r="U75" i="7" s="1"/>
  <c r="Q74" i="7"/>
  <c r="K75" i="6"/>
  <c r="H76" i="6"/>
  <c r="M74" i="6"/>
  <c r="L74" i="6"/>
  <c r="I75" i="6"/>
  <c r="I76" i="5"/>
  <c r="L75" i="5"/>
  <c r="H76" i="5"/>
  <c r="G73" i="5"/>
  <c r="K72" i="5"/>
  <c r="M72" i="5"/>
  <c r="L77" i="7" l="1"/>
  <c r="T76" i="7"/>
  <c r="Q75" i="7"/>
  <c r="M76" i="7"/>
  <c r="U76" i="7" s="1"/>
  <c r="S75" i="7"/>
  <c r="R75" i="7"/>
  <c r="N76" i="7"/>
  <c r="V76" i="7" s="1"/>
  <c r="H77" i="6"/>
  <c r="K76" i="6"/>
  <c r="M75" i="6"/>
  <c r="L75" i="6"/>
  <c r="I76" i="6"/>
  <c r="G74" i="5"/>
  <c r="K73" i="5"/>
  <c r="M73" i="5"/>
  <c r="L76" i="5"/>
  <c r="I77" i="5"/>
  <c r="H77" i="5"/>
  <c r="L78" i="7" l="1"/>
  <c r="T77" i="7"/>
  <c r="M77" i="7"/>
  <c r="U77" i="7" s="1"/>
  <c r="Q76" i="7"/>
  <c r="R76" i="7"/>
  <c r="S76" i="7"/>
  <c r="N77" i="7"/>
  <c r="V77" i="7" s="1"/>
  <c r="I77" i="6"/>
  <c r="L76" i="6"/>
  <c r="M76" i="6"/>
  <c r="K77" i="6"/>
  <c r="H78" i="6"/>
  <c r="I78" i="5"/>
  <c r="L77" i="5"/>
  <c r="H78" i="5"/>
  <c r="G75" i="5"/>
  <c r="K74" i="5"/>
  <c r="M74" i="5"/>
  <c r="L79" i="7" l="1"/>
  <c r="T78" i="7"/>
  <c r="S77" i="7"/>
  <c r="R77" i="7"/>
  <c r="N78" i="7"/>
  <c r="V78" i="7" s="1"/>
  <c r="Q77" i="7"/>
  <c r="M78" i="7"/>
  <c r="U78" i="7" s="1"/>
  <c r="H79" i="6"/>
  <c r="K78" i="6"/>
  <c r="M77" i="6"/>
  <c r="L77" i="6"/>
  <c r="I78" i="6"/>
  <c r="H79" i="5"/>
  <c r="L78" i="5"/>
  <c r="I79" i="5"/>
  <c r="G76" i="5"/>
  <c r="M75" i="5"/>
  <c r="K75" i="5"/>
  <c r="L80" i="7" l="1"/>
  <c r="T79" i="7"/>
  <c r="N79" i="7"/>
  <c r="V79" i="7" s="1"/>
  <c r="S78" i="7"/>
  <c r="R78" i="7"/>
  <c r="M79" i="7"/>
  <c r="U79" i="7" s="1"/>
  <c r="Q78" i="7"/>
  <c r="K79" i="6"/>
  <c r="H80" i="6"/>
  <c r="I79" i="6"/>
  <c r="M78" i="6"/>
  <c r="L78" i="6"/>
  <c r="H80" i="5"/>
  <c r="L79" i="5"/>
  <c r="I80" i="5"/>
  <c r="G77" i="5"/>
  <c r="M76" i="5"/>
  <c r="K76" i="5"/>
  <c r="L81" i="7" l="1"/>
  <c r="T80" i="7"/>
  <c r="Q79" i="7"/>
  <c r="M80" i="7"/>
  <c r="U80" i="7" s="1"/>
  <c r="S79" i="7"/>
  <c r="R79" i="7"/>
  <c r="N80" i="7"/>
  <c r="V80" i="7" s="1"/>
  <c r="M79" i="6"/>
  <c r="L79" i="6"/>
  <c r="I80" i="6"/>
  <c r="H81" i="6"/>
  <c r="K80" i="6"/>
  <c r="H81" i="5"/>
  <c r="I81" i="5"/>
  <c r="L80" i="5"/>
  <c r="G78" i="5"/>
  <c r="M77" i="5"/>
  <c r="K77" i="5"/>
  <c r="AA56" i="7" l="1"/>
  <c r="AA59" i="7"/>
  <c r="AA51" i="7"/>
  <c r="AA57" i="7"/>
  <c r="AA55" i="7"/>
  <c r="AA54" i="7"/>
  <c r="AA52" i="7"/>
  <c r="AA60" i="7"/>
  <c r="AA61" i="7"/>
  <c r="AA58" i="7"/>
  <c r="AA53" i="7"/>
  <c r="L82" i="7"/>
  <c r="AA10" i="7" s="1"/>
  <c r="T81" i="7"/>
  <c r="N81" i="7"/>
  <c r="R80" i="7"/>
  <c r="S80" i="7"/>
  <c r="M81" i="7"/>
  <c r="Q80" i="7"/>
  <c r="I81" i="6"/>
  <c r="M80" i="6"/>
  <c r="L80" i="6"/>
  <c r="K81" i="6"/>
  <c r="H82" i="6"/>
  <c r="G79" i="5"/>
  <c r="K78" i="5"/>
  <c r="M78" i="5"/>
  <c r="H82" i="5"/>
  <c r="I82" i="5"/>
  <c r="L81" i="5"/>
  <c r="U81" i="7" l="1"/>
  <c r="AB51" i="7"/>
  <c r="AB58" i="7"/>
  <c r="AB59" i="7"/>
  <c r="AB57" i="7"/>
  <c r="AB56" i="7"/>
  <c r="AB54" i="7"/>
  <c r="AB52" i="7"/>
  <c r="AB55" i="7"/>
  <c r="AB60" i="7"/>
  <c r="AB53" i="7"/>
  <c r="AB61" i="7"/>
  <c r="V81" i="7"/>
  <c r="AC55" i="7"/>
  <c r="AC51" i="7"/>
  <c r="AC58" i="7"/>
  <c r="AC59" i="7"/>
  <c r="AC56" i="7"/>
  <c r="AC54" i="7"/>
  <c r="AC61" i="7"/>
  <c r="AC53" i="7"/>
  <c r="AC52" i="7"/>
  <c r="AC57" i="7"/>
  <c r="AC60" i="7"/>
  <c r="L83" i="7"/>
  <c r="AA11" i="7" s="1"/>
  <c r="T82" i="7"/>
  <c r="N82" i="7"/>
  <c r="S81" i="7"/>
  <c r="R81" i="7"/>
  <c r="Q81" i="7"/>
  <c r="M82" i="7"/>
  <c r="H83" i="6"/>
  <c r="K82" i="6"/>
  <c r="O10" i="6"/>
  <c r="L81" i="6"/>
  <c r="M81" i="6"/>
  <c r="I82" i="6"/>
  <c r="I83" i="5"/>
  <c r="P10" i="5"/>
  <c r="L82" i="5"/>
  <c r="G80" i="5"/>
  <c r="M79" i="5"/>
  <c r="K79" i="5"/>
  <c r="H83" i="5"/>
  <c r="V82" i="7" l="1"/>
  <c r="AC10" i="7"/>
  <c r="U82" i="7"/>
  <c r="AB10" i="7"/>
  <c r="L84" i="7"/>
  <c r="AA12" i="7" s="1"/>
  <c r="T83" i="7"/>
  <c r="M83" i="7"/>
  <c r="Q82" i="7"/>
  <c r="X10" i="7"/>
  <c r="R82" i="7"/>
  <c r="Z10" i="7"/>
  <c r="S82" i="7"/>
  <c r="Y10" i="7"/>
  <c r="N83" i="7"/>
  <c r="I83" i="6"/>
  <c r="M82" i="6"/>
  <c r="L82" i="6"/>
  <c r="Q10" i="6"/>
  <c r="P10" i="6"/>
  <c r="O11" i="6"/>
  <c r="H84" i="6"/>
  <c r="K83" i="6"/>
  <c r="H84" i="5"/>
  <c r="P11" i="5"/>
  <c r="L83" i="5"/>
  <c r="I84" i="5"/>
  <c r="G81" i="5"/>
  <c r="K80" i="5"/>
  <c r="M80" i="5"/>
  <c r="U83" i="7" l="1"/>
  <c r="AB11" i="7"/>
  <c r="V83" i="7"/>
  <c r="AC11" i="7"/>
  <c r="L85" i="7"/>
  <c r="AA13" i="7" s="1"/>
  <c r="T84" i="7"/>
  <c r="X11" i="7"/>
  <c r="Q83" i="7"/>
  <c r="M84" i="7"/>
  <c r="Z11" i="7"/>
  <c r="Y11" i="7"/>
  <c r="N84" i="7"/>
  <c r="S83" i="7"/>
  <c r="R83" i="7"/>
  <c r="H85" i="6"/>
  <c r="K84" i="6"/>
  <c r="O12" i="6"/>
  <c r="Q11" i="6"/>
  <c r="P11" i="6"/>
  <c r="M83" i="6"/>
  <c r="L83" i="6"/>
  <c r="I84" i="6"/>
  <c r="I85" i="5"/>
  <c r="P12" i="5"/>
  <c r="L84" i="5"/>
  <c r="H85" i="5"/>
  <c r="G82" i="5"/>
  <c r="K81" i="5"/>
  <c r="M81" i="5"/>
  <c r="V84" i="7" l="1"/>
  <c r="AC12" i="7"/>
  <c r="U84" i="7"/>
  <c r="AB12" i="7"/>
  <c r="L86" i="7"/>
  <c r="AA14" i="7" s="1"/>
  <c r="T85" i="7"/>
  <c r="S84" i="7"/>
  <c r="R84" i="7"/>
  <c r="Z12" i="7"/>
  <c r="N85" i="7"/>
  <c r="Y12" i="7"/>
  <c r="M85" i="7"/>
  <c r="X12" i="7"/>
  <c r="Q84" i="7"/>
  <c r="Q12" i="6"/>
  <c r="M84" i="6"/>
  <c r="L84" i="6"/>
  <c r="P12" i="6"/>
  <c r="I85" i="6"/>
  <c r="H86" i="6"/>
  <c r="K85" i="6"/>
  <c r="O13" i="6"/>
  <c r="G83" i="5"/>
  <c r="M82" i="5"/>
  <c r="K82" i="5"/>
  <c r="Q10" i="5"/>
  <c r="O10" i="5"/>
  <c r="L85" i="5"/>
  <c r="P13" i="5"/>
  <c r="I86" i="5"/>
  <c r="H86" i="5"/>
  <c r="V85" i="7" l="1"/>
  <c r="AC13" i="7"/>
  <c r="U85" i="7"/>
  <c r="AB13" i="7"/>
  <c r="L87" i="7"/>
  <c r="AA15" i="7" s="1"/>
  <c r="T86" i="7"/>
  <c r="Q85" i="7"/>
  <c r="X13" i="7"/>
  <c r="M86" i="7"/>
  <c r="N86" i="7"/>
  <c r="S85" i="7"/>
  <c r="R85" i="7"/>
  <c r="Z13" i="7"/>
  <c r="Y13" i="7"/>
  <c r="O14" i="6"/>
  <c r="H87" i="6"/>
  <c r="K86" i="6"/>
  <c r="M85" i="6"/>
  <c r="L85" i="6"/>
  <c r="P13" i="6"/>
  <c r="Q13" i="6"/>
  <c r="I86" i="6"/>
  <c r="P14" i="5"/>
  <c r="L86" i="5"/>
  <c r="I87" i="5"/>
  <c r="G84" i="5"/>
  <c r="K83" i="5"/>
  <c r="O11" i="5"/>
  <c r="M83" i="5"/>
  <c r="Q11" i="5"/>
  <c r="H87" i="5"/>
  <c r="V86" i="7" l="1"/>
  <c r="AC14" i="7"/>
  <c r="U86" i="7"/>
  <c r="AB14" i="7"/>
  <c r="L88" i="7"/>
  <c r="AA16" i="7" s="1"/>
  <c r="T87" i="7"/>
  <c r="S86" i="7"/>
  <c r="R86" i="7"/>
  <c r="Z14" i="7"/>
  <c r="Y14" i="7"/>
  <c r="N87" i="7"/>
  <c r="Q86" i="7"/>
  <c r="X14" i="7"/>
  <c r="M87" i="7"/>
  <c r="M86" i="6"/>
  <c r="L86" i="6"/>
  <c r="Q14" i="6"/>
  <c r="P14" i="6"/>
  <c r="I87" i="6"/>
  <c r="O15" i="6"/>
  <c r="H88" i="6"/>
  <c r="K87" i="6"/>
  <c r="H88" i="5"/>
  <c r="G85" i="5"/>
  <c r="M84" i="5"/>
  <c r="O12" i="5"/>
  <c r="K84" i="5"/>
  <c r="Q12" i="5"/>
  <c r="L87" i="5"/>
  <c r="I88" i="5"/>
  <c r="P15" i="5"/>
  <c r="U87" i="7" l="1"/>
  <c r="AB15" i="7"/>
  <c r="V87" i="7"/>
  <c r="AC15" i="7"/>
  <c r="L89" i="7"/>
  <c r="AA17" i="7" s="1"/>
  <c r="T88" i="7"/>
  <c r="M88" i="7"/>
  <c r="Q87" i="7"/>
  <c r="X15" i="7"/>
  <c r="N88" i="7"/>
  <c r="R87" i="7"/>
  <c r="S87" i="7"/>
  <c r="Y15" i="7"/>
  <c r="Z15" i="7"/>
  <c r="K88" i="6"/>
  <c r="H89" i="6"/>
  <c r="O16" i="6"/>
  <c r="Q15" i="6"/>
  <c r="I88" i="6"/>
  <c r="P15" i="6"/>
  <c r="M87" i="6"/>
  <c r="L87" i="6"/>
  <c r="H89" i="5"/>
  <c r="L88" i="5"/>
  <c r="I89" i="5"/>
  <c r="P16" i="5"/>
  <c r="G86" i="5"/>
  <c r="M85" i="5"/>
  <c r="Q13" i="5"/>
  <c r="O13" i="5"/>
  <c r="K85" i="5"/>
  <c r="U88" i="7" l="1"/>
  <c r="AB16" i="7"/>
  <c r="V88" i="7"/>
  <c r="AC16" i="7"/>
  <c r="L90" i="7"/>
  <c r="AA18" i="7" s="1"/>
  <c r="T89" i="7"/>
  <c r="Q88" i="7"/>
  <c r="X16" i="7"/>
  <c r="M89" i="7"/>
  <c r="S88" i="7"/>
  <c r="R88" i="7"/>
  <c r="Y16" i="7"/>
  <c r="Z16" i="7"/>
  <c r="N89" i="7"/>
  <c r="H90" i="6"/>
  <c r="O17" i="6"/>
  <c r="K89" i="6"/>
  <c r="M88" i="6"/>
  <c r="L88" i="6"/>
  <c r="Q16" i="6"/>
  <c r="P16" i="6"/>
  <c r="I89" i="6"/>
  <c r="G87" i="5"/>
  <c r="Q14" i="5"/>
  <c r="M86" i="5"/>
  <c r="K86" i="5"/>
  <c r="O14" i="5"/>
  <c r="I90" i="5"/>
  <c r="L89" i="5"/>
  <c r="P17" i="5"/>
  <c r="H90" i="5"/>
  <c r="V89" i="7" l="1"/>
  <c r="AC17" i="7"/>
  <c r="U89" i="7"/>
  <c r="AB17" i="7"/>
  <c r="L91" i="7"/>
  <c r="AA19" i="7" s="1"/>
  <c r="T90" i="7"/>
  <c r="N90" i="7"/>
  <c r="R89" i="7"/>
  <c r="Y17" i="7"/>
  <c r="Z17" i="7"/>
  <c r="S89" i="7"/>
  <c r="M90" i="7"/>
  <c r="X17" i="7"/>
  <c r="Q89" i="7"/>
  <c r="K90" i="6"/>
  <c r="O18" i="6"/>
  <c r="H91" i="6"/>
  <c r="AM24" i="6"/>
  <c r="AN20" i="6"/>
  <c r="I90" i="6"/>
  <c r="Q17" i="6"/>
  <c r="P17" i="6"/>
  <c r="M89" i="6"/>
  <c r="L89" i="6"/>
  <c r="H91" i="5"/>
  <c r="AN20" i="5"/>
  <c r="AM24" i="5"/>
  <c r="L90" i="5"/>
  <c r="P18" i="5"/>
  <c r="AO24" i="5"/>
  <c r="I91" i="5"/>
  <c r="AN24" i="5"/>
  <c r="G88" i="5"/>
  <c r="K87" i="5"/>
  <c r="M87" i="5"/>
  <c r="O15" i="5"/>
  <c r="Q15" i="5"/>
  <c r="U90" i="7" l="1"/>
  <c r="AB18" i="7"/>
  <c r="V90" i="7"/>
  <c r="AC18" i="7"/>
  <c r="L92" i="7"/>
  <c r="AA20" i="7" s="1"/>
  <c r="T91" i="7"/>
  <c r="Q90" i="7"/>
  <c r="X18" i="7"/>
  <c r="M91" i="7"/>
  <c r="BF20" i="7"/>
  <c r="BE24" i="7"/>
  <c r="S90" i="7"/>
  <c r="R90" i="7"/>
  <c r="Z18" i="7"/>
  <c r="Y18" i="7"/>
  <c r="N91" i="7"/>
  <c r="BG24" i="7"/>
  <c r="BF24" i="7"/>
  <c r="H92" i="6"/>
  <c r="K91" i="6"/>
  <c r="O19" i="6"/>
  <c r="M90" i="6"/>
  <c r="L90" i="6"/>
  <c r="Q18" i="6"/>
  <c r="P18" i="6"/>
  <c r="I91" i="6"/>
  <c r="AN24" i="6"/>
  <c r="AO24" i="6"/>
  <c r="G89" i="5"/>
  <c r="O16" i="5"/>
  <c r="Q16" i="5"/>
  <c r="K88" i="5"/>
  <c r="M88" i="5"/>
  <c r="H92" i="5"/>
  <c r="I92" i="5"/>
  <c r="P19" i="5"/>
  <c r="L91" i="5"/>
  <c r="U91" i="7" l="1"/>
  <c r="AB19" i="7"/>
  <c r="V91" i="7"/>
  <c r="AC19" i="7"/>
  <c r="L93" i="7"/>
  <c r="AA21" i="7" s="1"/>
  <c r="T92" i="7"/>
  <c r="N92" i="7"/>
  <c r="Y19" i="7"/>
  <c r="Z19" i="7"/>
  <c r="S91" i="7"/>
  <c r="R91" i="7"/>
  <c r="M92" i="7"/>
  <c r="X19" i="7"/>
  <c r="Q91" i="7"/>
  <c r="K92" i="6"/>
  <c r="H93" i="6"/>
  <c r="O20" i="6"/>
  <c r="I92" i="6"/>
  <c r="M91" i="6"/>
  <c r="Q19" i="6"/>
  <c r="L91" i="6"/>
  <c r="P19" i="6"/>
  <c r="L92" i="5"/>
  <c r="I93" i="5"/>
  <c r="P20" i="5"/>
  <c r="H93" i="5"/>
  <c r="G90" i="5"/>
  <c r="Q17" i="5"/>
  <c r="M89" i="5"/>
  <c r="K89" i="5"/>
  <c r="O17" i="5"/>
  <c r="U92" i="7" l="1"/>
  <c r="AB20" i="7"/>
  <c r="V92" i="7"/>
  <c r="AC20" i="7"/>
  <c r="L94" i="7"/>
  <c r="AA22" i="7" s="1"/>
  <c r="T93" i="7"/>
  <c r="Q92" i="7"/>
  <c r="M93" i="7"/>
  <c r="X20" i="7"/>
  <c r="R92" i="7"/>
  <c r="N93" i="7"/>
  <c r="S92" i="7"/>
  <c r="Z20" i="7"/>
  <c r="Y20" i="7"/>
  <c r="L92" i="6"/>
  <c r="M92" i="6"/>
  <c r="I93" i="6"/>
  <c r="Q20" i="6"/>
  <c r="P20" i="6"/>
  <c r="H94" i="6"/>
  <c r="O21" i="6"/>
  <c r="K93" i="6"/>
  <c r="G91" i="5"/>
  <c r="AM20" i="5"/>
  <c r="O18" i="5"/>
  <c r="K90" i="5"/>
  <c r="M90" i="5"/>
  <c r="Q18" i="5"/>
  <c r="H94" i="5"/>
  <c r="I94" i="5"/>
  <c r="L93" i="5"/>
  <c r="P21" i="5"/>
  <c r="V93" i="7" l="1"/>
  <c r="AC21" i="7"/>
  <c r="U93" i="7"/>
  <c r="AB21" i="7"/>
  <c r="L95" i="7"/>
  <c r="AA23" i="7" s="1"/>
  <c r="T94" i="7"/>
  <c r="M94" i="7"/>
  <c r="Q93" i="7"/>
  <c r="X21" i="7"/>
  <c r="N94" i="7"/>
  <c r="S93" i="7"/>
  <c r="Z21" i="7"/>
  <c r="R93" i="7"/>
  <c r="Y21" i="7"/>
  <c r="O22" i="6"/>
  <c r="K94" i="6"/>
  <c r="H95" i="6"/>
  <c r="I94" i="6"/>
  <c r="L93" i="6"/>
  <c r="Q21" i="6"/>
  <c r="P21" i="6"/>
  <c r="M93" i="6"/>
  <c r="H95" i="5"/>
  <c r="G92" i="5"/>
  <c r="K91" i="5"/>
  <c r="Q19" i="5"/>
  <c r="M91" i="5"/>
  <c r="O19" i="5"/>
  <c r="L94" i="5"/>
  <c r="I95" i="5"/>
  <c r="P22" i="5"/>
  <c r="V94" i="7" l="1"/>
  <c r="AC22" i="7"/>
  <c r="U94" i="7"/>
  <c r="AB22" i="7"/>
  <c r="L96" i="7"/>
  <c r="AA24" i="7" s="1"/>
  <c r="T95" i="7"/>
  <c r="N95" i="7"/>
  <c r="S94" i="7"/>
  <c r="Z22" i="7"/>
  <c r="R94" i="7"/>
  <c r="Y22" i="7"/>
  <c r="X22" i="7"/>
  <c r="M95" i="7"/>
  <c r="Q94" i="7"/>
  <c r="I95" i="6"/>
  <c r="P22" i="6"/>
  <c r="M94" i="6"/>
  <c r="L94" i="6"/>
  <c r="Q22" i="6"/>
  <c r="H96" i="6"/>
  <c r="O23" i="6"/>
  <c r="K95" i="6"/>
  <c r="L95" i="5"/>
  <c r="P23" i="5"/>
  <c r="I96" i="5"/>
  <c r="G93" i="5"/>
  <c r="M92" i="5"/>
  <c r="Q20" i="5"/>
  <c r="O20" i="5"/>
  <c r="K92" i="5"/>
  <c r="H96" i="5"/>
  <c r="V95" i="7" l="1"/>
  <c r="AC23" i="7"/>
  <c r="U95" i="7"/>
  <c r="AB23" i="7"/>
  <c r="L97" i="7"/>
  <c r="AA25" i="7" s="1"/>
  <c r="T96" i="7"/>
  <c r="S95" i="7"/>
  <c r="N96" i="7"/>
  <c r="R95" i="7"/>
  <c r="Z23" i="7"/>
  <c r="Y23" i="7"/>
  <c r="Q95" i="7"/>
  <c r="M96" i="7"/>
  <c r="X23" i="7"/>
  <c r="H97" i="6"/>
  <c r="K96" i="6"/>
  <c r="O24" i="6"/>
  <c r="Q23" i="6"/>
  <c r="P23" i="6"/>
  <c r="I96" i="6"/>
  <c r="M95" i="6"/>
  <c r="L95" i="6"/>
  <c r="H97" i="5"/>
  <c r="G94" i="5"/>
  <c r="K93" i="5"/>
  <c r="Q21" i="5"/>
  <c r="M93" i="5"/>
  <c r="O21" i="5"/>
  <c r="P24" i="5"/>
  <c r="I97" i="5"/>
  <c r="L96" i="5"/>
  <c r="U96" i="7" l="1"/>
  <c r="AB24" i="7"/>
  <c r="V96" i="7"/>
  <c r="AC24" i="7"/>
  <c r="L98" i="7"/>
  <c r="AA26" i="7" s="1"/>
  <c r="T97" i="7"/>
  <c r="Q96" i="7"/>
  <c r="X24" i="7"/>
  <c r="M97" i="7"/>
  <c r="S96" i="7"/>
  <c r="R96" i="7"/>
  <c r="Z24" i="7"/>
  <c r="Y24" i="7"/>
  <c r="N97" i="7"/>
  <c r="I97" i="6"/>
  <c r="L96" i="6"/>
  <c r="Q24" i="6"/>
  <c r="M96" i="6"/>
  <c r="P24" i="6"/>
  <c r="K97" i="6"/>
  <c r="H98" i="6"/>
  <c r="O25" i="6"/>
  <c r="I98" i="5"/>
  <c r="P25" i="5"/>
  <c r="L97" i="5"/>
  <c r="G95" i="5"/>
  <c r="Q22" i="5"/>
  <c r="O22" i="5"/>
  <c r="K94" i="5"/>
  <c r="M94" i="5"/>
  <c r="H98" i="5"/>
  <c r="U97" i="7" l="1"/>
  <c r="AB25" i="7"/>
  <c r="V97" i="7"/>
  <c r="AC25" i="7"/>
  <c r="L99" i="7"/>
  <c r="AA27" i="7" s="1"/>
  <c r="T98" i="7"/>
  <c r="S97" i="7"/>
  <c r="R97" i="7"/>
  <c r="N98" i="7"/>
  <c r="Z25" i="7"/>
  <c r="Y25" i="7"/>
  <c r="Q97" i="7"/>
  <c r="M98" i="7"/>
  <c r="X25" i="7"/>
  <c r="O26" i="6"/>
  <c r="H99" i="6"/>
  <c r="K98" i="6"/>
  <c r="M97" i="6"/>
  <c r="Q25" i="6"/>
  <c r="P25" i="6"/>
  <c r="I98" i="6"/>
  <c r="L97" i="6"/>
  <c r="H99" i="5"/>
  <c r="P26" i="5"/>
  <c r="L98" i="5"/>
  <c r="I99" i="5"/>
  <c r="G96" i="5"/>
  <c r="K95" i="5"/>
  <c r="Q23" i="5"/>
  <c r="O23" i="5"/>
  <c r="M95" i="5"/>
  <c r="U98" i="7" l="1"/>
  <c r="AB26" i="7"/>
  <c r="V98" i="7"/>
  <c r="AC26" i="7"/>
  <c r="L100" i="7"/>
  <c r="AA28" i="7" s="1"/>
  <c r="T99" i="7"/>
  <c r="Z26" i="7"/>
  <c r="Y26" i="7"/>
  <c r="N99" i="7"/>
  <c r="S98" i="7"/>
  <c r="R98" i="7"/>
  <c r="X26" i="7"/>
  <c r="M99" i="7"/>
  <c r="Q98" i="7"/>
  <c r="Q26" i="6"/>
  <c r="P26" i="6"/>
  <c r="I99" i="6"/>
  <c r="M98" i="6"/>
  <c r="L98" i="6"/>
  <c r="K99" i="6"/>
  <c r="H100" i="6"/>
  <c r="O27" i="6"/>
  <c r="L99" i="5"/>
  <c r="I100" i="5"/>
  <c r="P27" i="5"/>
  <c r="G97" i="5"/>
  <c r="K96" i="5"/>
  <c r="M96" i="5"/>
  <c r="O24" i="5"/>
  <c r="Q24" i="5"/>
  <c r="H100" i="5"/>
  <c r="V99" i="7" l="1"/>
  <c r="AC27" i="7"/>
  <c r="U99" i="7"/>
  <c r="AB27" i="7"/>
  <c r="L101" i="7"/>
  <c r="AA29" i="7" s="1"/>
  <c r="T100" i="7"/>
  <c r="S99" i="7"/>
  <c r="R99" i="7"/>
  <c r="N100" i="7"/>
  <c r="Y27" i="7"/>
  <c r="Z27" i="7"/>
  <c r="Q99" i="7"/>
  <c r="X27" i="7"/>
  <c r="M100" i="7"/>
  <c r="M99" i="6"/>
  <c r="L99" i="6"/>
  <c r="P27" i="6"/>
  <c r="I100" i="6"/>
  <c r="Q27" i="6"/>
  <c r="H101" i="6"/>
  <c r="K100" i="6"/>
  <c r="O28" i="6"/>
  <c r="H101" i="5"/>
  <c r="G98" i="5"/>
  <c r="M97" i="5"/>
  <c r="K97" i="5"/>
  <c r="Q25" i="5"/>
  <c r="O25" i="5"/>
  <c r="L100" i="5"/>
  <c r="I101" i="5"/>
  <c r="P28" i="5"/>
  <c r="U100" i="7" l="1"/>
  <c r="AB28" i="7"/>
  <c r="V100" i="7"/>
  <c r="AC28" i="7"/>
  <c r="L102" i="7"/>
  <c r="AA30" i="7" s="1"/>
  <c r="T101" i="7"/>
  <c r="M101" i="7"/>
  <c r="Q100" i="7"/>
  <c r="X28" i="7"/>
  <c r="N101" i="7"/>
  <c r="Z28" i="7"/>
  <c r="S100" i="7"/>
  <c r="R100" i="7"/>
  <c r="Y28" i="7"/>
  <c r="K101" i="6"/>
  <c r="O29" i="6"/>
  <c r="H102" i="6"/>
  <c r="I101" i="6"/>
  <c r="Q28" i="6"/>
  <c r="P28" i="6"/>
  <c r="L100" i="6"/>
  <c r="M100" i="6"/>
  <c r="I102" i="5"/>
  <c r="L101" i="5"/>
  <c r="P29" i="5"/>
  <c r="H102" i="5"/>
  <c r="G99" i="5"/>
  <c r="Q26" i="5"/>
  <c r="O26" i="5"/>
  <c r="M98" i="5"/>
  <c r="K98" i="5"/>
  <c r="V101" i="7" l="1"/>
  <c r="AC29" i="7"/>
  <c r="U101" i="7"/>
  <c r="AB29" i="7"/>
  <c r="L103" i="7"/>
  <c r="AA31" i="7" s="1"/>
  <c r="T102" i="7"/>
  <c r="S101" i="7"/>
  <c r="Z29" i="7"/>
  <c r="R101" i="7"/>
  <c r="Y29" i="7"/>
  <c r="N102" i="7"/>
  <c r="Q101" i="7"/>
  <c r="X29" i="7"/>
  <c r="M102" i="7"/>
  <c r="H103" i="6"/>
  <c r="O30" i="6"/>
  <c r="K102" i="6"/>
  <c r="M101" i="6"/>
  <c r="Q29" i="6"/>
  <c r="L101" i="6"/>
  <c r="P29" i="6"/>
  <c r="I102" i="6"/>
  <c r="H103" i="5"/>
  <c r="I103" i="5"/>
  <c r="L102" i="5"/>
  <c r="P30" i="5"/>
  <c r="G100" i="5"/>
  <c r="M99" i="5"/>
  <c r="K99" i="5"/>
  <c r="O27" i="5"/>
  <c r="Q27" i="5"/>
  <c r="U102" i="7" l="1"/>
  <c r="AB30" i="7"/>
  <c r="V102" i="7"/>
  <c r="AC30" i="7"/>
  <c r="L104" i="7"/>
  <c r="AA32" i="7" s="1"/>
  <c r="T103" i="7"/>
  <c r="M103" i="7"/>
  <c r="Q102" i="7"/>
  <c r="X30" i="7"/>
  <c r="N103" i="7"/>
  <c r="Z30" i="7"/>
  <c r="S102" i="7"/>
  <c r="R102" i="7"/>
  <c r="Y30" i="7"/>
  <c r="I103" i="6"/>
  <c r="P30" i="6"/>
  <c r="Q30" i="6"/>
  <c r="M102" i="6"/>
  <c r="L102" i="6"/>
  <c r="K103" i="6"/>
  <c r="O31" i="6"/>
  <c r="H104" i="6"/>
  <c r="L103" i="5"/>
  <c r="I104" i="5"/>
  <c r="P31" i="5"/>
  <c r="G101" i="5"/>
  <c r="O28" i="5"/>
  <c r="M100" i="5"/>
  <c r="Q28" i="5"/>
  <c r="K100" i="5"/>
  <c r="H104" i="5"/>
  <c r="V103" i="7" l="1"/>
  <c r="AC31" i="7"/>
  <c r="U103" i="7"/>
  <c r="AB31" i="7"/>
  <c r="L105" i="7"/>
  <c r="AA33" i="7" s="1"/>
  <c r="T104" i="7"/>
  <c r="S103" i="7"/>
  <c r="R103" i="7"/>
  <c r="N104" i="7"/>
  <c r="Y31" i="7"/>
  <c r="Z31" i="7"/>
  <c r="Q103" i="7"/>
  <c r="M104" i="7"/>
  <c r="X31" i="7"/>
  <c r="H105" i="6"/>
  <c r="O32" i="6"/>
  <c r="K104" i="6"/>
  <c r="M103" i="6"/>
  <c r="L103" i="6"/>
  <c r="I104" i="6"/>
  <c r="P31" i="6"/>
  <c r="Q31" i="6"/>
  <c r="I105" i="5"/>
  <c r="L104" i="5"/>
  <c r="P32" i="5"/>
  <c r="H105" i="5"/>
  <c r="G102" i="5"/>
  <c r="M101" i="5"/>
  <c r="O29" i="5"/>
  <c r="Q29" i="5"/>
  <c r="K101" i="5"/>
  <c r="V104" i="7" l="1"/>
  <c r="AC32" i="7"/>
  <c r="U104" i="7"/>
  <c r="AB32" i="7"/>
  <c r="L106" i="7"/>
  <c r="AA34" i="7" s="1"/>
  <c r="T105" i="7"/>
  <c r="M105" i="7"/>
  <c r="X32" i="7"/>
  <c r="Q104" i="7"/>
  <c r="N105" i="7"/>
  <c r="Z32" i="7"/>
  <c r="Y32" i="7"/>
  <c r="R104" i="7"/>
  <c r="S104" i="7"/>
  <c r="K105" i="6"/>
  <c r="O33" i="6"/>
  <c r="H106" i="6"/>
  <c r="I105" i="6"/>
  <c r="Q32" i="6"/>
  <c r="P32" i="6"/>
  <c r="M104" i="6"/>
  <c r="L104" i="6"/>
  <c r="G103" i="5"/>
  <c r="K102" i="5"/>
  <c r="O30" i="5"/>
  <c r="M102" i="5"/>
  <c r="Q30" i="5"/>
  <c r="H106" i="5"/>
  <c r="L105" i="5"/>
  <c r="I106" i="5"/>
  <c r="P33" i="5"/>
  <c r="V105" i="7" l="1"/>
  <c r="AC33" i="7"/>
  <c r="U105" i="7"/>
  <c r="AB33" i="7"/>
  <c r="L107" i="7"/>
  <c r="AA35" i="7" s="1"/>
  <c r="T106" i="7"/>
  <c r="R105" i="7"/>
  <c r="S105" i="7"/>
  <c r="Y33" i="7"/>
  <c r="N106" i="7"/>
  <c r="Z33" i="7"/>
  <c r="Q105" i="7"/>
  <c r="M106" i="7"/>
  <c r="X33" i="7"/>
  <c r="H107" i="6"/>
  <c r="K106" i="6"/>
  <c r="O34" i="6"/>
  <c r="P33" i="6"/>
  <c r="L105" i="6"/>
  <c r="M105" i="6"/>
  <c r="Q33" i="6"/>
  <c r="I106" i="6"/>
  <c r="G104" i="5"/>
  <c r="O31" i="5"/>
  <c r="M103" i="5"/>
  <c r="Q31" i="5"/>
  <c r="K103" i="5"/>
  <c r="I107" i="5"/>
  <c r="P34" i="5"/>
  <c r="L106" i="5"/>
  <c r="H107" i="5"/>
  <c r="V106" i="7" l="1"/>
  <c r="AC34" i="7"/>
  <c r="U106" i="7"/>
  <c r="AB34" i="7"/>
  <c r="L108" i="7"/>
  <c r="AA36" i="7" s="1"/>
  <c r="T107" i="7"/>
  <c r="M107" i="7"/>
  <c r="X34" i="7"/>
  <c r="Q106" i="7"/>
  <c r="N107" i="7"/>
  <c r="Z34" i="7"/>
  <c r="R106" i="7"/>
  <c r="Y34" i="7"/>
  <c r="S106" i="7"/>
  <c r="O35" i="6"/>
  <c r="H108" i="6"/>
  <c r="K107" i="6"/>
  <c r="I107" i="6"/>
  <c r="P34" i="6"/>
  <c r="M106" i="6"/>
  <c r="L106" i="6"/>
  <c r="Q34" i="6"/>
  <c r="G105" i="5"/>
  <c r="O32" i="5"/>
  <c r="M104" i="5"/>
  <c r="K104" i="5"/>
  <c r="Q32" i="5"/>
  <c r="H108" i="5"/>
  <c r="I108" i="5"/>
  <c r="L107" i="5"/>
  <c r="P35" i="5"/>
  <c r="V107" i="7" l="1"/>
  <c r="AC35" i="7"/>
  <c r="U107" i="7"/>
  <c r="AB35" i="7"/>
  <c r="L109" i="7"/>
  <c r="AA37" i="7" s="1"/>
  <c r="T108" i="7"/>
  <c r="Z35" i="7"/>
  <c r="Y35" i="7"/>
  <c r="N108" i="7"/>
  <c r="S107" i="7"/>
  <c r="R107" i="7"/>
  <c r="X35" i="7"/>
  <c r="M108" i="7"/>
  <c r="Q107" i="7"/>
  <c r="Q35" i="6"/>
  <c r="P35" i="6"/>
  <c r="I108" i="6"/>
  <c r="M107" i="6"/>
  <c r="L107" i="6"/>
  <c r="K108" i="6"/>
  <c r="O36" i="6"/>
  <c r="H109" i="6"/>
  <c r="P36" i="5"/>
  <c r="L108" i="5"/>
  <c r="I109" i="5"/>
  <c r="H109" i="5"/>
  <c r="G106" i="5"/>
  <c r="O33" i="5"/>
  <c r="M105" i="5"/>
  <c r="Q33" i="5"/>
  <c r="K105" i="5"/>
  <c r="U108" i="7" l="1"/>
  <c r="AB36" i="7"/>
  <c r="V108" i="7"/>
  <c r="AC36" i="7"/>
  <c r="L110" i="7"/>
  <c r="AA38" i="7" s="1"/>
  <c r="T109" i="7"/>
  <c r="S108" i="7"/>
  <c r="R108" i="7"/>
  <c r="Z36" i="7"/>
  <c r="N109" i="7"/>
  <c r="Y36" i="7"/>
  <c r="X36" i="7"/>
  <c r="M109" i="7"/>
  <c r="Q108" i="7"/>
  <c r="P36" i="6"/>
  <c r="M108" i="6"/>
  <c r="L108" i="6"/>
  <c r="Q36" i="6"/>
  <c r="I109" i="6"/>
  <c r="O37" i="6"/>
  <c r="H110" i="6"/>
  <c r="K109" i="6"/>
  <c r="G107" i="5"/>
  <c r="Q34" i="5"/>
  <c r="K106" i="5"/>
  <c r="M106" i="5"/>
  <c r="O34" i="5"/>
  <c r="H110" i="5"/>
  <c r="I110" i="5"/>
  <c r="P37" i="5"/>
  <c r="L109" i="5"/>
  <c r="V109" i="7" l="1"/>
  <c r="AC37" i="7"/>
  <c r="U109" i="7"/>
  <c r="AB37" i="7"/>
  <c r="L111" i="7"/>
  <c r="AA39" i="7" s="1"/>
  <c r="T110" i="7"/>
  <c r="N110" i="7"/>
  <c r="S109" i="7"/>
  <c r="R109" i="7"/>
  <c r="Z37" i="7"/>
  <c r="Y37" i="7"/>
  <c r="M110" i="7"/>
  <c r="X37" i="7"/>
  <c r="Q109" i="7"/>
  <c r="O38" i="6"/>
  <c r="H111" i="6"/>
  <c r="K110" i="6"/>
  <c r="Q37" i="6"/>
  <c r="P37" i="6"/>
  <c r="M109" i="6"/>
  <c r="L109" i="6"/>
  <c r="I110" i="6"/>
  <c r="G108" i="5"/>
  <c r="K107" i="5"/>
  <c r="M107" i="5"/>
  <c r="O35" i="5"/>
  <c r="Q35" i="5"/>
  <c r="L110" i="5"/>
  <c r="I111" i="5"/>
  <c r="P38" i="5"/>
  <c r="H111" i="5"/>
  <c r="U110" i="7" l="1"/>
  <c r="AB38" i="7"/>
  <c r="V110" i="7"/>
  <c r="AC38" i="7"/>
  <c r="L112" i="7"/>
  <c r="AA40" i="7" s="1"/>
  <c r="T111" i="7"/>
  <c r="X38" i="7"/>
  <c r="Q110" i="7"/>
  <c r="M111" i="7"/>
  <c r="Z38" i="7"/>
  <c r="Y38" i="7"/>
  <c r="S110" i="7"/>
  <c r="R110" i="7"/>
  <c r="N111" i="7"/>
  <c r="Q38" i="6"/>
  <c r="P38" i="6"/>
  <c r="M110" i="6"/>
  <c r="L110" i="6"/>
  <c r="I111" i="6"/>
  <c r="K111" i="6"/>
  <c r="O39" i="6"/>
  <c r="H112" i="6"/>
  <c r="H112" i="5"/>
  <c r="G109" i="5"/>
  <c r="K108" i="5"/>
  <c r="Q36" i="5"/>
  <c r="M108" i="5"/>
  <c r="O36" i="5"/>
  <c r="P39" i="5"/>
  <c r="L111" i="5"/>
  <c r="I112" i="5"/>
  <c r="V111" i="7" l="1"/>
  <c r="AC39" i="7"/>
  <c r="U111" i="7"/>
  <c r="AB39" i="7"/>
  <c r="L113" i="7"/>
  <c r="AA41" i="7" s="1"/>
  <c r="T112" i="7"/>
  <c r="N112" i="7"/>
  <c r="R111" i="7"/>
  <c r="Z39" i="7"/>
  <c r="Y39" i="7"/>
  <c r="S111" i="7"/>
  <c r="M112" i="7"/>
  <c r="Q111" i="7"/>
  <c r="X39" i="7"/>
  <c r="K112" i="6"/>
  <c r="H113" i="6"/>
  <c r="O40" i="6"/>
  <c r="I112" i="6"/>
  <c r="P39" i="6"/>
  <c r="M111" i="6"/>
  <c r="L111" i="6"/>
  <c r="Q39" i="6"/>
  <c r="L112" i="5"/>
  <c r="I113" i="5"/>
  <c r="P40" i="5"/>
  <c r="H113" i="5"/>
  <c r="G110" i="5"/>
  <c r="K109" i="5"/>
  <c r="Q37" i="5"/>
  <c r="O37" i="5"/>
  <c r="M109" i="5"/>
  <c r="U112" i="7" l="1"/>
  <c r="AB40" i="7"/>
  <c r="V112" i="7"/>
  <c r="AC40" i="7"/>
  <c r="L114" i="7"/>
  <c r="AA42" i="7" s="1"/>
  <c r="T113" i="7"/>
  <c r="Q112" i="7"/>
  <c r="X40" i="7"/>
  <c r="M113" i="7"/>
  <c r="S112" i="7"/>
  <c r="R112" i="7"/>
  <c r="Z40" i="7"/>
  <c r="Y40" i="7"/>
  <c r="N113" i="7"/>
  <c r="M112" i="6"/>
  <c r="L112" i="6"/>
  <c r="Q40" i="6"/>
  <c r="P40" i="6"/>
  <c r="I113" i="6"/>
  <c r="O41" i="6"/>
  <c r="H114" i="6"/>
  <c r="K113" i="6"/>
  <c r="I114" i="5"/>
  <c r="P41" i="5"/>
  <c r="L113" i="5"/>
  <c r="G111" i="5"/>
  <c r="M110" i="5"/>
  <c r="O38" i="5"/>
  <c r="K110" i="5"/>
  <c r="Q38" i="5"/>
  <c r="H114" i="5"/>
  <c r="V113" i="7" l="1"/>
  <c r="AC41" i="7"/>
  <c r="U113" i="7"/>
  <c r="AB41" i="7"/>
  <c r="L115" i="7"/>
  <c r="AA43" i="7" s="1"/>
  <c r="T114" i="7"/>
  <c r="X41" i="7"/>
  <c r="M114" i="7"/>
  <c r="Q113" i="7"/>
  <c r="Z41" i="7"/>
  <c r="Y41" i="7"/>
  <c r="N114" i="7"/>
  <c r="R113" i="7"/>
  <c r="S113" i="7"/>
  <c r="K114" i="6"/>
  <c r="O42" i="6"/>
  <c r="H115" i="6"/>
  <c r="Q41" i="6"/>
  <c r="P41" i="6"/>
  <c r="I114" i="6"/>
  <c r="M113" i="6"/>
  <c r="L113" i="6"/>
  <c r="G112" i="5"/>
  <c r="O39" i="5"/>
  <c r="M111" i="5"/>
  <c r="Q39" i="5"/>
  <c r="K111" i="5"/>
  <c r="L114" i="5"/>
  <c r="I115" i="5"/>
  <c r="P42" i="5"/>
  <c r="H115" i="5"/>
  <c r="U114" i="7" l="1"/>
  <c r="AB42" i="7"/>
  <c r="V114" i="7"/>
  <c r="AC42" i="7"/>
  <c r="L116" i="7"/>
  <c r="AA44" i="7" s="1"/>
  <c r="T115" i="7"/>
  <c r="Q114" i="7"/>
  <c r="X42" i="7"/>
  <c r="M115" i="7"/>
  <c r="S114" i="7"/>
  <c r="R114" i="7"/>
  <c r="Z42" i="7"/>
  <c r="Y42" i="7"/>
  <c r="N115" i="7"/>
  <c r="M114" i="6"/>
  <c r="L114" i="6"/>
  <c r="P42" i="6"/>
  <c r="Q42" i="6"/>
  <c r="I115" i="6"/>
  <c r="H116" i="6"/>
  <c r="K115" i="6"/>
  <c r="O43" i="6"/>
  <c r="G113" i="5"/>
  <c r="Q40" i="5"/>
  <c r="K112" i="5"/>
  <c r="M112" i="5"/>
  <c r="O40" i="5"/>
  <c r="H116" i="5"/>
  <c r="I116" i="5"/>
  <c r="P43" i="5"/>
  <c r="L115" i="5"/>
  <c r="U115" i="7" l="1"/>
  <c r="AB43" i="7"/>
  <c r="V115" i="7"/>
  <c r="AC43" i="7"/>
  <c r="L117" i="7"/>
  <c r="AA45" i="7" s="1"/>
  <c r="T116" i="7"/>
  <c r="M116" i="7"/>
  <c r="X43" i="7"/>
  <c r="Q115" i="7"/>
  <c r="N116" i="7"/>
  <c r="S115" i="7"/>
  <c r="Y43" i="7"/>
  <c r="Z43" i="7"/>
  <c r="R115" i="7"/>
  <c r="K116" i="6"/>
  <c r="O44" i="6"/>
  <c r="H117" i="6"/>
  <c r="I116" i="6"/>
  <c r="Q43" i="6"/>
  <c r="M115" i="6"/>
  <c r="P43" i="6"/>
  <c r="L115" i="6"/>
  <c r="H117" i="5"/>
  <c r="L116" i="5"/>
  <c r="I117" i="5"/>
  <c r="P44" i="5"/>
  <c r="G114" i="5"/>
  <c r="K113" i="5"/>
  <c r="Q41" i="5"/>
  <c r="M113" i="5"/>
  <c r="O41" i="5"/>
  <c r="V116" i="7" l="1"/>
  <c r="AC44" i="7"/>
  <c r="U116" i="7"/>
  <c r="AB44" i="7"/>
  <c r="L118" i="7"/>
  <c r="AA46" i="7" s="1"/>
  <c r="T117" i="7"/>
  <c r="R116" i="7"/>
  <c r="Z44" i="7"/>
  <c r="Y44" i="7"/>
  <c r="S116" i="7"/>
  <c r="N117" i="7"/>
  <c r="Q116" i="7"/>
  <c r="X44" i="7"/>
  <c r="M117" i="7"/>
  <c r="H118" i="6"/>
  <c r="K117" i="6"/>
  <c r="O45" i="6"/>
  <c r="L116" i="6"/>
  <c r="Q44" i="6"/>
  <c r="P44" i="6"/>
  <c r="M116" i="6"/>
  <c r="I117" i="6"/>
  <c r="G115" i="5"/>
  <c r="O42" i="5"/>
  <c r="K114" i="5"/>
  <c r="M114" i="5"/>
  <c r="Q42" i="5"/>
  <c r="I118" i="5"/>
  <c r="L117" i="5"/>
  <c r="P45" i="5"/>
  <c r="H118" i="5"/>
  <c r="V117" i="7" l="1"/>
  <c r="AC45" i="7"/>
  <c r="U117" i="7"/>
  <c r="AB45" i="7"/>
  <c r="L119" i="7"/>
  <c r="AA47" i="7" s="1"/>
  <c r="T118" i="7"/>
  <c r="M118" i="7"/>
  <c r="X45" i="7"/>
  <c r="Q117" i="7"/>
  <c r="N118" i="7"/>
  <c r="Y45" i="7"/>
  <c r="R117" i="7"/>
  <c r="S117" i="7"/>
  <c r="Z45" i="7"/>
  <c r="I118" i="6"/>
  <c r="L117" i="6"/>
  <c r="P45" i="6"/>
  <c r="Q45" i="6"/>
  <c r="M117" i="6"/>
  <c r="K118" i="6"/>
  <c r="H119" i="6"/>
  <c r="O46" i="6"/>
  <c r="H119" i="5"/>
  <c r="I119" i="5"/>
  <c r="P46" i="5"/>
  <c r="L118" i="5"/>
  <c r="G116" i="5"/>
  <c r="O43" i="5"/>
  <c r="M115" i="5"/>
  <c r="Q43" i="5"/>
  <c r="K115" i="5"/>
  <c r="V118" i="7" l="1"/>
  <c r="AC46" i="7"/>
  <c r="U118" i="7"/>
  <c r="AB46" i="7"/>
  <c r="L120" i="7"/>
  <c r="AA48" i="7" s="1"/>
  <c r="T119" i="7"/>
  <c r="N119" i="7"/>
  <c r="Z46" i="7"/>
  <c r="Y46" i="7"/>
  <c r="S118" i="7"/>
  <c r="R118" i="7"/>
  <c r="Q118" i="7"/>
  <c r="M119" i="7"/>
  <c r="X46" i="7"/>
  <c r="O47" i="6"/>
  <c r="H120" i="6"/>
  <c r="K119" i="6"/>
  <c r="I119" i="6"/>
  <c r="Q46" i="6"/>
  <c r="P46" i="6"/>
  <c r="M118" i="6"/>
  <c r="L118" i="6"/>
  <c r="G117" i="5"/>
  <c r="K116" i="5"/>
  <c r="Q44" i="5"/>
  <c r="O44" i="5"/>
  <c r="M116" i="5"/>
  <c r="L119" i="5"/>
  <c r="P47" i="5"/>
  <c r="I120" i="5"/>
  <c r="H120" i="5"/>
  <c r="U119" i="7" l="1"/>
  <c r="AB47" i="7"/>
  <c r="V119" i="7"/>
  <c r="AC47" i="7"/>
  <c r="L121" i="7"/>
  <c r="AA49" i="7" s="1"/>
  <c r="T120" i="7"/>
  <c r="Z47" i="7"/>
  <c r="Y47" i="7"/>
  <c r="S119" i="7"/>
  <c r="R119" i="7"/>
  <c r="N120" i="7"/>
  <c r="X47" i="7"/>
  <c r="M120" i="7"/>
  <c r="Q119" i="7"/>
  <c r="Q47" i="6"/>
  <c r="P47" i="6"/>
  <c r="I120" i="6"/>
  <c r="M119" i="6"/>
  <c r="L119" i="6"/>
  <c r="K120" i="6"/>
  <c r="H121" i="6"/>
  <c r="O48" i="6"/>
  <c r="H121" i="5"/>
  <c r="L120" i="5"/>
  <c r="P48" i="5"/>
  <c r="I121" i="5"/>
  <c r="G118" i="5"/>
  <c r="M117" i="5"/>
  <c r="K117" i="5"/>
  <c r="Q45" i="5"/>
  <c r="O45" i="5"/>
  <c r="V120" i="7" l="1"/>
  <c r="AC48" i="7"/>
  <c r="U120" i="7"/>
  <c r="AB48" i="7"/>
  <c r="L122" i="7"/>
  <c r="T121" i="7"/>
  <c r="Q120" i="7"/>
  <c r="X48" i="7"/>
  <c r="M121" i="7"/>
  <c r="S120" i="7"/>
  <c r="R120" i="7"/>
  <c r="Z48" i="7"/>
  <c r="N121" i="7"/>
  <c r="Y48" i="7"/>
  <c r="O49" i="6"/>
  <c r="H122" i="6"/>
  <c r="K121" i="6"/>
  <c r="P48" i="6"/>
  <c r="Q48" i="6"/>
  <c r="I121" i="6"/>
  <c r="L120" i="6"/>
  <c r="M120" i="6"/>
  <c r="H122" i="5"/>
  <c r="G119" i="5"/>
  <c r="K118" i="5"/>
  <c r="O46" i="5"/>
  <c r="M118" i="5"/>
  <c r="Q46" i="5"/>
  <c r="I122" i="5"/>
  <c r="L121" i="5"/>
  <c r="P49" i="5"/>
  <c r="U121" i="7" l="1"/>
  <c r="AB49" i="7"/>
  <c r="T122" i="7"/>
  <c r="AA50" i="7"/>
  <c r="V121" i="7"/>
  <c r="AC49" i="7"/>
  <c r="S121" i="7"/>
  <c r="R121" i="7"/>
  <c r="Z49" i="7"/>
  <c r="Y49" i="7"/>
  <c r="N122" i="7"/>
  <c r="Q121" i="7"/>
  <c r="X49" i="7"/>
  <c r="M122" i="7"/>
  <c r="M121" i="6"/>
  <c r="P49" i="6"/>
  <c r="I122" i="6"/>
  <c r="L121" i="6"/>
  <c r="Q49" i="6"/>
  <c r="O50" i="6"/>
  <c r="K122" i="6"/>
  <c r="H123" i="6"/>
  <c r="L122" i="5"/>
  <c r="P50" i="5"/>
  <c r="I123" i="5"/>
  <c r="G120" i="5"/>
  <c r="Q47" i="5"/>
  <c r="K119" i="5"/>
  <c r="M119" i="5"/>
  <c r="O47" i="5"/>
  <c r="H123" i="5"/>
  <c r="U122" i="7" l="1"/>
  <c r="AB50" i="7"/>
  <c r="V122" i="7"/>
  <c r="AC50" i="7"/>
  <c r="X50" i="7"/>
  <c r="Q122" i="7"/>
  <c r="Z50" i="7"/>
  <c r="Y50" i="7"/>
  <c r="S122" i="7"/>
  <c r="R122" i="7"/>
  <c r="Q50" i="6"/>
  <c r="P50" i="6"/>
  <c r="M122" i="6"/>
  <c r="L122" i="6"/>
  <c r="I123" i="6"/>
  <c r="K123" i="6"/>
  <c r="O51" i="6"/>
  <c r="H124" i="6"/>
  <c r="G121" i="5"/>
  <c r="K120" i="5"/>
  <c r="M120" i="5"/>
  <c r="Q48" i="5"/>
  <c r="O48" i="5"/>
  <c r="H124" i="5"/>
  <c r="I124" i="5"/>
  <c r="L123" i="5"/>
  <c r="P51" i="5"/>
  <c r="X51" i="7" l="1"/>
  <c r="Z51" i="7"/>
  <c r="Y51" i="7"/>
  <c r="H125" i="6"/>
  <c r="K124" i="6"/>
  <c r="O52" i="6"/>
  <c r="M123" i="6"/>
  <c r="L123" i="6"/>
  <c r="P51" i="6"/>
  <c r="Q51" i="6"/>
  <c r="I124" i="6"/>
  <c r="H125" i="5"/>
  <c r="L124" i="5"/>
  <c r="I125" i="5"/>
  <c r="P52" i="5"/>
  <c r="G122" i="5"/>
  <c r="M121" i="5"/>
  <c r="K121" i="5"/>
  <c r="Q49" i="5"/>
  <c r="O49" i="5"/>
  <c r="Z52" i="7" l="1"/>
  <c r="Y52" i="7"/>
  <c r="X52" i="7"/>
  <c r="I125" i="6"/>
  <c r="L124" i="6"/>
  <c r="M124" i="6"/>
  <c r="Q52" i="6"/>
  <c r="P52" i="6"/>
  <c r="K125" i="6"/>
  <c r="O53" i="6"/>
  <c r="H126" i="6"/>
  <c r="I126" i="5"/>
  <c r="P53" i="5"/>
  <c r="L125" i="5"/>
  <c r="H126" i="5"/>
  <c r="G123" i="5"/>
  <c r="O50" i="5"/>
  <c r="Q50" i="5"/>
  <c r="M122" i="5"/>
  <c r="K122" i="5"/>
  <c r="X53" i="7" l="1"/>
  <c r="Z53" i="7"/>
  <c r="Y53" i="7"/>
  <c r="H127" i="6"/>
  <c r="O54" i="6"/>
  <c r="K126" i="6"/>
  <c r="M125" i="6"/>
  <c r="Q53" i="6"/>
  <c r="L125" i="6"/>
  <c r="P53" i="6"/>
  <c r="I126" i="6"/>
  <c r="G124" i="5"/>
  <c r="K123" i="5"/>
  <c r="M123" i="5"/>
  <c r="Q51" i="5"/>
  <c r="O51" i="5"/>
  <c r="H127" i="5"/>
  <c r="L126" i="5"/>
  <c r="I127" i="5"/>
  <c r="P54" i="5"/>
  <c r="X54" i="7" l="1"/>
  <c r="Y54" i="7"/>
  <c r="Z54" i="7"/>
  <c r="K127" i="6"/>
  <c r="H128" i="6"/>
  <c r="O55" i="6"/>
  <c r="I127" i="6"/>
  <c r="P54" i="6"/>
  <c r="M126" i="6"/>
  <c r="Q54" i="6"/>
  <c r="L126" i="6"/>
  <c r="L127" i="5"/>
  <c r="P55" i="5"/>
  <c r="I128" i="5"/>
  <c r="G125" i="5"/>
  <c r="O52" i="5"/>
  <c r="M124" i="5"/>
  <c r="K124" i="5"/>
  <c r="Q52" i="5"/>
  <c r="H128" i="5"/>
  <c r="X55" i="7" l="1"/>
  <c r="Z55" i="7"/>
  <c r="Y55" i="7"/>
  <c r="M127" i="6"/>
  <c r="L127" i="6"/>
  <c r="I128" i="6"/>
  <c r="Q55" i="6"/>
  <c r="P55" i="6"/>
  <c r="H129" i="6"/>
  <c r="O56" i="6"/>
  <c r="K128" i="6"/>
  <c r="I129" i="5"/>
  <c r="P56" i="5"/>
  <c r="L128" i="5"/>
  <c r="H129" i="5"/>
  <c r="G126" i="5"/>
  <c r="O53" i="5"/>
  <c r="M125" i="5"/>
  <c r="Q53" i="5"/>
  <c r="K125" i="5"/>
  <c r="Z56" i="7" l="1"/>
  <c r="Y56" i="7"/>
  <c r="X56" i="7"/>
  <c r="K129" i="6"/>
  <c r="H130" i="6"/>
  <c r="O57" i="6"/>
  <c r="I129" i="6"/>
  <c r="Q56" i="6"/>
  <c r="P56" i="6"/>
  <c r="M128" i="6"/>
  <c r="L128" i="6"/>
  <c r="H130" i="5"/>
  <c r="P57" i="5"/>
  <c r="L129" i="5"/>
  <c r="I130" i="5"/>
  <c r="G127" i="5"/>
  <c r="K126" i="5"/>
  <c r="M126" i="5"/>
  <c r="Q54" i="5"/>
  <c r="O54" i="5"/>
  <c r="X57" i="7" l="1"/>
  <c r="Z57" i="7"/>
  <c r="Y57" i="7"/>
  <c r="H131" i="6"/>
  <c r="K130" i="6"/>
  <c r="O58" i="6"/>
  <c r="P57" i="6"/>
  <c r="L129" i="6"/>
  <c r="Q57" i="6"/>
  <c r="M129" i="6"/>
  <c r="I130" i="6"/>
  <c r="G128" i="5"/>
  <c r="M127" i="5"/>
  <c r="K127" i="5"/>
  <c r="O55" i="5"/>
  <c r="Q55" i="5"/>
  <c r="H131" i="5"/>
  <c r="I131" i="5"/>
  <c r="P58" i="5"/>
  <c r="L130" i="5"/>
  <c r="Z58" i="7" l="1"/>
  <c r="Y58" i="7"/>
  <c r="X58" i="7"/>
  <c r="I131" i="6"/>
  <c r="Q58" i="6"/>
  <c r="P58" i="6"/>
  <c r="M130" i="6"/>
  <c r="L130" i="6"/>
  <c r="O59" i="6"/>
  <c r="H132" i="6"/>
  <c r="K131" i="6"/>
  <c r="L131" i="5"/>
  <c r="P59" i="5"/>
  <c r="I132" i="5"/>
  <c r="H132" i="5"/>
  <c r="G129" i="5"/>
  <c r="O56" i="5"/>
  <c r="M128" i="5"/>
  <c r="Q56" i="5"/>
  <c r="K128" i="5"/>
  <c r="Z59" i="7" l="1"/>
  <c r="Y59" i="7"/>
  <c r="X59" i="7"/>
  <c r="O60" i="6"/>
  <c r="H133" i="6"/>
  <c r="K132" i="6"/>
  <c r="Q59" i="6"/>
  <c r="P59" i="6"/>
  <c r="M131" i="6"/>
  <c r="L131" i="6"/>
  <c r="I132" i="6"/>
  <c r="I133" i="5"/>
  <c r="P60" i="5"/>
  <c r="L132" i="5"/>
  <c r="H133" i="5"/>
  <c r="G130" i="5"/>
  <c r="O57" i="5"/>
  <c r="M129" i="5"/>
  <c r="K129" i="5"/>
  <c r="Q57" i="5"/>
  <c r="X60" i="7" l="1"/>
  <c r="Z60" i="7"/>
  <c r="Y60" i="7"/>
  <c r="M132" i="6"/>
  <c r="L132" i="6"/>
  <c r="P60" i="6"/>
  <c r="Q60" i="6"/>
  <c r="I133" i="6"/>
  <c r="H134" i="6"/>
  <c r="K133" i="6"/>
  <c r="O61" i="6"/>
  <c r="O6" i="6" s="1"/>
  <c r="G131" i="5"/>
  <c r="K130" i="5"/>
  <c r="M130" i="5"/>
  <c r="O58" i="5"/>
  <c r="Q58" i="5"/>
  <c r="L133" i="5"/>
  <c r="I134" i="5"/>
  <c r="P61" i="5"/>
  <c r="P6" i="5" s="1"/>
  <c r="H134" i="5"/>
  <c r="Y61" i="7" l="1"/>
  <c r="Y6" i="7" s="1"/>
  <c r="Z61" i="7"/>
  <c r="Z6" i="7" s="1"/>
  <c r="BG20" i="7" s="1"/>
  <c r="X61" i="7"/>
  <c r="X6" i="7" s="1"/>
  <c r="K134" i="6"/>
  <c r="S134" i="6" s="1"/>
  <c r="H135" i="6"/>
  <c r="T10" i="6"/>
  <c r="S11" i="6"/>
  <c r="S10" i="6"/>
  <c r="U11" i="6"/>
  <c r="U10" i="6"/>
  <c r="T11" i="6"/>
  <c r="U12" i="6"/>
  <c r="S13" i="6"/>
  <c r="T12" i="6"/>
  <c r="S12" i="6"/>
  <c r="S14" i="6"/>
  <c r="X14" i="6" s="1"/>
  <c r="U13" i="6"/>
  <c r="T13" i="6"/>
  <c r="S15" i="6"/>
  <c r="T14" i="6"/>
  <c r="Y14" i="6" s="1"/>
  <c r="U14" i="6"/>
  <c r="Z14" i="6" s="1"/>
  <c r="S16" i="6"/>
  <c r="U15" i="6"/>
  <c r="T15" i="6"/>
  <c r="S17" i="6"/>
  <c r="U16" i="6"/>
  <c r="T16" i="6"/>
  <c r="S18" i="6"/>
  <c r="T17" i="6"/>
  <c r="U17" i="6"/>
  <c r="T18" i="6"/>
  <c r="U18" i="6"/>
  <c r="S19" i="6"/>
  <c r="S20" i="6"/>
  <c r="U19" i="6"/>
  <c r="T19" i="6"/>
  <c r="S21" i="6"/>
  <c r="U20" i="6"/>
  <c r="T20" i="6"/>
  <c r="T21" i="6"/>
  <c r="S22" i="6"/>
  <c r="U21" i="6"/>
  <c r="T22" i="6"/>
  <c r="U22" i="6"/>
  <c r="S23" i="6"/>
  <c r="T23" i="6"/>
  <c r="U23" i="6"/>
  <c r="S24" i="6"/>
  <c r="S25" i="6"/>
  <c r="T24" i="6"/>
  <c r="U24" i="6"/>
  <c r="S26" i="6"/>
  <c r="U25" i="6"/>
  <c r="T25" i="6"/>
  <c r="S27" i="6"/>
  <c r="T26" i="6"/>
  <c r="U26" i="6"/>
  <c r="T27" i="6"/>
  <c r="U27" i="6"/>
  <c r="S28" i="6"/>
  <c r="U28" i="6"/>
  <c r="T28" i="6"/>
  <c r="S29" i="6"/>
  <c r="T29" i="6"/>
  <c r="U29" i="6"/>
  <c r="S30" i="6"/>
  <c r="T30" i="6"/>
  <c r="S31" i="6"/>
  <c r="U30" i="6"/>
  <c r="T31" i="6"/>
  <c r="S32" i="6"/>
  <c r="U31" i="6"/>
  <c r="T32" i="6"/>
  <c r="S33" i="6"/>
  <c r="U32" i="6"/>
  <c r="S34" i="6"/>
  <c r="U33" i="6"/>
  <c r="T33" i="6"/>
  <c r="T34" i="6"/>
  <c r="U34" i="6"/>
  <c r="S35" i="6"/>
  <c r="S36" i="6"/>
  <c r="T35" i="6"/>
  <c r="U35" i="6"/>
  <c r="S37" i="6"/>
  <c r="T36" i="6"/>
  <c r="U36" i="6"/>
  <c r="S38" i="6"/>
  <c r="T37" i="6"/>
  <c r="U37" i="6"/>
  <c r="S39" i="6"/>
  <c r="T38" i="6"/>
  <c r="U38" i="6"/>
  <c r="T39" i="6"/>
  <c r="S40" i="6"/>
  <c r="U39" i="6"/>
  <c r="U40" i="6"/>
  <c r="T40" i="6"/>
  <c r="S41" i="6"/>
  <c r="T41" i="6"/>
  <c r="U41" i="6"/>
  <c r="S42" i="6"/>
  <c r="T42" i="6"/>
  <c r="S43" i="6"/>
  <c r="U42" i="6"/>
  <c r="S44" i="6"/>
  <c r="U43" i="6"/>
  <c r="T43" i="6"/>
  <c r="U44" i="6"/>
  <c r="S45" i="6"/>
  <c r="T44" i="6"/>
  <c r="S46" i="6"/>
  <c r="X46" i="6" s="1"/>
  <c r="U45" i="6"/>
  <c r="T45" i="6"/>
  <c r="T46" i="6"/>
  <c r="U46" i="6"/>
  <c r="S47" i="6"/>
  <c r="S48" i="6"/>
  <c r="U47" i="6"/>
  <c r="T47" i="6"/>
  <c r="S49" i="6"/>
  <c r="T48" i="6"/>
  <c r="U48" i="6"/>
  <c r="S50" i="6"/>
  <c r="U49" i="6"/>
  <c r="T49" i="6"/>
  <c r="T50" i="6"/>
  <c r="U50" i="6"/>
  <c r="S51" i="6"/>
  <c r="S52" i="6"/>
  <c r="T51" i="6"/>
  <c r="U51" i="6"/>
  <c r="S53" i="6"/>
  <c r="U52" i="6"/>
  <c r="T52" i="6"/>
  <c r="U53" i="6"/>
  <c r="S54" i="6"/>
  <c r="T53" i="6"/>
  <c r="T54" i="6"/>
  <c r="U54" i="6"/>
  <c r="S55" i="6"/>
  <c r="T55" i="6"/>
  <c r="U55" i="6"/>
  <c r="S56" i="6"/>
  <c r="T56" i="6"/>
  <c r="U56" i="6"/>
  <c r="S57" i="6"/>
  <c r="T57" i="6"/>
  <c r="U57" i="6"/>
  <c r="S58" i="6"/>
  <c r="U58" i="6"/>
  <c r="S59" i="6"/>
  <c r="T58" i="6"/>
  <c r="T59" i="6"/>
  <c r="U59" i="6"/>
  <c r="S60" i="6"/>
  <c r="S61" i="6"/>
  <c r="U60" i="6"/>
  <c r="T60" i="6"/>
  <c r="S62" i="6"/>
  <c r="T61" i="6"/>
  <c r="U61" i="6"/>
  <c r="U62" i="6"/>
  <c r="S63" i="6"/>
  <c r="T62" i="6"/>
  <c r="Y62" i="6" s="1"/>
  <c r="S64" i="6"/>
  <c r="T63" i="6"/>
  <c r="U63" i="6"/>
  <c r="S65" i="6"/>
  <c r="T64" i="6"/>
  <c r="U64" i="6"/>
  <c r="S66" i="6"/>
  <c r="T65" i="6"/>
  <c r="U65" i="6"/>
  <c r="U66" i="6"/>
  <c r="S67" i="6"/>
  <c r="T66" i="6"/>
  <c r="T67" i="6"/>
  <c r="U67" i="6"/>
  <c r="S68" i="6"/>
  <c r="T68" i="6"/>
  <c r="S69" i="6"/>
  <c r="U68" i="6"/>
  <c r="S70" i="6"/>
  <c r="U69" i="6"/>
  <c r="T69" i="6"/>
  <c r="T70" i="6"/>
  <c r="U70" i="6"/>
  <c r="S71" i="6"/>
  <c r="T71" i="6"/>
  <c r="U71" i="6"/>
  <c r="S72" i="6"/>
  <c r="T72" i="6"/>
  <c r="U72" i="6"/>
  <c r="S73" i="6"/>
  <c r="S74" i="6"/>
  <c r="T73" i="6"/>
  <c r="U73" i="6"/>
  <c r="S75" i="6"/>
  <c r="T74" i="6"/>
  <c r="U74" i="6"/>
  <c r="S76" i="6"/>
  <c r="T75" i="6"/>
  <c r="U75" i="6"/>
  <c r="U76" i="6"/>
  <c r="T76" i="6"/>
  <c r="S77" i="6"/>
  <c r="T77" i="6"/>
  <c r="U77" i="6"/>
  <c r="S78" i="6"/>
  <c r="T78" i="6"/>
  <c r="U78" i="6"/>
  <c r="S79" i="6"/>
  <c r="T79" i="6"/>
  <c r="S80" i="6"/>
  <c r="U79" i="6"/>
  <c r="T80" i="6"/>
  <c r="S81" i="6"/>
  <c r="U80" i="6"/>
  <c r="T81" i="6"/>
  <c r="S82" i="6"/>
  <c r="U81" i="6"/>
  <c r="T82" i="6"/>
  <c r="S83" i="6"/>
  <c r="U82" i="6"/>
  <c r="T83" i="6"/>
  <c r="U83" i="6"/>
  <c r="S84" i="6"/>
  <c r="S85" i="6"/>
  <c r="T84" i="6"/>
  <c r="U84" i="6"/>
  <c r="T85" i="6"/>
  <c r="U85" i="6"/>
  <c r="S86" i="6"/>
  <c r="T86" i="6"/>
  <c r="S87" i="6"/>
  <c r="U86" i="6"/>
  <c r="T87" i="6"/>
  <c r="U87" i="6"/>
  <c r="S88" i="6"/>
  <c r="T88" i="6"/>
  <c r="U88" i="6"/>
  <c r="S89" i="6"/>
  <c r="T89" i="6"/>
  <c r="U89" i="6"/>
  <c r="S90" i="6"/>
  <c r="S91" i="6"/>
  <c r="T90" i="6"/>
  <c r="U90" i="6"/>
  <c r="T91" i="6"/>
  <c r="S92" i="6"/>
  <c r="U91" i="6"/>
  <c r="T92" i="6"/>
  <c r="S93" i="6"/>
  <c r="U92" i="6"/>
  <c r="U93" i="6"/>
  <c r="S94" i="6"/>
  <c r="T93" i="6"/>
  <c r="T94" i="6"/>
  <c r="U94" i="6"/>
  <c r="S95" i="6"/>
  <c r="U95" i="6"/>
  <c r="S96" i="6"/>
  <c r="T95" i="6"/>
  <c r="U96" i="6"/>
  <c r="S97" i="6"/>
  <c r="T96" i="6"/>
  <c r="T97" i="6"/>
  <c r="S98" i="6"/>
  <c r="U97" i="6"/>
  <c r="T98" i="6"/>
  <c r="S99" i="6"/>
  <c r="U98" i="6"/>
  <c r="T99" i="6"/>
  <c r="S100" i="6"/>
  <c r="U99" i="6"/>
  <c r="U100" i="6"/>
  <c r="T100" i="6"/>
  <c r="S101" i="6"/>
  <c r="T101" i="6"/>
  <c r="S102" i="6"/>
  <c r="U101" i="6"/>
  <c r="T102" i="6"/>
  <c r="S103" i="6"/>
  <c r="U102" i="6"/>
  <c r="U103" i="6"/>
  <c r="T103" i="6"/>
  <c r="S104" i="6"/>
  <c r="U104" i="6"/>
  <c r="T104" i="6"/>
  <c r="S105" i="6"/>
  <c r="T105" i="6"/>
  <c r="U105" i="6"/>
  <c r="S106" i="6"/>
  <c r="U106" i="6"/>
  <c r="S107" i="6"/>
  <c r="T106" i="6"/>
  <c r="S108" i="6"/>
  <c r="T107" i="6"/>
  <c r="U107" i="6"/>
  <c r="S109" i="6"/>
  <c r="U108" i="6"/>
  <c r="T108" i="6"/>
  <c r="S110" i="6"/>
  <c r="X110" i="6" s="1"/>
  <c r="T109" i="6"/>
  <c r="U109" i="6"/>
  <c r="T110" i="6"/>
  <c r="U110" i="6"/>
  <c r="S111" i="6"/>
  <c r="S112" i="6"/>
  <c r="U111" i="6"/>
  <c r="T111" i="6"/>
  <c r="S113" i="6"/>
  <c r="U112" i="6"/>
  <c r="T112" i="6"/>
  <c r="T113" i="6"/>
  <c r="S114" i="6"/>
  <c r="U113" i="6"/>
  <c r="U114" i="6"/>
  <c r="S115" i="6"/>
  <c r="T114" i="6"/>
  <c r="U115" i="6"/>
  <c r="S116" i="6"/>
  <c r="T115" i="6"/>
  <c r="U116" i="6"/>
  <c r="T116" i="6"/>
  <c r="S117" i="6"/>
  <c r="T117" i="6"/>
  <c r="U117" i="6"/>
  <c r="S118" i="6"/>
  <c r="T118" i="6"/>
  <c r="U118" i="6"/>
  <c r="S119" i="6"/>
  <c r="T119" i="6"/>
  <c r="U119" i="6"/>
  <c r="S120" i="6"/>
  <c r="S121" i="6"/>
  <c r="T120" i="6"/>
  <c r="U120" i="6"/>
  <c r="U121" i="6"/>
  <c r="S122" i="6"/>
  <c r="T121" i="6"/>
  <c r="T122" i="6"/>
  <c r="U122" i="6"/>
  <c r="S123" i="6"/>
  <c r="S124" i="6"/>
  <c r="T123" i="6"/>
  <c r="U123" i="6"/>
  <c r="U124" i="6"/>
  <c r="T124" i="6"/>
  <c r="S125" i="6"/>
  <c r="S126" i="6"/>
  <c r="X126" i="6" s="1"/>
  <c r="U125" i="6"/>
  <c r="T125" i="6"/>
  <c r="T126" i="6"/>
  <c r="S127" i="6"/>
  <c r="U126" i="6"/>
  <c r="S128" i="6"/>
  <c r="U127" i="6"/>
  <c r="T127" i="6"/>
  <c r="U128" i="6"/>
  <c r="T128" i="6"/>
  <c r="S129" i="6"/>
  <c r="T129" i="6"/>
  <c r="S130" i="6"/>
  <c r="U129" i="6"/>
  <c r="S131" i="6"/>
  <c r="U130" i="6"/>
  <c r="T130" i="6"/>
  <c r="U131" i="6"/>
  <c r="T131" i="6"/>
  <c r="I134" i="6"/>
  <c r="M133" i="6"/>
  <c r="U133" i="6" s="1"/>
  <c r="L133" i="6"/>
  <c r="T133" i="6" s="1"/>
  <c r="Q61" i="6"/>
  <c r="Q6" i="6" s="1"/>
  <c r="AO20" i="6" s="1"/>
  <c r="P61" i="6"/>
  <c r="P6" i="6" s="1"/>
  <c r="T132" i="6"/>
  <c r="S133" i="6"/>
  <c r="S132" i="6"/>
  <c r="U132" i="6"/>
  <c r="G132" i="5"/>
  <c r="O59" i="5"/>
  <c r="Q59" i="5"/>
  <c r="K131" i="5"/>
  <c r="M131" i="5"/>
  <c r="H135" i="5"/>
  <c r="I135" i="5"/>
  <c r="L134" i="5"/>
  <c r="Y38" i="6" l="1"/>
  <c r="AJ122" i="7"/>
  <c r="AJ114" i="7"/>
  <c r="AJ106" i="7"/>
  <c r="AJ98" i="7"/>
  <c r="AJ90" i="7"/>
  <c r="AJ82" i="7"/>
  <c r="AJ74" i="7"/>
  <c r="AJ66" i="7"/>
  <c r="AJ58" i="7"/>
  <c r="AJ50" i="7"/>
  <c r="AJ42" i="7"/>
  <c r="AJ34" i="7"/>
  <c r="AJ26" i="7"/>
  <c r="AJ18" i="7"/>
  <c r="AJ10" i="7"/>
  <c r="AJ79" i="7"/>
  <c r="AJ54" i="7"/>
  <c r="AI54" i="7"/>
  <c r="AI77" i="7"/>
  <c r="AI13" i="7"/>
  <c r="AH117" i="7"/>
  <c r="AH45" i="7"/>
  <c r="AJ60" i="7"/>
  <c r="AJ12" i="7"/>
  <c r="AI116" i="7"/>
  <c r="AH100" i="7"/>
  <c r="AJ75" i="7"/>
  <c r="AJ43" i="7"/>
  <c r="AI115" i="7"/>
  <c r="AI27" i="7"/>
  <c r="AI122" i="7"/>
  <c r="AI114" i="7"/>
  <c r="AI106" i="7"/>
  <c r="AI98" i="7"/>
  <c r="AI90" i="7"/>
  <c r="AI82" i="7"/>
  <c r="AI74" i="7"/>
  <c r="AI66" i="7"/>
  <c r="AI58" i="7"/>
  <c r="AI50" i="7"/>
  <c r="AI42" i="7"/>
  <c r="AI34" i="7"/>
  <c r="AI26" i="7"/>
  <c r="AI18" i="7"/>
  <c r="AI10" i="7"/>
  <c r="AJ71" i="7"/>
  <c r="AJ102" i="7"/>
  <c r="AI86" i="7"/>
  <c r="AI85" i="7"/>
  <c r="AI29" i="7"/>
  <c r="AH77" i="7"/>
  <c r="AH37" i="7"/>
  <c r="AJ108" i="7"/>
  <c r="AJ20" i="7"/>
  <c r="AI84" i="7"/>
  <c r="AI12" i="7"/>
  <c r="AH76" i="7"/>
  <c r="AH12" i="7"/>
  <c r="AJ99" i="7"/>
  <c r="AI91" i="7"/>
  <c r="AH122" i="7"/>
  <c r="AH114" i="7"/>
  <c r="AH106" i="7"/>
  <c r="AH98" i="7"/>
  <c r="AH90" i="7"/>
  <c r="AH82" i="7"/>
  <c r="AH74" i="7"/>
  <c r="AH66" i="7"/>
  <c r="AH58" i="7"/>
  <c r="AH50" i="7"/>
  <c r="AH42" i="7"/>
  <c r="AH34" i="7"/>
  <c r="AH26" i="7"/>
  <c r="AH18" i="7"/>
  <c r="AH10" i="7"/>
  <c r="AJ103" i="7"/>
  <c r="AJ86" i="7"/>
  <c r="AI102" i="7"/>
  <c r="AI61" i="7"/>
  <c r="AH101" i="7"/>
  <c r="AJ92" i="7"/>
  <c r="AI76" i="7"/>
  <c r="AI28" i="7"/>
  <c r="AH92" i="7"/>
  <c r="AJ67" i="7"/>
  <c r="AJ35" i="7"/>
  <c r="AI67" i="7"/>
  <c r="AJ121" i="7"/>
  <c r="AJ113" i="7"/>
  <c r="AJ105" i="7"/>
  <c r="AJ97" i="7"/>
  <c r="AJ89" i="7"/>
  <c r="AJ81" i="7"/>
  <c r="AJ73" i="7"/>
  <c r="AJ65" i="7"/>
  <c r="AJ57" i="7"/>
  <c r="AJ49" i="7"/>
  <c r="AJ41" i="7"/>
  <c r="AJ33" i="7"/>
  <c r="AJ25" i="7"/>
  <c r="AJ17" i="7"/>
  <c r="AJ87" i="7"/>
  <c r="AJ70" i="7"/>
  <c r="AI110" i="7"/>
  <c r="AI101" i="7"/>
  <c r="AH85" i="7"/>
  <c r="AH13" i="7"/>
  <c r="AJ84" i="7"/>
  <c r="AI108" i="7"/>
  <c r="AH84" i="7"/>
  <c r="AJ83" i="7"/>
  <c r="AJ27" i="7"/>
  <c r="AI83" i="7"/>
  <c r="AI35" i="7"/>
  <c r="AI121" i="7"/>
  <c r="AI113" i="7"/>
  <c r="AI105" i="7"/>
  <c r="AI97" i="7"/>
  <c r="AI89" i="7"/>
  <c r="AI81" i="7"/>
  <c r="AI73" i="7"/>
  <c r="AI65" i="7"/>
  <c r="AI57" i="7"/>
  <c r="AI49" i="7"/>
  <c r="AI41" i="7"/>
  <c r="AI33" i="7"/>
  <c r="AI25" i="7"/>
  <c r="AI17" i="7"/>
  <c r="AJ95" i="7"/>
  <c r="AJ94" i="7"/>
  <c r="AI78" i="7"/>
  <c r="AI117" i="7"/>
  <c r="AI21" i="7"/>
  <c r="AH69" i="7"/>
  <c r="AJ100" i="7"/>
  <c r="AI60" i="7"/>
  <c r="AI36" i="7"/>
  <c r="AH108" i="7"/>
  <c r="AJ91" i="7"/>
  <c r="AJ11" i="7"/>
  <c r="AI99" i="7"/>
  <c r="AI19" i="7"/>
  <c r="AH121" i="7"/>
  <c r="AP121" i="7" s="1"/>
  <c r="AH113" i="7"/>
  <c r="AH105" i="7"/>
  <c r="AH97" i="7"/>
  <c r="AH89" i="7"/>
  <c r="AH81" i="7"/>
  <c r="AH73" i="7"/>
  <c r="AH65" i="7"/>
  <c r="AH57" i="7"/>
  <c r="AH49" i="7"/>
  <c r="AH41" i="7"/>
  <c r="AH33" i="7"/>
  <c r="AH25" i="7"/>
  <c r="AH17" i="7"/>
  <c r="AI46" i="7"/>
  <c r="AI37" i="7"/>
  <c r="AJ44" i="7"/>
  <c r="AH36" i="7"/>
  <c r="AI59" i="7"/>
  <c r="AJ120" i="7"/>
  <c r="AJ112" i="7"/>
  <c r="AJ104" i="7"/>
  <c r="AJ96" i="7"/>
  <c r="AJ88" i="7"/>
  <c r="AJ80" i="7"/>
  <c r="AJ72" i="7"/>
  <c r="AJ64" i="7"/>
  <c r="AJ56" i="7"/>
  <c r="AJ48" i="7"/>
  <c r="AJ40" i="7"/>
  <c r="AJ32" i="7"/>
  <c r="AJ24" i="7"/>
  <c r="AJ16" i="7"/>
  <c r="AI62" i="7"/>
  <c r="AI45" i="7"/>
  <c r="AJ36" i="7"/>
  <c r="AH44" i="7"/>
  <c r="AI51" i="7"/>
  <c r="AI120" i="7"/>
  <c r="AI112" i="7"/>
  <c r="AI104" i="7"/>
  <c r="AI96" i="7"/>
  <c r="AI88" i="7"/>
  <c r="AI80" i="7"/>
  <c r="AI72" i="7"/>
  <c r="AI64" i="7"/>
  <c r="AI56" i="7"/>
  <c r="AI48" i="7"/>
  <c r="AI40" i="7"/>
  <c r="AI32" i="7"/>
  <c r="AI24" i="7"/>
  <c r="AI16" i="7"/>
  <c r="AJ111" i="7"/>
  <c r="AJ39" i="7"/>
  <c r="AJ110" i="7"/>
  <c r="AI70" i="7"/>
  <c r="AI109" i="7"/>
  <c r="AH93" i="7"/>
  <c r="AH21" i="7"/>
  <c r="AJ76" i="7"/>
  <c r="AI92" i="7"/>
  <c r="AI20" i="7"/>
  <c r="AH60" i="7"/>
  <c r="AH28" i="7"/>
  <c r="AJ107" i="7"/>
  <c r="AI107" i="7"/>
  <c r="AI11" i="7"/>
  <c r="AH120" i="7"/>
  <c r="AH112" i="7"/>
  <c r="AH104" i="7"/>
  <c r="AH96" i="7"/>
  <c r="AH88" i="7"/>
  <c r="AP88" i="7" s="1"/>
  <c r="AH80" i="7"/>
  <c r="AP80" i="7" s="1"/>
  <c r="AH72" i="7"/>
  <c r="AH64" i="7"/>
  <c r="AH56" i="7"/>
  <c r="AH48" i="7"/>
  <c r="AH40" i="7"/>
  <c r="AH32" i="7"/>
  <c r="AH24" i="7"/>
  <c r="AH16" i="7"/>
  <c r="AJ119" i="7"/>
  <c r="AJ63" i="7"/>
  <c r="AJ55" i="7"/>
  <c r="AJ47" i="7"/>
  <c r="AJ31" i="7"/>
  <c r="AJ23" i="7"/>
  <c r="AJ15" i="7"/>
  <c r="AJ78" i="7"/>
  <c r="AI94" i="7"/>
  <c r="AI93" i="7"/>
  <c r="AH109" i="7"/>
  <c r="AH29" i="7"/>
  <c r="AJ68" i="7"/>
  <c r="AJ28" i="7"/>
  <c r="AR28" i="7" s="1"/>
  <c r="AI100" i="7"/>
  <c r="AH68" i="7"/>
  <c r="AP68" i="7" s="1"/>
  <c r="AH20" i="7"/>
  <c r="AJ115" i="7"/>
  <c r="AJ19" i="7"/>
  <c r="AI75" i="7"/>
  <c r="AI119" i="7"/>
  <c r="AI111" i="7"/>
  <c r="AI103" i="7"/>
  <c r="AI95" i="7"/>
  <c r="AI87" i="7"/>
  <c r="AI79" i="7"/>
  <c r="AI71" i="7"/>
  <c r="AI63" i="7"/>
  <c r="AI55" i="7"/>
  <c r="AI47" i="7"/>
  <c r="AI39" i="7"/>
  <c r="AI31" i="7"/>
  <c r="AI23" i="7"/>
  <c r="AI15" i="7"/>
  <c r="AH119" i="7"/>
  <c r="AH111" i="7"/>
  <c r="AH103" i="7"/>
  <c r="AH95" i="7"/>
  <c r="AP95" i="7" s="1"/>
  <c r="AH87" i="7"/>
  <c r="AP87" i="7" s="1"/>
  <c r="AH79" i="7"/>
  <c r="AP79" i="7" s="1"/>
  <c r="AH71" i="7"/>
  <c r="AH63" i="7"/>
  <c r="AH55" i="7"/>
  <c r="AH47" i="7"/>
  <c r="AH39" i="7"/>
  <c r="AH31" i="7"/>
  <c r="AH23" i="7"/>
  <c r="AH15" i="7"/>
  <c r="AJ118" i="7"/>
  <c r="AJ62" i="7"/>
  <c r="AJ46" i="7"/>
  <c r="AJ38" i="7"/>
  <c r="AJ30" i="7"/>
  <c r="AJ22" i="7"/>
  <c r="AJ14" i="7"/>
  <c r="AR14" i="7" s="1"/>
  <c r="AI118" i="7"/>
  <c r="AI38" i="7"/>
  <c r="AI30" i="7"/>
  <c r="AI14" i="7"/>
  <c r="AQ14" i="7" s="1"/>
  <c r="AI53" i="7"/>
  <c r="AH61" i="7"/>
  <c r="AJ52" i="7"/>
  <c r="AR52" i="7" s="1"/>
  <c r="AI52" i="7"/>
  <c r="AH52" i="7"/>
  <c r="AP52" i="7" s="1"/>
  <c r="AJ51" i="7"/>
  <c r="AI43" i="7"/>
  <c r="AJ116" i="7"/>
  <c r="AH116" i="7"/>
  <c r="AH118" i="7"/>
  <c r="AH110" i="7"/>
  <c r="AH102" i="7"/>
  <c r="AH94" i="7"/>
  <c r="AH86" i="7"/>
  <c r="AH78" i="7"/>
  <c r="AH70" i="7"/>
  <c r="AH62" i="7"/>
  <c r="AH54" i="7"/>
  <c r="AH46" i="7"/>
  <c r="AH38" i="7"/>
  <c r="AH30" i="7"/>
  <c r="AH22" i="7"/>
  <c r="AH14" i="7"/>
  <c r="AP14" i="7" s="1"/>
  <c r="AJ117" i="7"/>
  <c r="AJ109" i="7"/>
  <c r="AR109" i="7" s="1"/>
  <c r="AJ101" i="7"/>
  <c r="AR101" i="7" s="1"/>
  <c r="AJ93" i="7"/>
  <c r="AR93" i="7" s="1"/>
  <c r="AJ85" i="7"/>
  <c r="AR85" i="7" s="1"/>
  <c r="AJ77" i="7"/>
  <c r="AR77" i="7" s="1"/>
  <c r="AJ69" i="7"/>
  <c r="AJ61" i="7"/>
  <c r="AJ53" i="7"/>
  <c r="AJ45" i="7"/>
  <c r="AJ37" i="7"/>
  <c r="AJ29" i="7"/>
  <c r="AJ21" i="7"/>
  <c r="AJ13" i="7"/>
  <c r="AI69" i="7"/>
  <c r="AI44" i="7"/>
  <c r="AJ59" i="7"/>
  <c r="AH115" i="7"/>
  <c r="AH107" i="7"/>
  <c r="AH99" i="7"/>
  <c r="AH91" i="7"/>
  <c r="AH83" i="7"/>
  <c r="AH75" i="7"/>
  <c r="AH67" i="7"/>
  <c r="AP67" i="7" s="1"/>
  <c r="AH59" i="7"/>
  <c r="AH51" i="7"/>
  <c r="AH43" i="7"/>
  <c r="AP43" i="7" s="1"/>
  <c r="AH35" i="7"/>
  <c r="AP35" i="7" s="1"/>
  <c r="AH27" i="7"/>
  <c r="AP27" i="7" s="1"/>
  <c r="AH19" i="7"/>
  <c r="AP19" i="7" s="1"/>
  <c r="AH11" i="7"/>
  <c r="AI22" i="7"/>
  <c r="AH53" i="7"/>
  <c r="AI68" i="7"/>
  <c r="X38" i="6"/>
  <c r="Y86" i="6"/>
  <c r="X70" i="6"/>
  <c r="X62" i="6"/>
  <c r="X125" i="6"/>
  <c r="Y128" i="6"/>
  <c r="Z88" i="6"/>
  <c r="Z56" i="6"/>
  <c r="Y40" i="6"/>
  <c r="Z16" i="6"/>
  <c r="Z104" i="6"/>
  <c r="Z96" i="6"/>
  <c r="Y88" i="6"/>
  <c r="Y80" i="6"/>
  <c r="Y72" i="6"/>
  <c r="Y56" i="6"/>
  <c r="Z40" i="6"/>
  <c r="Y32" i="6"/>
  <c r="Z112" i="6"/>
  <c r="Y64" i="6"/>
  <c r="Y24" i="6"/>
  <c r="Y95" i="6"/>
  <c r="Z79" i="6"/>
  <c r="Z63" i="6"/>
  <c r="Y47" i="6"/>
  <c r="Y15" i="6"/>
  <c r="Y120" i="6"/>
  <c r="Y104" i="6"/>
  <c r="Z72" i="6"/>
  <c r="Y48" i="6"/>
  <c r="Z128" i="6"/>
  <c r="Y127" i="6"/>
  <c r="Y111" i="6"/>
  <c r="Z127" i="6"/>
  <c r="Z119" i="6"/>
  <c r="Z111" i="6"/>
  <c r="Y103" i="6"/>
  <c r="Z87" i="6"/>
  <c r="Y63" i="6"/>
  <c r="Y119" i="6"/>
  <c r="Y87" i="6"/>
  <c r="Y79" i="6"/>
  <c r="Y71" i="6"/>
  <c r="Y55" i="6"/>
  <c r="Y39" i="6"/>
  <c r="Y31" i="6"/>
  <c r="Y23" i="6"/>
  <c r="Z120" i="6"/>
  <c r="Y112" i="6"/>
  <c r="Y96" i="6"/>
  <c r="Z80" i="6"/>
  <c r="Z64" i="6"/>
  <c r="Z48" i="6"/>
  <c r="Z32" i="6"/>
  <c r="Z24" i="6"/>
  <c r="Y16" i="6"/>
  <c r="X129" i="6"/>
  <c r="X89" i="6"/>
  <c r="X105" i="6"/>
  <c r="X81" i="6"/>
  <c r="X57" i="6"/>
  <c r="X121" i="6"/>
  <c r="X17" i="6"/>
  <c r="X73" i="6"/>
  <c r="X33" i="6"/>
  <c r="X41" i="6"/>
  <c r="X97" i="6"/>
  <c r="AG10" i="7"/>
  <c r="AG11" i="7"/>
  <c r="AF12" i="7"/>
  <c r="AF10" i="7"/>
  <c r="AE10" i="7"/>
  <c r="AG12" i="7"/>
  <c r="AF11" i="7"/>
  <c r="AE11" i="7"/>
  <c r="AE12" i="7"/>
  <c r="AE13" i="7"/>
  <c r="AG13" i="7"/>
  <c r="AF13" i="7"/>
  <c r="AF14" i="7"/>
  <c r="AN14" i="7" s="1"/>
  <c r="AG14" i="7"/>
  <c r="AO14" i="7" s="1"/>
  <c r="AE14" i="7"/>
  <c r="AM14" i="7" s="1"/>
  <c r="AE15" i="7"/>
  <c r="AF15" i="7"/>
  <c r="AG15" i="7"/>
  <c r="AF16" i="7"/>
  <c r="AG16" i="7"/>
  <c r="AE16" i="7"/>
  <c r="AE17" i="7"/>
  <c r="AF17" i="7"/>
  <c r="AG17" i="7"/>
  <c r="AF18" i="7"/>
  <c r="AG18" i="7"/>
  <c r="AE18" i="7"/>
  <c r="AE19" i="7"/>
  <c r="AF19" i="7"/>
  <c r="AG19" i="7"/>
  <c r="AF20" i="7"/>
  <c r="AG20" i="7"/>
  <c r="AE20" i="7"/>
  <c r="AE21" i="7"/>
  <c r="AG21" i="7"/>
  <c r="AF21" i="7"/>
  <c r="AF22" i="7"/>
  <c r="AE22" i="7"/>
  <c r="AG22" i="7"/>
  <c r="AE23" i="7"/>
  <c r="AF23" i="7"/>
  <c r="AG23" i="7"/>
  <c r="AF24" i="7"/>
  <c r="AG24" i="7"/>
  <c r="AE24" i="7"/>
  <c r="AF25" i="7"/>
  <c r="AE25" i="7"/>
  <c r="AG25" i="7"/>
  <c r="AF26" i="7"/>
  <c r="AG26" i="7"/>
  <c r="AE26" i="7"/>
  <c r="AF27" i="7"/>
  <c r="AE27" i="7"/>
  <c r="AG27" i="7"/>
  <c r="AF28" i="7"/>
  <c r="AG28" i="7"/>
  <c r="AE28" i="7"/>
  <c r="AF29" i="7"/>
  <c r="AG29" i="7"/>
  <c r="AE29" i="7"/>
  <c r="AG30" i="7"/>
  <c r="AE30" i="7"/>
  <c r="AF30" i="7"/>
  <c r="AF31" i="7"/>
  <c r="AG31" i="7"/>
  <c r="AE31" i="7"/>
  <c r="AG32" i="7"/>
  <c r="AF32" i="7"/>
  <c r="AE32" i="7"/>
  <c r="AE33" i="7"/>
  <c r="AF33" i="7"/>
  <c r="AG33" i="7"/>
  <c r="AG34" i="7"/>
  <c r="AF34" i="7"/>
  <c r="AE34" i="7"/>
  <c r="AG35" i="7"/>
  <c r="AE35" i="7"/>
  <c r="AF35" i="7"/>
  <c r="AE36" i="7"/>
  <c r="AF36" i="7"/>
  <c r="AG36" i="7"/>
  <c r="AF37" i="7"/>
  <c r="AE37" i="7"/>
  <c r="AG37" i="7"/>
  <c r="AE38" i="7"/>
  <c r="AG38" i="7"/>
  <c r="AF38" i="7"/>
  <c r="AF39" i="7"/>
  <c r="AG39" i="7"/>
  <c r="AE39" i="7"/>
  <c r="AE40" i="7"/>
  <c r="AF40" i="7"/>
  <c r="AG40" i="7"/>
  <c r="AG41" i="7"/>
  <c r="AE41" i="7"/>
  <c r="AF41" i="7"/>
  <c r="AE42" i="7"/>
  <c r="AG42" i="7"/>
  <c r="AF42" i="7"/>
  <c r="AF43" i="7"/>
  <c r="AG43" i="7"/>
  <c r="AE43" i="7"/>
  <c r="AE44" i="7"/>
  <c r="AF44" i="7"/>
  <c r="AG44" i="7"/>
  <c r="AG45" i="7"/>
  <c r="AF45" i="7"/>
  <c r="AE45" i="7"/>
  <c r="AG46" i="7"/>
  <c r="AE46" i="7"/>
  <c r="AF46" i="7"/>
  <c r="AF47" i="7"/>
  <c r="AE47" i="7"/>
  <c r="AG47" i="7"/>
  <c r="AF48" i="7"/>
  <c r="AG48" i="7"/>
  <c r="AE48" i="7"/>
  <c r="AF49" i="7"/>
  <c r="AG49" i="7"/>
  <c r="AE49" i="7"/>
  <c r="AE50" i="7"/>
  <c r="AG50" i="7"/>
  <c r="AF50" i="7"/>
  <c r="AF51" i="7"/>
  <c r="AE51" i="7"/>
  <c r="AG51" i="7"/>
  <c r="AE52" i="7"/>
  <c r="AF52" i="7"/>
  <c r="AG52" i="7"/>
  <c r="AG53" i="7"/>
  <c r="AE53" i="7"/>
  <c r="AF53" i="7"/>
  <c r="AG54" i="7"/>
  <c r="AE54" i="7"/>
  <c r="AF54" i="7"/>
  <c r="AG55" i="7"/>
  <c r="AF55" i="7"/>
  <c r="AE55" i="7"/>
  <c r="AE56" i="7"/>
  <c r="AG56" i="7"/>
  <c r="AF56" i="7"/>
  <c r="AF57" i="7"/>
  <c r="AE57" i="7"/>
  <c r="AG57" i="7"/>
  <c r="AF58" i="7"/>
  <c r="AE58" i="7"/>
  <c r="AG58" i="7"/>
  <c r="AG59" i="7"/>
  <c r="AE59" i="7"/>
  <c r="AF59" i="7"/>
  <c r="AE60" i="7"/>
  <c r="AF60" i="7"/>
  <c r="AG60" i="7"/>
  <c r="AE61" i="7"/>
  <c r="AF61" i="7"/>
  <c r="AG61" i="7"/>
  <c r="AG62" i="7"/>
  <c r="AF62" i="7"/>
  <c r="AE62" i="7"/>
  <c r="AG63" i="7"/>
  <c r="AE63" i="7"/>
  <c r="AF63" i="7"/>
  <c r="AE64" i="7"/>
  <c r="AF64" i="7"/>
  <c r="AG64" i="7"/>
  <c r="AF65" i="7"/>
  <c r="AE65" i="7"/>
  <c r="AG65" i="7"/>
  <c r="AG66" i="7"/>
  <c r="AE66" i="7"/>
  <c r="AF66" i="7"/>
  <c r="AE67" i="7"/>
  <c r="AF67" i="7"/>
  <c r="AG67" i="7"/>
  <c r="AG68" i="7"/>
  <c r="AF68" i="7"/>
  <c r="AE68" i="7"/>
  <c r="AE69" i="7"/>
  <c r="AF69" i="7"/>
  <c r="AG69" i="7"/>
  <c r="AG70" i="7"/>
  <c r="AF70" i="7"/>
  <c r="AE70" i="7"/>
  <c r="AE71" i="7"/>
  <c r="AF71" i="7"/>
  <c r="AG71" i="7"/>
  <c r="AG72" i="7"/>
  <c r="AE72" i="7"/>
  <c r="AF72" i="7"/>
  <c r="AF73" i="7"/>
  <c r="AG73" i="7"/>
  <c r="AE73" i="7"/>
  <c r="AG74" i="7"/>
  <c r="AF74" i="7"/>
  <c r="AE74" i="7"/>
  <c r="AF75" i="7"/>
  <c r="AG75" i="7"/>
  <c r="AE75" i="7"/>
  <c r="AE76" i="7"/>
  <c r="AG76" i="7"/>
  <c r="AF76" i="7"/>
  <c r="AF77" i="7"/>
  <c r="AG77" i="7"/>
  <c r="AE77" i="7"/>
  <c r="AE78" i="7"/>
  <c r="AF78" i="7"/>
  <c r="AG78" i="7"/>
  <c r="AF79" i="7"/>
  <c r="AE79" i="7"/>
  <c r="AG79" i="7"/>
  <c r="AE80" i="7"/>
  <c r="AG80" i="7"/>
  <c r="AF80" i="7"/>
  <c r="AF81" i="7"/>
  <c r="AG81" i="7"/>
  <c r="AE81" i="7"/>
  <c r="AG82" i="7"/>
  <c r="AE82" i="7"/>
  <c r="AF82" i="7"/>
  <c r="AG83" i="7"/>
  <c r="AE83" i="7"/>
  <c r="AF83" i="7"/>
  <c r="AG84" i="7"/>
  <c r="AF84" i="7"/>
  <c r="AE84" i="7"/>
  <c r="AF85" i="7"/>
  <c r="AG85" i="7"/>
  <c r="AE85" i="7"/>
  <c r="AE86" i="7"/>
  <c r="AF86" i="7"/>
  <c r="AG86" i="7"/>
  <c r="AE87" i="7"/>
  <c r="AG87" i="7"/>
  <c r="AF87" i="7"/>
  <c r="AG88" i="7"/>
  <c r="AF88" i="7"/>
  <c r="AE88" i="7"/>
  <c r="AG89" i="7"/>
  <c r="AF89" i="7"/>
  <c r="AE89" i="7"/>
  <c r="AE90" i="7"/>
  <c r="AF90" i="7"/>
  <c r="AG90" i="7"/>
  <c r="AE91" i="7"/>
  <c r="AG91" i="7"/>
  <c r="AF91" i="7"/>
  <c r="AG92" i="7"/>
  <c r="AE92" i="7"/>
  <c r="AF92" i="7"/>
  <c r="AG93" i="7"/>
  <c r="AE93" i="7"/>
  <c r="AF93" i="7"/>
  <c r="AG94" i="7"/>
  <c r="AE94" i="7"/>
  <c r="AF94" i="7"/>
  <c r="AE95" i="7"/>
  <c r="AG95" i="7"/>
  <c r="AF95" i="7"/>
  <c r="AE96" i="7"/>
  <c r="AF96" i="7"/>
  <c r="AG96" i="7"/>
  <c r="AE97" i="7"/>
  <c r="AF97" i="7"/>
  <c r="AG97" i="7"/>
  <c r="AG98" i="7"/>
  <c r="AE98" i="7"/>
  <c r="AF98" i="7"/>
  <c r="AG99" i="7"/>
  <c r="AF99" i="7"/>
  <c r="AE99" i="7"/>
  <c r="AG100" i="7"/>
  <c r="AE100" i="7"/>
  <c r="AF100" i="7"/>
  <c r="AE101" i="7"/>
  <c r="AG101" i="7"/>
  <c r="AF101" i="7"/>
  <c r="AF102" i="7"/>
  <c r="AE102" i="7"/>
  <c r="AG102" i="7"/>
  <c r="AF103" i="7"/>
  <c r="AE103" i="7"/>
  <c r="AG103" i="7"/>
  <c r="AF104" i="7"/>
  <c r="AE104" i="7"/>
  <c r="AG104" i="7"/>
  <c r="AF105" i="7"/>
  <c r="AE105" i="7"/>
  <c r="AG105" i="7"/>
  <c r="AG106" i="7"/>
  <c r="AF106" i="7"/>
  <c r="AE106" i="7"/>
  <c r="AG107" i="7"/>
  <c r="AE107" i="7"/>
  <c r="AF107" i="7"/>
  <c r="AE108" i="7"/>
  <c r="AG108" i="7"/>
  <c r="AF108" i="7"/>
  <c r="AG109" i="7"/>
  <c r="AE109" i="7"/>
  <c r="AF109" i="7"/>
  <c r="AF110" i="7"/>
  <c r="AG110" i="7"/>
  <c r="AE110" i="7"/>
  <c r="AE111" i="7"/>
  <c r="AF111" i="7"/>
  <c r="AG111" i="7"/>
  <c r="AF112" i="7"/>
  <c r="AE112" i="7"/>
  <c r="AG112" i="7"/>
  <c r="AE113" i="7"/>
  <c r="AG113" i="7"/>
  <c r="AF113" i="7"/>
  <c r="AF114" i="7"/>
  <c r="AG114" i="7"/>
  <c r="AE114" i="7"/>
  <c r="AG115" i="7"/>
  <c r="AE115" i="7"/>
  <c r="AF115" i="7"/>
  <c r="AF116" i="7"/>
  <c r="AE116" i="7"/>
  <c r="AG116" i="7"/>
  <c r="AE117" i="7"/>
  <c r="AF117" i="7"/>
  <c r="AG117" i="7"/>
  <c r="AG118" i="7"/>
  <c r="AF118" i="7"/>
  <c r="AE118" i="7"/>
  <c r="AF119" i="7"/>
  <c r="AE119" i="7"/>
  <c r="AG119" i="7"/>
  <c r="AE120" i="7"/>
  <c r="AF120" i="7"/>
  <c r="AG120" i="7"/>
  <c r="AF121" i="7"/>
  <c r="AG121" i="7"/>
  <c r="AE121" i="7"/>
  <c r="AF122" i="7"/>
  <c r="AE122" i="7"/>
  <c r="AG122" i="7"/>
  <c r="X96" i="6"/>
  <c r="X80" i="6"/>
  <c r="X40" i="6"/>
  <c r="X32" i="6"/>
  <c r="X49" i="6"/>
  <c r="X88" i="6"/>
  <c r="X24" i="6"/>
  <c r="X112" i="6"/>
  <c r="X64" i="6"/>
  <c r="X48" i="6"/>
  <c r="X104" i="6"/>
  <c r="X56" i="6"/>
  <c r="X119" i="6"/>
  <c r="X55" i="6"/>
  <c r="X47" i="6"/>
  <c r="X25" i="6"/>
  <c r="X111" i="6"/>
  <c r="X95" i="6"/>
  <c r="X127" i="6"/>
  <c r="X103" i="6"/>
  <c r="X87" i="6"/>
  <c r="X63" i="6"/>
  <c r="X113" i="6"/>
  <c r="X79" i="6"/>
  <c r="X128" i="6"/>
  <c r="X132" i="6"/>
  <c r="X133" i="6"/>
  <c r="X118" i="6"/>
  <c r="X65" i="6"/>
  <c r="X120" i="6"/>
  <c r="X72" i="6"/>
  <c r="X71" i="6"/>
  <c r="Z39" i="6"/>
  <c r="Z31" i="6"/>
  <c r="Z71" i="6"/>
  <c r="X101" i="6"/>
  <c r="Z102" i="6"/>
  <c r="Z95" i="6"/>
  <c r="Z126" i="6"/>
  <c r="Z103" i="6"/>
  <c r="Y110" i="6"/>
  <c r="Y101" i="6"/>
  <c r="Y125" i="6"/>
  <c r="Y70" i="6"/>
  <c r="Y78" i="6"/>
  <c r="Y85" i="6"/>
  <c r="Y126" i="6"/>
  <c r="Z38" i="6"/>
  <c r="Y102" i="6"/>
  <c r="Y132" i="6"/>
  <c r="Y94" i="6"/>
  <c r="Y109" i="6"/>
  <c r="Y118" i="6"/>
  <c r="Y117" i="6"/>
  <c r="Y93" i="6"/>
  <c r="X16" i="6"/>
  <c r="X23" i="6"/>
  <c r="X31" i="6"/>
  <c r="X86" i="6"/>
  <c r="X78" i="6"/>
  <c r="X102" i="6"/>
  <c r="X94" i="6"/>
  <c r="X117" i="6"/>
  <c r="X30" i="6"/>
  <c r="X54" i="6"/>
  <c r="X77" i="6"/>
  <c r="X39" i="6"/>
  <c r="X29" i="6"/>
  <c r="X69" i="6"/>
  <c r="X53" i="6"/>
  <c r="X93" i="6"/>
  <c r="X109" i="6"/>
  <c r="X85" i="6"/>
  <c r="X45" i="6"/>
  <c r="X61" i="6"/>
  <c r="Z55" i="6"/>
  <c r="Z47" i="6"/>
  <c r="Z23" i="6"/>
  <c r="Z15" i="6"/>
  <c r="Z30" i="6"/>
  <c r="Z62" i="6"/>
  <c r="Y54" i="6"/>
  <c r="Y46" i="6"/>
  <c r="Y30" i="6"/>
  <c r="Z110" i="6"/>
  <c r="Z101" i="6"/>
  <c r="Y69" i="6"/>
  <c r="Z61" i="6"/>
  <c r="Y53" i="6"/>
  <c r="Y45" i="6"/>
  <c r="Z37" i="6"/>
  <c r="Z86" i="6"/>
  <c r="Z85" i="6"/>
  <c r="Z77" i="6"/>
  <c r="Z69" i="6"/>
  <c r="Y61" i="6"/>
  <c r="Z45" i="6"/>
  <c r="Y37" i="6"/>
  <c r="Z132" i="6"/>
  <c r="Z93" i="6"/>
  <c r="Y77" i="6"/>
  <c r="Z53" i="6"/>
  <c r="Y29" i="6"/>
  <c r="Y21" i="6"/>
  <c r="Z118" i="6"/>
  <c r="Z92" i="6"/>
  <c r="Z84" i="6"/>
  <c r="Z68" i="6"/>
  <c r="Y60" i="6"/>
  <c r="Y52" i="6"/>
  <c r="Y44" i="6"/>
  <c r="Z94" i="6"/>
  <c r="Y116" i="6"/>
  <c r="Y84" i="6"/>
  <c r="Y76" i="6"/>
  <c r="Z60" i="6"/>
  <c r="Z52" i="6"/>
  <c r="Y36" i="6"/>
  <c r="Y28" i="6"/>
  <c r="Z46" i="6"/>
  <c r="Y133" i="6"/>
  <c r="Z116" i="6"/>
  <c r="Z100" i="6"/>
  <c r="Y92" i="6"/>
  <c r="Y68" i="6"/>
  <c r="Z44" i="6"/>
  <c r="Z124" i="6"/>
  <c r="Z76" i="6"/>
  <c r="Z54" i="6"/>
  <c r="Z117" i="6"/>
  <c r="Z133" i="6"/>
  <c r="Z78" i="6"/>
  <c r="Z109" i="6"/>
  <c r="Y108" i="6"/>
  <c r="Z125" i="6"/>
  <c r="Y124" i="6"/>
  <c r="Z70" i="6"/>
  <c r="Z108" i="6"/>
  <c r="Y100" i="6"/>
  <c r="Y22" i="6"/>
  <c r="Z29" i="6"/>
  <c r="X22" i="6"/>
  <c r="Z13" i="6"/>
  <c r="X37" i="6"/>
  <c r="Y131" i="6"/>
  <c r="X84" i="6"/>
  <c r="Y107" i="6"/>
  <c r="X92" i="6"/>
  <c r="X68" i="6"/>
  <c r="Y123" i="6"/>
  <c r="X60" i="6"/>
  <c r="X116" i="6"/>
  <c r="Y115" i="6"/>
  <c r="X100" i="6"/>
  <c r="Z21" i="6"/>
  <c r="Y13" i="6"/>
  <c r="Z36" i="6"/>
  <c r="Y20" i="6"/>
  <c r="Z51" i="6"/>
  <c r="Y43" i="6"/>
  <c r="Y83" i="6"/>
  <c r="Z99" i="6"/>
  <c r="Y75" i="6"/>
  <c r="Z43" i="6"/>
  <c r="Z131" i="6"/>
  <c r="Y59" i="6"/>
  <c r="Z107" i="6"/>
  <c r="Z67" i="6"/>
  <c r="X124" i="6"/>
  <c r="Y99" i="6"/>
  <c r="Y67" i="6"/>
  <c r="Z91" i="6"/>
  <c r="Z83" i="6"/>
  <c r="Y35" i="6"/>
  <c r="Z115" i="6"/>
  <c r="X76" i="6"/>
  <c r="Z123" i="6"/>
  <c r="Y51" i="6"/>
  <c r="Y91" i="6"/>
  <c r="X36" i="6"/>
  <c r="Z75" i="6"/>
  <c r="Z59" i="6"/>
  <c r="X108" i="6"/>
  <c r="Y27" i="6"/>
  <c r="Z22" i="6"/>
  <c r="X15" i="6"/>
  <c r="X12" i="6"/>
  <c r="Z20" i="6"/>
  <c r="Y12" i="6"/>
  <c r="Z28" i="6"/>
  <c r="X21" i="6"/>
  <c r="X13" i="6"/>
  <c r="M134" i="6"/>
  <c r="U134" i="6" s="1"/>
  <c r="Z134" i="6" s="1"/>
  <c r="L134" i="6"/>
  <c r="T134" i="6" s="1"/>
  <c r="Y134" i="6" s="1"/>
  <c r="I135" i="6"/>
  <c r="Z35" i="6"/>
  <c r="X28" i="6"/>
  <c r="Y19" i="6"/>
  <c r="Z12" i="6"/>
  <c r="Z27" i="6"/>
  <c r="Z19" i="6"/>
  <c r="Y11" i="6"/>
  <c r="X20" i="6"/>
  <c r="Z10" i="6"/>
  <c r="Y114" i="6"/>
  <c r="Y106" i="6"/>
  <c r="Z98" i="6"/>
  <c r="Z90" i="6"/>
  <c r="AO11" i="6" s="1"/>
  <c r="AO19" i="6" s="1"/>
  <c r="Z82" i="6"/>
  <c r="Z74" i="6"/>
  <c r="Y66" i="6"/>
  <c r="Y58" i="6"/>
  <c r="X51" i="6"/>
  <c r="Z42" i="6"/>
  <c r="X35" i="6"/>
  <c r="Z26" i="6"/>
  <c r="X19" i="6"/>
  <c r="Z11" i="6"/>
  <c r="X44" i="6"/>
  <c r="Z122" i="6"/>
  <c r="X107" i="6"/>
  <c r="X99" i="6"/>
  <c r="Y90" i="6"/>
  <c r="AN11" i="6" s="1"/>
  <c r="AN19" i="6" s="1"/>
  <c r="X83" i="6"/>
  <c r="Y74" i="6"/>
  <c r="X67" i="6"/>
  <c r="X59" i="6"/>
  <c r="Z50" i="6"/>
  <c r="X43" i="6"/>
  <c r="Z34" i="6"/>
  <c r="Y26" i="6"/>
  <c r="Z18" i="6"/>
  <c r="X10" i="6"/>
  <c r="X52" i="6"/>
  <c r="Y130" i="6"/>
  <c r="X131" i="6"/>
  <c r="Y122" i="6"/>
  <c r="Z114" i="6"/>
  <c r="Z106" i="6"/>
  <c r="Y98" i="6"/>
  <c r="X91" i="6"/>
  <c r="Y82" i="6"/>
  <c r="X75" i="6"/>
  <c r="Z66" i="6"/>
  <c r="Z58" i="6"/>
  <c r="Y50" i="6"/>
  <c r="Y42" i="6"/>
  <c r="Y34" i="6"/>
  <c r="X27" i="6"/>
  <c r="Y18" i="6"/>
  <c r="X11" i="6"/>
  <c r="Z130" i="6"/>
  <c r="Y121" i="6"/>
  <c r="Z113" i="6"/>
  <c r="X106" i="6"/>
  <c r="Z97" i="6"/>
  <c r="X90" i="6"/>
  <c r="AM11" i="6" s="1"/>
  <c r="AM19" i="6" s="1"/>
  <c r="Z81" i="6"/>
  <c r="Z73" i="6"/>
  <c r="Z65" i="6"/>
  <c r="X58" i="6"/>
  <c r="Y49" i="6"/>
  <c r="X42" i="6"/>
  <c r="Y33" i="6"/>
  <c r="Y25" i="6"/>
  <c r="Z17" i="6"/>
  <c r="Y10" i="6"/>
  <c r="X123" i="6"/>
  <c r="X115" i="6"/>
  <c r="Z129" i="6"/>
  <c r="X130" i="6"/>
  <c r="X122" i="6"/>
  <c r="X114" i="6"/>
  <c r="Z105" i="6"/>
  <c r="X98" i="6"/>
  <c r="Z89" i="6"/>
  <c r="X82" i="6"/>
  <c r="Y73" i="6"/>
  <c r="Y65" i="6"/>
  <c r="Z57" i="6"/>
  <c r="Z49" i="6"/>
  <c r="Z41" i="6"/>
  <c r="Z33" i="6"/>
  <c r="Z25" i="6"/>
  <c r="Y17" i="6"/>
  <c r="H136" i="6"/>
  <c r="K135" i="6"/>
  <c r="S135" i="6" s="1"/>
  <c r="X135" i="6" s="1"/>
  <c r="Y129" i="6"/>
  <c r="Z121" i="6"/>
  <c r="Y113" i="6"/>
  <c r="Y105" i="6"/>
  <c r="Y97" i="6"/>
  <c r="Y89" i="6"/>
  <c r="Y81" i="6"/>
  <c r="X74" i="6"/>
  <c r="X66" i="6"/>
  <c r="Y57" i="6"/>
  <c r="X50" i="6"/>
  <c r="Y41" i="6"/>
  <c r="X34" i="6"/>
  <c r="X26" i="6"/>
  <c r="X18" i="6"/>
  <c r="X134" i="6"/>
  <c r="L135" i="5"/>
  <c r="I136" i="5"/>
  <c r="G133" i="5"/>
  <c r="M132" i="5"/>
  <c r="Q60" i="5"/>
  <c r="O60" i="5"/>
  <c r="K132" i="5"/>
  <c r="H136" i="5"/>
  <c r="AP51" i="7" l="1"/>
  <c r="AP99" i="7"/>
  <c r="AP96" i="7"/>
  <c r="AP61" i="7"/>
  <c r="AP103" i="7"/>
  <c r="AP104" i="7"/>
  <c r="AP111" i="7"/>
  <c r="AP29" i="7"/>
  <c r="AP112" i="7"/>
  <c r="AP59" i="7"/>
  <c r="AP46" i="7"/>
  <c r="AP107" i="7"/>
  <c r="AP54" i="7"/>
  <c r="AP11" i="7"/>
  <c r="AR69" i="7"/>
  <c r="AR51" i="7"/>
  <c r="AP71" i="7"/>
  <c r="AP20" i="7"/>
  <c r="AP72" i="7"/>
  <c r="AP113" i="7"/>
  <c r="AN110" i="7"/>
  <c r="AM110" i="7"/>
  <c r="AP115" i="7"/>
  <c r="AP119" i="7"/>
  <c r="AP75" i="7"/>
  <c r="AP83" i="7"/>
  <c r="AP30" i="7"/>
  <c r="AP91" i="7"/>
  <c r="AP38" i="7"/>
  <c r="AQ32" i="7"/>
  <c r="AQ40" i="7"/>
  <c r="AQ89" i="7"/>
  <c r="AQ52" i="7"/>
  <c r="AQ100" i="7"/>
  <c r="AQ48" i="7"/>
  <c r="AQ19" i="7"/>
  <c r="AQ56" i="7"/>
  <c r="BJ11" i="7" s="1"/>
  <c r="AQ99" i="7"/>
  <c r="AQ53" i="7"/>
  <c r="AQ39" i="7"/>
  <c r="AQ105" i="7"/>
  <c r="AP22" i="7"/>
  <c r="AP62" i="7"/>
  <c r="AQ38" i="7"/>
  <c r="AQ23" i="7"/>
  <c r="AQ94" i="7"/>
  <c r="AQ107" i="7"/>
  <c r="AP28" i="7"/>
  <c r="AR22" i="7"/>
  <c r="AQ47" i="7"/>
  <c r="AP60" i="7"/>
  <c r="AQ72" i="7"/>
  <c r="AQ96" i="7"/>
  <c r="AP36" i="7"/>
  <c r="AQ118" i="7"/>
  <c r="AQ31" i="7"/>
  <c r="AR23" i="7"/>
  <c r="AQ120" i="7"/>
  <c r="AQ46" i="7"/>
  <c r="AM62" i="7"/>
  <c r="AM70" i="7"/>
  <c r="AM118" i="7"/>
  <c r="AR72" i="7"/>
  <c r="AQ81" i="7"/>
  <c r="AR57" i="7"/>
  <c r="AP34" i="7"/>
  <c r="AQ86" i="7"/>
  <c r="AR12" i="7"/>
  <c r="AR80" i="7"/>
  <c r="AR65" i="7"/>
  <c r="AP42" i="7"/>
  <c r="AR102" i="7"/>
  <c r="AR60" i="7"/>
  <c r="AR88" i="7"/>
  <c r="AQ97" i="7"/>
  <c r="AR73" i="7"/>
  <c r="AP50" i="7"/>
  <c r="AR71" i="7"/>
  <c r="AP45" i="7"/>
  <c r="AR96" i="7"/>
  <c r="AR81" i="7"/>
  <c r="AP58" i="7"/>
  <c r="AQ10" i="7"/>
  <c r="AP117" i="7"/>
  <c r="AR68" i="7"/>
  <c r="AQ64" i="7"/>
  <c r="AR104" i="7"/>
  <c r="AR11" i="7"/>
  <c r="AQ113" i="7"/>
  <c r="AR89" i="7"/>
  <c r="AP66" i="7"/>
  <c r="AQ18" i="7"/>
  <c r="AQ13" i="7"/>
  <c r="AR112" i="7"/>
  <c r="AR91" i="7"/>
  <c r="AQ121" i="7"/>
  <c r="AR97" i="7"/>
  <c r="AP74" i="7"/>
  <c r="AQ26" i="7"/>
  <c r="AQ77" i="7"/>
  <c r="AR117" i="7"/>
  <c r="AP109" i="7"/>
  <c r="AP120" i="7"/>
  <c r="AQ80" i="7"/>
  <c r="AR120" i="7"/>
  <c r="AP108" i="7"/>
  <c r="AQ35" i="7"/>
  <c r="AR105" i="7"/>
  <c r="AP82" i="7"/>
  <c r="AQ34" i="7"/>
  <c r="AQ54" i="7"/>
  <c r="AQ30" i="7"/>
  <c r="AQ15" i="7"/>
  <c r="AQ93" i="7"/>
  <c r="AQ11" i="7"/>
  <c r="AQ88" i="7"/>
  <c r="AQ59" i="7"/>
  <c r="AQ36" i="7"/>
  <c r="AQ83" i="7"/>
  <c r="AR113" i="7"/>
  <c r="AP90" i="7"/>
  <c r="AQ42" i="7"/>
  <c r="AR54" i="7"/>
  <c r="AQ60" i="7"/>
  <c r="AR27" i="7"/>
  <c r="AR121" i="7"/>
  <c r="AP98" i="7"/>
  <c r="AQ50" i="7"/>
  <c r="AR79" i="7"/>
  <c r="AR78" i="7"/>
  <c r="AR107" i="7"/>
  <c r="AQ104" i="7"/>
  <c r="AR44" i="7"/>
  <c r="AR100" i="7"/>
  <c r="AR83" i="7"/>
  <c r="AQ67" i="7"/>
  <c r="AP106" i="7"/>
  <c r="AQ58" i="7"/>
  <c r="AR10" i="7"/>
  <c r="AR15" i="7"/>
  <c r="AQ112" i="7"/>
  <c r="AQ37" i="7"/>
  <c r="AP69" i="7"/>
  <c r="AP84" i="7"/>
  <c r="AR35" i="7"/>
  <c r="AP114" i="7"/>
  <c r="AQ66" i="7"/>
  <c r="AR18" i="7"/>
  <c r="AQ21" i="7"/>
  <c r="AQ108" i="7"/>
  <c r="AR67" i="7"/>
  <c r="AP122" i="7"/>
  <c r="AQ74" i="7"/>
  <c r="AR26" i="7"/>
  <c r="AR30" i="7"/>
  <c r="AQ55" i="7"/>
  <c r="AR31" i="7"/>
  <c r="AQ20" i="7"/>
  <c r="AQ51" i="7"/>
  <c r="AP17" i="7"/>
  <c r="AQ117" i="7"/>
  <c r="AR84" i="7"/>
  <c r="AP92" i="7"/>
  <c r="AQ91" i="7"/>
  <c r="AQ82" i="7"/>
  <c r="AR34" i="7"/>
  <c r="AR38" i="7"/>
  <c r="AQ63" i="7"/>
  <c r="AR47" i="7"/>
  <c r="AQ92" i="7"/>
  <c r="AP44" i="7"/>
  <c r="AP25" i="7"/>
  <c r="AQ78" i="7"/>
  <c r="AP13" i="7"/>
  <c r="AQ28" i="7"/>
  <c r="AR99" i="7"/>
  <c r="AQ90" i="7"/>
  <c r="AR42" i="7"/>
  <c r="AR59" i="7"/>
  <c r="AP70" i="7"/>
  <c r="AR46" i="7"/>
  <c r="AQ71" i="7"/>
  <c r="AR55" i="7"/>
  <c r="AR76" i="7"/>
  <c r="AR36" i="7"/>
  <c r="AP33" i="7"/>
  <c r="AR94" i="7"/>
  <c r="AP85" i="7"/>
  <c r="AQ76" i="7"/>
  <c r="AP12" i="7"/>
  <c r="AQ98" i="7"/>
  <c r="AR50" i="7"/>
  <c r="AQ44" i="7"/>
  <c r="AP78" i="7"/>
  <c r="AR62" i="7"/>
  <c r="AQ79" i="7"/>
  <c r="AR63" i="7"/>
  <c r="AP21" i="7"/>
  <c r="AQ45" i="7"/>
  <c r="AP41" i="7"/>
  <c r="AR95" i="7"/>
  <c r="AQ101" i="7"/>
  <c r="AR92" i="7"/>
  <c r="AP76" i="7"/>
  <c r="AQ106" i="7"/>
  <c r="AR58" i="7"/>
  <c r="AQ69" i="7"/>
  <c r="AP86" i="7"/>
  <c r="AR118" i="7"/>
  <c r="AQ87" i="7"/>
  <c r="AR119" i="7"/>
  <c r="AP93" i="7"/>
  <c r="AQ62" i="7"/>
  <c r="AP49" i="7"/>
  <c r="AQ17" i="7"/>
  <c r="AQ110" i="7"/>
  <c r="AP101" i="7"/>
  <c r="AQ12" i="7"/>
  <c r="AQ114" i="7"/>
  <c r="AR66" i="7"/>
  <c r="AR13" i="7"/>
  <c r="AP94" i="7"/>
  <c r="AP15" i="7"/>
  <c r="AQ95" i="7"/>
  <c r="AP16" i="7"/>
  <c r="AQ109" i="7"/>
  <c r="AR16" i="7"/>
  <c r="AP57" i="7"/>
  <c r="AQ25" i="7"/>
  <c r="AR70" i="7"/>
  <c r="AQ61" i="7"/>
  <c r="AQ84" i="7"/>
  <c r="AQ122" i="7"/>
  <c r="AR74" i="7"/>
  <c r="AR21" i="7"/>
  <c r="AP102" i="7"/>
  <c r="AP23" i="7"/>
  <c r="AQ103" i="7"/>
  <c r="AP24" i="7"/>
  <c r="AQ70" i="7"/>
  <c r="AR24" i="7"/>
  <c r="AP65" i="7"/>
  <c r="AQ33" i="7"/>
  <c r="AR87" i="7"/>
  <c r="AQ102" i="7"/>
  <c r="AR20" i="7"/>
  <c r="AQ27" i="7"/>
  <c r="AR82" i="7"/>
  <c r="AR29" i="7"/>
  <c r="AP110" i="7"/>
  <c r="AP31" i="7"/>
  <c r="AQ111" i="7"/>
  <c r="AP32" i="7"/>
  <c r="AR110" i="7"/>
  <c r="AR32" i="7"/>
  <c r="AP73" i="7"/>
  <c r="AQ41" i="7"/>
  <c r="AR17" i="7"/>
  <c r="AR86" i="7"/>
  <c r="AR108" i="7"/>
  <c r="AQ115" i="7"/>
  <c r="AR90" i="7"/>
  <c r="AR37" i="7"/>
  <c r="AP118" i="7"/>
  <c r="AP39" i="7"/>
  <c r="AQ119" i="7"/>
  <c r="AP40" i="7"/>
  <c r="AR39" i="7"/>
  <c r="AR40" i="7"/>
  <c r="AP81" i="7"/>
  <c r="AQ49" i="7"/>
  <c r="AR25" i="7"/>
  <c r="AR103" i="7"/>
  <c r="AP37" i="7"/>
  <c r="AR43" i="7"/>
  <c r="AR98" i="7"/>
  <c r="AQ68" i="7"/>
  <c r="AR45" i="7"/>
  <c r="AP116" i="7"/>
  <c r="AP47" i="7"/>
  <c r="AQ75" i="7"/>
  <c r="AP48" i="7"/>
  <c r="AR111" i="7"/>
  <c r="AR48" i="7"/>
  <c r="AP89" i="7"/>
  <c r="AQ57" i="7"/>
  <c r="AR33" i="7"/>
  <c r="AP10" i="7"/>
  <c r="AP77" i="7"/>
  <c r="AR75" i="7"/>
  <c r="AR106" i="7"/>
  <c r="AP53" i="7"/>
  <c r="AR53" i="7"/>
  <c r="AR116" i="7"/>
  <c r="AP55" i="7"/>
  <c r="AR19" i="7"/>
  <c r="AP56" i="7"/>
  <c r="BI11" i="7" s="1"/>
  <c r="AQ16" i="7"/>
  <c r="AR56" i="7"/>
  <c r="BK11" i="7" s="1"/>
  <c r="AP97" i="7"/>
  <c r="AQ65" i="7"/>
  <c r="AR41" i="7"/>
  <c r="AP18" i="7"/>
  <c r="AQ29" i="7"/>
  <c r="AP100" i="7"/>
  <c r="AR114" i="7"/>
  <c r="AQ22" i="7"/>
  <c r="AR61" i="7"/>
  <c r="AQ43" i="7"/>
  <c r="AP63" i="7"/>
  <c r="AR115" i="7"/>
  <c r="AP64" i="7"/>
  <c r="AQ24" i="7"/>
  <c r="AR64" i="7"/>
  <c r="AP105" i="7"/>
  <c r="AQ73" i="7"/>
  <c r="AR49" i="7"/>
  <c r="AP26" i="7"/>
  <c r="AQ85" i="7"/>
  <c r="AQ116" i="7"/>
  <c r="AR122" i="7"/>
  <c r="AM111" i="7"/>
  <c r="AM95" i="7"/>
  <c r="AM87" i="7"/>
  <c r="AM71" i="7"/>
  <c r="AM84" i="7"/>
  <c r="AM116" i="7"/>
  <c r="AM100" i="7"/>
  <c r="AM92" i="7"/>
  <c r="AM102" i="7"/>
  <c r="AM94" i="7"/>
  <c r="AM117" i="7"/>
  <c r="AM101" i="7"/>
  <c r="AM23" i="7"/>
  <c r="AM15" i="7"/>
  <c r="AM54" i="7"/>
  <c r="AM46" i="7"/>
  <c r="AM30" i="7"/>
  <c r="AM86" i="7"/>
  <c r="AM78" i="7"/>
  <c r="AM85" i="7"/>
  <c r="AM77" i="7"/>
  <c r="AM109" i="7"/>
  <c r="AM93" i="7"/>
  <c r="AM22" i="7"/>
  <c r="AM38" i="7"/>
  <c r="AM45" i="7"/>
  <c r="AO110" i="7"/>
  <c r="AO118" i="7"/>
  <c r="AO109" i="7"/>
  <c r="AO38" i="7"/>
  <c r="AO63" i="7"/>
  <c r="AO55" i="7"/>
  <c r="AO102" i="7"/>
  <c r="AO86" i="7"/>
  <c r="AO78" i="7"/>
  <c r="AO94" i="7"/>
  <c r="AO70" i="7"/>
  <c r="AO62" i="7"/>
  <c r="AO54" i="7"/>
  <c r="AO46" i="7"/>
  <c r="AO117" i="7"/>
  <c r="AO69" i="7"/>
  <c r="AO61" i="7"/>
  <c r="AO101" i="7"/>
  <c r="AO85" i="7"/>
  <c r="AO77" i="7"/>
  <c r="AO93" i="7"/>
  <c r="AO116" i="7"/>
  <c r="AO108" i="7"/>
  <c r="AM121" i="7"/>
  <c r="AO105" i="7"/>
  <c r="AN102" i="7"/>
  <c r="AN109" i="7"/>
  <c r="AN101" i="7"/>
  <c r="AN93" i="7"/>
  <c r="AN53" i="7"/>
  <c r="AN117" i="7"/>
  <c r="AN69" i="7"/>
  <c r="AN61" i="7"/>
  <c r="AN85" i="7"/>
  <c r="AN77" i="7"/>
  <c r="AN108" i="7"/>
  <c r="AN100" i="7"/>
  <c r="AN22" i="7"/>
  <c r="AN92" i="7"/>
  <c r="AN113" i="7"/>
  <c r="AN119" i="7"/>
  <c r="AN103" i="7"/>
  <c r="AN79" i="7"/>
  <c r="AN47" i="7"/>
  <c r="AN39" i="7"/>
  <c r="AN31" i="7"/>
  <c r="AN94" i="7"/>
  <c r="AN54" i="7"/>
  <c r="AN46" i="7"/>
  <c r="AN38" i="7"/>
  <c r="AN30" i="7"/>
  <c r="AO22" i="7"/>
  <c r="AN118" i="7"/>
  <c r="AN86" i="7"/>
  <c r="AN78" i="7"/>
  <c r="AN70" i="7"/>
  <c r="AN62" i="7"/>
  <c r="AN21" i="7"/>
  <c r="AN45" i="7"/>
  <c r="AM69" i="7"/>
  <c r="AN76" i="7"/>
  <c r="AM68" i="7"/>
  <c r="AN84" i="7"/>
  <c r="AN68" i="7"/>
  <c r="AN60" i="7"/>
  <c r="AO97" i="7"/>
  <c r="AM89" i="7"/>
  <c r="AM81" i="7"/>
  <c r="AM73" i="7"/>
  <c r="AO65" i="7"/>
  <c r="AO57" i="7"/>
  <c r="AM49" i="7"/>
  <c r="AN41" i="7"/>
  <c r="AO33" i="7"/>
  <c r="AO25" i="7"/>
  <c r="AO17" i="7"/>
  <c r="AO121" i="7"/>
  <c r="AO113" i="7"/>
  <c r="AM105" i="7"/>
  <c r="AN97" i="7"/>
  <c r="AN89" i="7"/>
  <c r="AO81" i="7"/>
  <c r="AO73" i="7"/>
  <c r="AM65" i="7"/>
  <c r="AM57" i="7"/>
  <c r="AO49" i="7"/>
  <c r="AM41" i="7"/>
  <c r="AN33" i="7"/>
  <c r="AM25" i="7"/>
  <c r="AN17" i="7"/>
  <c r="AN121" i="7"/>
  <c r="AM113" i="7"/>
  <c r="AN105" i="7"/>
  <c r="AM97" i="7"/>
  <c r="AO89" i="7"/>
  <c r="AN81" i="7"/>
  <c r="AN73" i="7"/>
  <c r="AN65" i="7"/>
  <c r="AN57" i="7"/>
  <c r="AN49" i="7"/>
  <c r="AO41" i="7"/>
  <c r="AM33" i="7"/>
  <c r="AN25" i="7"/>
  <c r="AM17" i="7"/>
  <c r="AO120" i="7"/>
  <c r="AO112" i="7"/>
  <c r="AO104" i="7"/>
  <c r="AO96" i="7"/>
  <c r="AM88" i="7"/>
  <c r="AN80" i="7"/>
  <c r="AN72" i="7"/>
  <c r="AO64" i="7"/>
  <c r="AN56" i="7"/>
  <c r="AM48" i="7"/>
  <c r="AO40" i="7"/>
  <c r="AM32" i="7"/>
  <c r="AM24" i="7"/>
  <c r="AM16" i="7"/>
  <c r="AN120" i="7"/>
  <c r="AM112" i="7"/>
  <c r="AM104" i="7"/>
  <c r="AN96" i="7"/>
  <c r="AN88" i="7"/>
  <c r="AO80" i="7"/>
  <c r="AM72" i="7"/>
  <c r="AN64" i="7"/>
  <c r="AO56" i="7"/>
  <c r="AO48" i="7"/>
  <c r="AN40" i="7"/>
  <c r="AN32" i="7"/>
  <c r="AO24" i="7"/>
  <c r="AM120" i="7"/>
  <c r="AN112" i="7"/>
  <c r="AN104" i="7"/>
  <c r="AM96" i="7"/>
  <c r="AO88" i="7"/>
  <c r="AM80" i="7"/>
  <c r="AO72" i="7"/>
  <c r="AM64" i="7"/>
  <c r="AM56" i="7"/>
  <c r="AN48" i="7"/>
  <c r="AM40" i="7"/>
  <c r="AO32" i="7"/>
  <c r="AN24" i="7"/>
  <c r="AN16" i="7"/>
  <c r="AO119" i="7"/>
  <c r="AO111" i="7"/>
  <c r="AO103" i="7"/>
  <c r="AN95" i="7"/>
  <c r="AN87" i="7"/>
  <c r="AO79" i="7"/>
  <c r="AO71" i="7"/>
  <c r="AN63" i="7"/>
  <c r="AM55" i="7"/>
  <c r="AO47" i="7"/>
  <c r="AM39" i="7"/>
  <c r="AM31" i="7"/>
  <c r="AM119" i="7"/>
  <c r="AN111" i="7"/>
  <c r="AM103" i="7"/>
  <c r="AO95" i="7"/>
  <c r="AO87" i="7"/>
  <c r="AM79" i="7"/>
  <c r="AN71" i="7"/>
  <c r="AM63" i="7"/>
  <c r="AN55" i="7"/>
  <c r="AM47" i="7"/>
  <c r="AO39" i="7"/>
  <c r="AO31" i="7"/>
  <c r="AN23" i="7"/>
  <c r="AN15" i="7"/>
  <c r="AO16" i="7"/>
  <c r="AO23" i="7"/>
  <c r="AO15" i="7"/>
  <c r="AO30" i="7"/>
  <c r="AO37" i="7"/>
  <c r="AM29" i="7"/>
  <c r="AN13" i="7"/>
  <c r="AM53" i="7"/>
  <c r="AM37" i="7"/>
  <c r="AO29" i="7"/>
  <c r="AO21" i="7"/>
  <c r="AO13" i="7"/>
  <c r="AM61" i="7"/>
  <c r="AO53" i="7"/>
  <c r="AO45" i="7"/>
  <c r="AN37" i="7"/>
  <c r="AN29" i="7"/>
  <c r="AM21" i="7"/>
  <c r="AM13" i="7"/>
  <c r="AO60" i="7"/>
  <c r="AO52" i="7"/>
  <c r="AO44" i="7"/>
  <c r="AO36" i="7"/>
  <c r="AM28" i="7"/>
  <c r="AM20" i="7"/>
  <c r="AM12" i="7"/>
  <c r="AO76" i="7"/>
  <c r="AN52" i="7"/>
  <c r="AN44" i="7"/>
  <c r="AN36" i="7"/>
  <c r="AO28" i="7"/>
  <c r="AO20" i="7"/>
  <c r="AM11" i="7"/>
  <c r="AN116" i="7"/>
  <c r="AM108" i="7"/>
  <c r="AO100" i="7"/>
  <c r="AO92" i="7"/>
  <c r="AO84" i="7"/>
  <c r="AM76" i="7"/>
  <c r="AO68" i="7"/>
  <c r="AM60" i="7"/>
  <c r="AM52" i="7"/>
  <c r="AM44" i="7"/>
  <c r="AM36" i="7"/>
  <c r="AN28" i="7"/>
  <c r="AN20" i="7"/>
  <c r="AN11" i="7"/>
  <c r="AN115" i="7"/>
  <c r="AN107" i="7"/>
  <c r="AM99" i="7"/>
  <c r="AN91" i="7"/>
  <c r="AN83" i="7"/>
  <c r="AM75" i="7"/>
  <c r="AO67" i="7"/>
  <c r="AN59" i="7"/>
  <c r="AO51" i="7"/>
  <c r="AM43" i="7"/>
  <c r="AN35" i="7"/>
  <c r="AO27" i="7"/>
  <c r="AO19" i="7"/>
  <c r="AO12" i="7"/>
  <c r="AM115" i="7"/>
  <c r="AM107" i="7"/>
  <c r="AN99" i="7"/>
  <c r="AO91" i="7"/>
  <c r="AM83" i="7"/>
  <c r="AO75" i="7"/>
  <c r="AN67" i="7"/>
  <c r="AM59" i="7"/>
  <c r="AM51" i="7"/>
  <c r="AO43" i="7"/>
  <c r="AM35" i="7"/>
  <c r="AM27" i="7"/>
  <c r="AN19" i="7"/>
  <c r="AM10" i="7"/>
  <c r="AO115" i="7"/>
  <c r="AO107" i="7"/>
  <c r="AO99" i="7"/>
  <c r="AM91" i="7"/>
  <c r="AO83" i="7"/>
  <c r="AN75" i="7"/>
  <c r="AM67" i="7"/>
  <c r="AO59" i="7"/>
  <c r="AN51" i="7"/>
  <c r="AN43" i="7"/>
  <c r="AO35" i="7"/>
  <c r="AN27" i="7"/>
  <c r="AM19" i="7"/>
  <c r="AN10" i="7"/>
  <c r="AO122" i="7"/>
  <c r="AM114" i="7"/>
  <c r="AM106" i="7"/>
  <c r="AN98" i="7"/>
  <c r="AO90" i="7"/>
  <c r="AN82" i="7"/>
  <c r="AM74" i="7"/>
  <c r="AN66" i="7"/>
  <c r="AO58" i="7"/>
  <c r="AN50" i="7"/>
  <c r="AN42" i="7"/>
  <c r="AM34" i="7"/>
  <c r="AM26" i="7"/>
  <c r="AM18" i="7"/>
  <c r="AN12" i="7"/>
  <c r="AM122" i="7"/>
  <c r="AO114" i="7"/>
  <c r="AN106" i="7"/>
  <c r="AM98" i="7"/>
  <c r="AN90" i="7"/>
  <c r="AM82" i="7"/>
  <c r="AN74" i="7"/>
  <c r="AM66" i="7"/>
  <c r="AM58" i="7"/>
  <c r="AO50" i="7"/>
  <c r="AO42" i="7"/>
  <c r="AN34" i="7"/>
  <c r="AO26" i="7"/>
  <c r="AO18" i="7"/>
  <c r="AO11" i="7"/>
  <c r="AN122" i="7"/>
  <c r="AN114" i="7"/>
  <c r="AO106" i="7"/>
  <c r="AO98" i="7"/>
  <c r="AM90" i="7"/>
  <c r="AO82" i="7"/>
  <c r="AO74" i="7"/>
  <c r="AO66" i="7"/>
  <c r="AN58" i="7"/>
  <c r="AM50" i="7"/>
  <c r="AM42" i="7"/>
  <c r="AO34" i="7"/>
  <c r="AN26" i="7"/>
  <c r="AN18" i="7"/>
  <c r="AO10" i="7"/>
  <c r="AO12" i="6"/>
  <c r="AO21" i="6"/>
  <c r="AN12" i="6"/>
  <c r="AN21" i="6"/>
  <c r="I136" i="6"/>
  <c r="M135" i="6"/>
  <c r="U135" i="6" s="1"/>
  <c r="Z135" i="6" s="1"/>
  <c r="L135" i="6"/>
  <c r="T135" i="6" s="1"/>
  <c r="Y135" i="6" s="1"/>
  <c r="K136" i="6"/>
  <c r="S136" i="6" s="1"/>
  <c r="X136" i="6" s="1"/>
  <c r="H137" i="6"/>
  <c r="AM12" i="6"/>
  <c r="AM21" i="6"/>
  <c r="G134" i="5"/>
  <c r="M133" i="5"/>
  <c r="Q61" i="5"/>
  <c r="Q6" i="5" s="1"/>
  <c r="AO20" i="5" s="1"/>
  <c r="K133" i="5"/>
  <c r="O61" i="5"/>
  <c r="O6" i="5" s="1"/>
  <c r="H137" i="5"/>
  <c r="L136" i="5"/>
  <c r="I137" i="5"/>
  <c r="BG11" i="7" l="1"/>
  <c r="BG19" i="7" s="1"/>
  <c r="BG21" i="7" s="1"/>
  <c r="BE11" i="7"/>
  <c r="BE19" i="7" s="1"/>
  <c r="BE12" i="7" s="1"/>
  <c r="BF11" i="7"/>
  <c r="BF19" i="7" s="1"/>
  <c r="BF21" i="7" s="1"/>
  <c r="M136" i="6"/>
  <c r="U136" i="6" s="1"/>
  <c r="Z136" i="6" s="1"/>
  <c r="L136" i="6"/>
  <c r="T136" i="6" s="1"/>
  <c r="Y136" i="6" s="1"/>
  <c r="I137" i="6"/>
  <c r="H138" i="6"/>
  <c r="K137" i="6"/>
  <c r="S137" i="6" s="1"/>
  <c r="X137" i="6" s="1"/>
  <c r="T10" i="5"/>
  <c r="T11" i="5"/>
  <c r="T12" i="5"/>
  <c r="S10" i="5"/>
  <c r="T13" i="5"/>
  <c r="U10" i="5"/>
  <c r="S11" i="5"/>
  <c r="U11" i="5"/>
  <c r="T14" i="5"/>
  <c r="Y14" i="5" s="1"/>
  <c r="T15" i="5"/>
  <c r="S12" i="5"/>
  <c r="U12" i="5"/>
  <c r="U13" i="5"/>
  <c r="S13" i="5"/>
  <c r="T16" i="5"/>
  <c r="T17" i="5"/>
  <c r="S14" i="5"/>
  <c r="X14" i="5" s="1"/>
  <c r="U14" i="5"/>
  <c r="Z14" i="5" s="1"/>
  <c r="T18" i="5"/>
  <c r="U15" i="5"/>
  <c r="S15" i="5"/>
  <c r="U16" i="5"/>
  <c r="T19" i="5"/>
  <c r="S16" i="5"/>
  <c r="U17" i="5"/>
  <c r="T20" i="5"/>
  <c r="S17" i="5"/>
  <c r="U18" i="5"/>
  <c r="S18" i="5"/>
  <c r="T21" i="5"/>
  <c r="T22" i="5"/>
  <c r="U19" i="5"/>
  <c r="S19" i="5"/>
  <c r="T23" i="5"/>
  <c r="S20" i="5"/>
  <c r="U20" i="5"/>
  <c r="T24" i="5"/>
  <c r="S21" i="5"/>
  <c r="U21" i="5"/>
  <c r="U22" i="5"/>
  <c r="S22" i="5"/>
  <c r="T25" i="5"/>
  <c r="T26" i="5"/>
  <c r="U23" i="5"/>
  <c r="S23" i="5"/>
  <c r="S24" i="5"/>
  <c r="T27" i="5"/>
  <c r="U24" i="5"/>
  <c r="S25" i="5"/>
  <c r="U25" i="5"/>
  <c r="T28" i="5"/>
  <c r="T29" i="5"/>
  <c r="U26" i="5"/>
  <c r="S26" i="5"/>
  <c r="U27" i="5"/>
  <c r="S27" i="5"/>
  <c r="T30" i="5"/>
  <c r="U28" i="5"/>
  <c r="T31" i="5"/>
  <c r="S28" i="5"/>
  <c r="U29" i="5"/>
  <c r="T32" i="5"/>
  <c r="S29" i="5"/>
  <c r="S30" i="5"/>
  <c r="U30" i="5"/>
  <c r="T33" i="5"/>
  <c r="T34" i="5"/>
  <c r="U31" i="5"/>
  <c r="S31" i="5"/>
  <c r="S32" i="5"/>
  <c r="T35" i="5"/>
  <c r="U32" i="5"/>
  <c r="S33" i="5"/>
  <c r="T36" i="5"/>
  <c r="U33" i="5"/>
  <c r="U34" i="5"/>
  <c r="S34" i="5"/>
  <c r="T37" i="5"/>
  <c r="S35" i="5"/>
  <c r="T38" i="5"/>
  <c r="U35" i="5"/>
  <c r="T39" i="5"/>
  <c r="U36" i="5"/>
  <c r="S36" i="5"/>
  <c r="S37" i="5"/>
  <c r="T40" i="5"/>
  <c r="U37" i="5"/>
  <c r="S38" i="5"/>
  <c r="U38" i="5"/>
  <c r="T41" i="5"/>
  <c r="T42" i="5"/>
  <c r="S39" i="5"/>
  <c r="U39" i="5"/>
  <c r="S40" i="5"/>
  <c r="U40" i="5"/>
  <c r="T43" i="5"/>
  <c r="U41" i="5"/>
  <c r="T44" i="5"/>
  <c r="S41" i="5"/>
  <c r="T45" i="5"/>
  <c r="U42" i="5"/>
  <c r="S42" i="5"/>
  <c r="S43" i="5"/>
  <c r="U43" i="5"/>
  <c r="T46" i="5"/>
  <c r="U44" i="5"/>
  <c r="S44" i="5"/>
  <c r="T47" i="5"/>
  <c r="U45" i="5"/>
  <c r="S45" i="5"/>
  <c r="T48" i="5"/>
  <c r="T49" i="5"/>
  <c r="U46" i="5"/>
  <c r="S46" i="5"/>
  <c r="T50" i="5"/>
  <c r="U47" i="5"/>
  <c r="S47" i="5"/>
  <c r="S48" i="5"/>
  <c r="U48" i="5"/>
  <c r="T51" i="5"/>
  <c r="S49" i="5"/>
  <c r="T52" i="5"/>
  <c r="U49" i="5"/>
  <c r="S50" i="5"/>
  <c r="U50" i="5"/>
  <c r="T53" i="5"/>
  <c r="U51" i="5"/>
  <c r="S51" i="5"/>
  <c r="T54" i="5"/>
  <c r="U52" i="5"/>
  <c r="S52" i="5"/>
  <c r="T55" i="5"/>
  <c r="U53" i="5"/>
  <c r="T56" i="5"/>
  <c r="S53" i="5"/>
  <c r="S54" i="5"/>
  <c r="U54" i="5"/>
  <c r="T57" i="5"/>
  <c r="T58" i="5"/>
  <c r="U55" i="5"/>
  <c r="S55" i="5"/>
  <c r="U56" i="5"/>
  <c r="T59" i="5"/>
  <c r="S56" i="5"/>
  <c r="U57" i="5"/>
  <c r="T60" i="5"/>
  <c r="S57" i="5"/>
  <c r="S58" i="5"/>
  <c r="U58" i="5"/>
  <c r="T61" i="5"/>
  <c r="T62" i="5"/>
  <c r="S59" i="5"/>
  <c r="U59" i="5"/>
  <c r="U60" i="5"/>
  <c r="T63" i="5"/>
  <c r="S60" i="5"/>
  <c r="S61" i="5"/>
  <c r="U61" i="5"/>
  <c r="T64" i="5"/>
  <c r="U62" i="5"/>
  <c r="T65" i="5"/>
  <c r="S62" i="5"/>
  <c r="U63" i="5"/>
  <c r="S63" i="5"/>
  <c r="T66" i="5"/>
  <c r="T67" i="5"/>
  <c r="S64" i="5"/>
  <c r="U64" i="5"/>
  <c r="U65" i="5"/>
  <c r="T68" i="5"/>
  <c r="S65" i="5"/>
  <c r="S66" i="5"/>
  <c r="T69" i="5"/>
  <c r="U66" i="5"/>
  <c r="U67" i="5"/>
  <c r="S67" i="5"/>
  <c r="T70" i="5"/>
  <c r="S68" i="5"/>
  <c r="T71" i="5"/>
  <c r="U68" i="5"/>
  <c r="U69" i="5"/>
  <c r="T72" i="5"/>
  <c r="S69" i="5"/>
  <c r="S70" i="5"/>
  <c r="T73" i="5"/>
  <c r="U70" i="5"/>
  <c r="T74" i="5"/>
  <c r="U71" i="5"/>
  <c r="S71" i="5"/>
  <c r="U72" i="5"/>
  <c r="S72" i="5"/>
  <c r="T75" i="5"/>
  <c r="U73" i="5"/>
  <c r="T76" i="5"/>
  <c r="S73" i="5"/>
  <c r="S74" i="5"/>
  <c r="T77" i="5"/>
  <c r="U74" i="5"/>
  <c r="U75" i="5"/>
  <c r="S75" i="5"/>
  <c r="T78" i="5"/>
  <c r="U76" i="5"/>
  <c r="S76" i="5"/>
  <c r="T79" i="5"/>
  <c r="S77" i="5"/>
  <c r="T80" i="5"/>
  <c r="U77" i="5"/>
  <c r="S78" i="5"/>
  <c r="T81" i="5"/>
  <c r="U78" i="5"/>
  <c r="S79" i="5"/>
  <c r="T82" i="5"/>
  <c r="U79" i="5"/>
  <c r="S80" i="5"/>
  <c r="T83" i="5"/>
  <c r="U80" i="5"/>
  <c r="U81" i="5"/>
  <c r="S81" i="5"/>
  <c r="T84" i="5"/>
  <c r="U82" i="5"/>
  <c r="T85" i="5"/>
  <c r="S82" i="5"/>
  <c r="T86" i="5"/>
  <c r="U83" i="5"/>
  <c r="S83" i="5"/>
  <c r="T87" i="5"/>
  <c r="Y87" i="5" s="1"/>
  <c r="S84" i="5"/>
  <c r="U84" i="5"/>
  <c r="S85" i="5"/>
  <c r="T88" i="5"/>
  <c r="U85" i="5"/>
  <c r="S86" i="5"/>
  <c r="T89" i="5"/>
  <c r="U86" i="5"/>
  <c r="U87" i="5"/>
  <c r="T90" i="5"/>
  <c r="S87" i="5"/>
  <c r="T91" i="5"/>
  <c r="U88" i="5"/>
  <c r="S88" i="5"/>
  <c r="U89" i="5"/>
  <c r="S89" i="5"/>
  <c r="T92" i="5"/>
  <c r="T93" i="5"/>
  <c r="S90" i="5"/>
  <c r="U90" i="5"/>
  <c r="T94" i="5"/>
  <c r="U91" i="5"/>
  <c r="S91" i="5"/>
  <c r="T95" i="5"/>
  <c r="Y95" i="5" s="1"/>
  <c r="S92" i="5"/>
  <c r="U92" i="5"/>
  <c r="U93" i="5"/>
  <c r="S93" i="5"/>
  <c r="T96" i="5"/>
  <c r="U94" i="5"/>
  <c r="S94" i="5"/>
  <c r="T97" i="5"/>
  <c r="U95" i="5"/>
  <c r="Z95" i="5" s="1"/>
  <c r="T98" i="5"/>
  <c r="S95" i="5"/>
  <c r="U96" i="5"/>
  <c r="S96" i="5"/>
  <c r="T99" i="5"/>
  <c r="U97" i="5"/>
  <c r="S97" i="5"/>
  <c r="T100" i="5"/>
  <c r="S98" i="5"/>
  <c r="U98" i="5"/>
  <c r="T101" i="5"/>
  <c r="U99" i="5"/>
  <c r="S99" i="5"/>
  <c r="T102" i="5"/>
  <c r="S100" i="5"/>
  <c r="T103" i="5"/>
  <c r="U100" i="5"/>
  <c r="S101" i="5"/>
  <c r="T104" i="5"/>
  <c r="U101" i="5"/>
  <c r="T105" i="5"/>
  <c r="U102" i="5"/>
  <c r="S102" i="5"/>
  <c r="T106" i="5"/>
  <c r="S103" i="5"/>
  <c r="U103" i="5"/>
  <c r="T107" i="5"/>
  <c r="S104" i="5"/>
  <c r="U104" i="5"/>
  <c r="S105" i="5"/>
  <c r="U105" i="5"/>
  <c r="T108" i="5"/>
  <c r="T109" i="5"/>
  <c r="S106" i="5"/>
  <c r="U106" i="5"/>
  <c r="S107" i="5"/>
  <c r="T110" i="5"/>
  <c r="U107" i="5"/>
  <c r="T111" i="5"/>
  <c r="Y111" i="5" s="1"/>
  <c r="S108" i="5"/>
  <c r="U108" i="5"/>
  <c r="U109" i="5"/>
  <c r="T112" i="5"/>
  <c r="S109" i="5"/>
  <c r="S110" i="5"/>
  <c r="T113" i="5"/>
  <c r="U110" i="5"/>
  <c r="T114" i="5"/>
  <c r="S111" i="5"/>
  <c r="U111" i="5"/>
  <c r="T115" i="5"/>
  <c r="S112" i="5"/>
  <c r="U112" i="5"/>
  <c r="S113" i="5"/>
  <c r="U113" i="5"/>
  <c r="T116" i="5"/>
  <c r="S114" i="5"/>
  <c r="T117" i="5"/>
  <c r="U114" i="5"/>
  <c r="S115" i="5"/>
  <c r="T118" i="5"/>
  <c r="U115" i="5"/>
  <c r="S116" i="5"/>
  <c r="T119" i="5"/>
  <c r="U116" i="5"/>
  <c r="T120" i="5"/>
  <c r="U117" i="5"/>
  <c r="S117" i="5"/>
  <c r="T121" i="5"/>
  <c r="U118" i="5"/>
  <c r="S118" i="5"/>
  <c r="T122" i="5"/>
  <c r="S119" i="5"/>
  <c r="U119" i="5"/>
  <c r="T123" i="5"/>
  <c r="S120" i="5"/>
  <c r="U120" i="5"/>
  <c r="U121" i="5"/>
  <c r="T124" i="5"/>
  <c r="S121" i="5"/>
  <c r="S122" i="5"/>
  <c r="T125" i="5"/>
  <c r="U122" i="5"/>
  <c r="U123" i="5"/>
  <c r="S123" i="5"/>
  <c r="T126" i="5"/>
  <c r="U124" i="5"/>
  <c r="S124" i="5"/>
  <c r="T127" i="5"/>
  <c r="U125" i="5"/>
  <c r="S125" i="5"/>
  <c r="T128" i="5"/>
  <c r="U126" i="5"/>
  <c r="S126" i="5"/>
  <c r="T129" i="5"/>
  <c r="T130" i="5"/>
  <c r="S127" i="5"/>
  <c r="U127" i="5"/>
  <c r="U128" i="5"/>
  <c r="S128" i="5"/>
  <c r="T131" i="5"/>
  <c r="T132" i="5"/>
  <c r="S129" i="5"/>
  <c r="U129" i="5"/>
  <c r="T133" i="5"/>
  <c r="U130" i="5"/>
  <c r="S130" i="5"/>
  <c r="T134" i="5"/>
  <c r="U131" i="5"/>
  <c r="S131" i="5"/>
  <c r="T136" i="5"/>
  <c r="Y136" i="5" s="1"/>
  <c r="G135" i="5"/>
  <c r="M134" i="5"/>
  <c r="U134" i="5" s="1"/>
  <c r="K134" i="5"/>
  <c r="S134" i="5" s="1"/>
  <c r="T135" i="5"/>
  <c r="I138" i="5"/>
  <c r="L137" i="5"/>
  <c r="T137" i="5" s="1"/>
  <c r="U132" i="5"/>
  <c r="H138" i="5"/>
  <c r="S133" i="5"/>
  <c r="U133" i="5"/>
  <c r="S132" i="5"/>
  <c r="Z87" i="5" l="1"/>
  <c r="Y39" i="5"/>
  <c r="Z63" i="5"/>
  <c r="BG12" i="7"/>
  <c r="Y26" i="5"/>
  <c r="Y18" i="5"/>
  <c r="Y97" i="5"/>
  <c r="Y25" i="5"/>
  <c r="Y34" i="5"/>
  <c r="Y89" i="5"/>
  <c r="Y81" i="5"/>
  <c r="Y73" i="5"/>
  <c r="Y65" i="5"/>
  <c r="BF12" i="7"/>
  <c r="Y114" i="5"/>
  <c r="Y58" i="5"/>
  <c r="Y57" i="5"/>
  <c r="Y137" i="5"/>
  <c r="Y105" i="5"/>
  <c r="Y49" i="5"/>
  <c r="Y17" i="5"/>
  <c r="Y42" i="5"/>
  <c r="Y113" i="5"/>
  <c r="Y128" i="5"/>
  <c r="Y96" i="5"/>
  <c r="Y64" i="5"/>
  <c r="Y48" i="5"/>
  <c r="Y16" i="5"/>
  <c r="BE21" i="7"/>
  <c r="Y106" i="5"/>
  <c r="Y41" i="5"/>
  <c r="Y135" i="5"/>
  <c r="Y112" i="5"/>
  <c r="Y104" i="5"/>
  <c r="Y88" i="5"/>
  <c r="Y80" i="5"/>
  <c r="Y72" i="5"/>
  <c r="Y56" i="5"/>
  <c r="Y40" i="5"/>
  <c r="Y32" i="5"/>
  <c r="Y122" i="5"/>
  <c r="Y33" i="5"/>
  <c r="Y121" i="5"/>
  <c r="Y120" i="5"/>
  <c r="Y24" i="5"/>
  <c r="Y50" i="5"/>
  <c r="Y127" i="5"/>
  <c r="Y79" i="5"/>
  <c r="Y55" i="5"/>
  <c r="Y47" i="5"/>
  <c r="Y130" i="5"/>
  <c r="Y74" i="5"/>
  <c r="Y129" i="5"/>
  <c r="Y119" i="5"/>
  <c r="Y103" i="5"/>
  <c r="Y71" i="5"/>
  <c r="Y63" i="5"/>
  <c r="Y31" i="5"/>
  <c r="Y23" i="5"/>
  <c r="Y78" i="5"/>
  <c r="Y70" i="5"/>
  <c r="Y126" i="5"/>
  <c r="Y54" i="5"/>
  <c r="Y102" i="5"/>
  <c r="Y46" i="5"/>
  <c r="X79" i="5"/>
  <c r="X133" i="5"/>
  <c r="Z78" i="5"/>
  <c r="Z86" i="5"/>
  <c r="Z70" i="5"/>
  <c r="X62" i="5"/>
  <c r="X46" i="5"/>
  <c r="X102" i="5"/>
  <c r="X22" i="5"/>
  <c r="X118" i="5"/>
  <c r="Z110" i="5"/>
  <c r="Z132" i="5"/>
  <c r="X54" i="5"/>
  <c r="Z54" i="5"/>
  <c r="X109" i="5"/>
  <c r="Z126" i="5"/>
  <c r="X86" i="5"/>
  <c r="X69" i="5"/>
  <c r="Z38" i="5"/>
  <c r="X117" i="5"/>
  <c r="X94" i="5"/>
  <c r="Z101" i="5"/>
  <c r="Z46" i="5"/>
  <c r="Z85" i="5"/>
  <c r="X110" i="5"/>
  <c r="Z118" i="5"/>
  <c r="Z94" i="5"/>
  <c r="X126" i="5"/>
  <c r="X78" i="5"/>
  <c r="Z102" i="5"/>
  <c r="X70" i="5"/>
  <c r="Z77" i="5"/>
  <c r="X53" i="5"/>
  <c r="Z125" i="5"/>
  <c r="X85" i="5"/>
  <c r="X77" i="5"/>
  <c r="Z134" i="5"/>
  <c r="Z109" i="5"/>
  <c r="Z116" i="5"/>
  <c r="X134" i="5"/>
  <c r="X108" i="5"/>
  <c r="X124" i="5"/>
  <c r="Z120" i="5"/>
  <c r="Z112" i="5"/>
  <c r="Z104" i="5"/>
  <c r="Y99" i="5"/>
  <c r="X88" i="5"/>
  <c r="Z80" i="5"/>
  <c r="Y75" i="5"/>
  <c r="Z64" i="5"/>
  <c r="X56" i="5"/>
  <c r="Y51" i="5"/>
  <c r="Y43" i="5"/>
  <c r="Z32" i="5"/>
  <c r="Z24" i="5"/>
  <c r="X16" i="5"/>
  <c r="Z117" i="5"/>
  <c r="X101" i="5"/>
  <c r="X128" i="5"/>
  <c r="X120" i="5"/>
  <c r="X112" i="5"/>
  <c r="X104" i="5"/>
  <c r="X96" i="5"/>
  <c r="Z88" i="5"/>
  <c r="Y83" i="5"/>
  <c r="X72" i="5"/>
  <c r="X64" i="5"/>
  <c r="Y59" i="5"/>
  <c r="Z48" i="5"/>
  <c r="Z40" i="5"/>
  <c r="Y35" i="5"/>
  <c r="Y27" i="5"/>
  <c r="Y19" i="5"/>
  <c r="K138" i="6"/>
  <c r="S138" i="6" s="1"/>
  <c r="X138" i="6" s="1"/>
  <c r="H139" i="6"/>
  <c r="X125" i="5"/>
  <c r="Z128" i="5"/>
  <c r="Y123" i="5"/>
  <c r="Y115" i="5"/>
  <c r="Y107" i="5"/>
  <c r="Z96" i="5"/>
  <c r="Y91" i="5"/>
  <c r="X80" i="5"/>
  <c r="Z72" i="5"/>
  <c r="Y67" i="5"/>
  <c r="Z56" i="5"/>
  <c r="X48" i="5"/>
  <c r="X40" i="5"/>
  <c r="X32" i="5"/>
  <c r="X24" i="5"/>
  <c r="Z16" i="5"/>
  <c r="I138" i="6"/>
  <c r="M137" i="6"/>
  <c r="U137" i="6" s="1"/>
  <c r="Z137" i="6" s="1"/>
  <c r="L137" i="6"/>
  <c r="T137" i="6" s="1"/>
  <c r="Y137" i="6" s="1"/>
  <c r="Y131" i="5"/>
  <c r="X132" i="5"/>
  <c r="Z127" i="5"/>
  <c r="Z119" i="5"/>
  <c r="Z111" i="5"/>
  <c r="Z103" i="5"/>
  <c r="X95" i="5"/>
  <c r="X87" i="5"/>
  <c r="Z79" i="5"/>
  <c r="X71" i="5"/>
  <c r="Y66" i="5"/>
  <c r="X55" i="5"/>
  <c r="X47" i="5"/>
  <c r="Z39" i="5"/>
  <c r="X31" i="5"/>
  <c r="X23" i="5"/>
  <c r="X15" i="5"/>
  <c r="X93" i="5"/>
  <c r="Z133" i="5"/>
  <c r="X127" i="5"/>
  <c r="X119" i="5"/>
  <c r="X111" i="5"/>
  <c r="X103" i="5"/>
  <c r="Y98" i="5"/>
  <c r="Y90" i="5"/>
  <c r="AN11" i="5" s="1"/>
  <c r="AN19" i="5" s="1"/>
  <c r="AN12" i="5" s="1"/>
  <c r="Y82" i="5"/>
  <c r="Z71" i="5"/>
  <c r="X63" i="5"/>
  <c r="Z55" i="5"/>
  <c r="Z47" i="5"/>
  <c r="X39" i="5"/>
  <c r="Z31" i="5"/>
  <c r="Z23" i="5"/>
  <c r="X92" i="5"/>
  <c r="Z30" i="5"/>
  <c r="X116" i="5"/>
  <c r="X68" i="5"/>
  <c r="Y30" i="5"/>
  <c r="Y110" i="5"/>
  <c r="X100" i="5"/>
  <c r="Y15" i="5"/>
  <c r="Y118" i="5"/>
  <c r="Y86" i="5"/>
  <c r="Y134" i="5"/>
  <c r="Y38" i="5"/>
  <c r="Z37" i="5"/>
  <c r="X29" i="5"/>
  <c r="Z21" i="5"/>
  <c r="X67" i="5"/>
  <c r="X131" i="5"/>
  <c r="X75" i="5"/>
  <c r="Z75" i="5"/>
  <c r="Y62" i="5"/>
  <c r="Y22" i="5"/>
  <c r="X123" i="5"/>
  <c r="Z83" i="5"/>
  <c r="Y61" i="5"/>
  <c r="Y53" i="5"/>
  <c r="Y37" i="5"/>
  <c r="Y21" i="5"/>
  <c r="Z131" i="5"/>
  <c r="Y94" i="5"/>
  <c r="Y125" i="5"/>
  <c r="Y85" i="5"/>
  <c r="Z115" i="5"/>
  <c r="X99" i="5"/>
  <c r="Z123" i="5"/>
  <c r="X130" i="5"/>
  <c r="Y133" i="5"/>
  <c r="Y109" i="5"/>
  <c r="Y93" i="5"/>
  <c r="X91" i="5"/>
  <c r="Z91" i="5"/>
  <c r="X51" i="5"/>
  <c r="X115" i="5"/>
  <c r="Y100" i="5"/>
  <c r="Y92" i="5"/>
  <c r="Y84" i="5"/>
  <c r="Z124" i="5"/>
  <c r="X107" i="5"/>
  <c r="Y101" i="5"/>
  <c r="Y116" i="5"/>
  <c r="Y124" i="5"/>
  <c r="X59" i="5"/>
  <c r="Y117" i="5"/>
  <c r="Y108" i="5"/>
  <c r="Y132" i="5"/>
  <c r="Z15" i="5"/>
  <c r="Z62" i="5"/>
  <c r="X38" i="5"/>
  <c r="X30" i="5"/>
  <c r="Z22" i="5"/>
  <c r="H139" i="5"/>
  <c r="Z61" i="5"/>
  <c r="X45" i="5"/>
  <c r="X21" i="5"/>
  <c r="X13" i="5"/>
  <c r="Z93" i="5"/>
  <c r="Z69" i="5"/>
  <c r="X61" i="5"/>
  <c r="Z53" i="5"/>
  <c r="Z45" i="5"/>
  <c r="X37" i="5"/>
  <c r="Z29" i="5"/>
  <c r="Z13" i="5"/>
  <c r="Z108" i="5"/>
  <c r="Z100" i="5"/>
  <c r="Z92" i="5"/>
  <c r="Z84" i="5"/>
  <c r="Z68" i="5"/>
  <c r="X60" i="5"/>
  <c r="X36" i="5"/>
  <c r="X28" i="5"/>
  <c r="Z20" i="5"/>
  <c r="Z12" i="5"/>
  <c r="G136" i="5"/>
  <c r="K135" i="5"/>
  <c r="S135" i="5" s="1"/>
  <c r="X135" i="5" s="1"/>
  <c r="M135" i="5"/>
  <c r="U135" i="5" s="1"/>
  <c r="Z135" i="5" s="1"/>
  <c r="X84" i="5"/>
  <c r="X76" i="5"/>
  <c r="X52" i="5"/>
  <c r="X44" i="5"/>
  <c r="Z36" i="5"/>
  <c r="X20" i="5"/>
  <c r="X12" i="5"/>
  <c r="Z76" i="5"/>
  <c r="Z60" i="5"/>
  <c r="Z52" i="5"/>
  <c r="Z44" i="5"/>
  <c r="Z28" i="5"/>
  <c r="Z107" i="5"/>
  <c r="X83" i="5"/>
  <c r="Z59" i="5"/>
  <c r="Z35" i="5"/>
  <c r="X19" i="5"/>
  <c r="Z43" i="5"/>
  <c r="X27" i="5"/>
  <c r="Z19" i="5"/>
  <c r="Z11" i="5"/>
  <c r="L138" i="5"/>
  <c r="T138" i="5" s="1"/>
  <c r="Y138" i="5" s="1"/>
  <c r="I139" i="5"/>
  <c r="Z51" i="5"/>
  <c r="X43" i="5"/>
  <c r="X35" i="5"/>
  <c r="Z27" i="5"/>
  <c r="X11" i="5"/>
  <c r="Z74" i="5"/>
  <c r="Z10" i="5"/>
  <c r="Z106" i="5"/>
  <c r="X42" i="5"/>
  <c r="Z130" i="5"/>
  <c r="X106" i="5"/>
  <c r="Z98" i="5"/>
  <c r="X90" i="5"/>
  <c r="AM11" i="5" s="1"/>
  <c r="AM19" i="5" s="1"/>
  <c r="Y77" i="5"/>
  <c r="Y69" i="5"/>
  <c r="Z58" i="5"/>
  <c r="Z50" i="5"/>
  <c r="Z42" i="5"/>
  <c r="X34" i="5"/>
  <c r="Z26" i="5"/>
  <c r="X18" i="5"/>
  <c r="Y13" i="5"/>
  <c r="Z99" i="5"/>
  <c r="Z114" i="5"/>
  <c r="X82" i="5"/>
  <c r="Z66" i="5"/>
  <c r="X122" i="5"/>
  <c r="X114" i="5"/>
  <c r="X98" i="5"/>
  <c r="Z82" i="5"/>
  <c r="X74" i="5"/>
  <c r="X66" i="5"/>
  <c r="X58" i="5"/>
  <c r="X50" i="5"/>
  <c r="Y45" i="5"/>
  <c r="Z34" i="5"/>
  <c r="Y29" i="5"/>
  <c r="Z18" i="5"/>
  <c r="X10" i="5"/>
  <c r="Z67" i="5"/>
  <c r="Z129" i="5"/>
  <c r="X121" i="5"/>
  <c r="X73" i="5"/>
  <c r="X65" i="5"/>
  <c r="X57" i="5"/>
  <c r="Z49" i="5"/>
  <c r="X41" i="5"/>
  <c r="Z33" i="5"/>
  <c r="Y28" i="5"/>
  <c r="X17" i="5"/>
  <c r="Y12" i="5"/>
  <c r="Z122" i="5"/>
  <c r="Z90" i="5"/>
  <c r="AO11" i="5" s="1"/>
  <c r="AO19" i="5" s="1"/>
  <c r="X129" i="5"/>
  <c r="Z113" i="5"/>
  <c r="Z105" i="5"/>
  <c r="X97" i="5"/>
  <c r="X89" i="5"/>
  <c r="X81" i="5"/>
  <c r="Y76" i="5"/>
  <c r="Y68" i="5"/>
  <c r="Y60" i="5"/>
  <c r="Y52" i="5"/>
  <c r="Y44" i="5"/>
  <c r="Y36" i="5"/>
  <c r="Z25" i="5"/>
  <c r="Y20" i="5"/>
  <c r="Y11" i="5"/>
  <c r="X26" i="5"/>
  <c r="Z121" i="5"/>
  <c r="X113" i="5"/>
  <c r="X105" i="5"/>
  <c r="Z97" i="5"/>
  <c r="Z89" i="5"/>
  <c r="Z81" i="5"/>
  <c r="Z73" i="5"/>
  <c r="Z65" i="5"/>
  <c r="Z57" i="5"/>
  <c r="X49" i="5"/>
  <c r="Z41" i="5"/>
  <c r="X33" i="5"/>
  <c r="X25" i="5"/>
  <c r="Z17" i="5"/>
  <c r="Y10" i="5"/>
  <c r="H140" i="6" l="1"/>
  <c r="K139" i="6"/>
  <c r="S139" i="6" s="1"/>
  <c r="X139" i="6" s="1"/>
  <c r="M138" i="6"/>
  <c r="U138" i="6" s="1"/>
  <c r="Z138" i="6" s="1"/>
  <c r="L138" i="6"/>
  <c r="T138" i="6" s="1"/>
  <c r="Y138" i="6" s="1"/>
  <c r="I139" i="6"/>
  <c r="AN21" i="5"/>
  <c r="AO21" i="5"/>
  <c r="AO12" i="5"/>
  <c r="AM12" i="5"/>
  <c r="AM21" i="5"/>
  <c r="I140" i="5"/>
  <c r="L139" i="5"/>
  <c r="T139" i="5" s="1"/>
  <c r="Y139" i="5" s="1"/>
  <c r="G137" i="5"/>
  <c r="K136" i="5"/>
  <c r="S136" i="5" s="1"/>
  <c r="X136" i="5" s="1"/>
  <c r="M136" i="5"/>
  <c r="U136" i="5" s="1"/>
  <c r="Z136" i="5" s="1"/>
  <c r="H140" i="5"/>
  <c r="I140" i="6" l="1"/>
  <c r="M139" i="6"/>
  <c r="U139" i="6" s="1"/>
  <c r="Z139" i="6" s="1"/>
  <c r="L139" i="6"/>
  <c r="T139" i="6" s="1"/>
  <c r="Y139" i="6" s="1"/>
  <c r="K140" i="6"/>
  <c r="S140" i="6" s="1"/>
  <c r="X140" i="6" s="1"/>
  <c r="H141" i="6"/>
  <c r="H141" i="5"/>
  <c r="G138" i="5"/>
  <c r="K137" i="5"/>
  <c r="S137" i="5" s="1"/>
  <c r="X137" i="5" s="1"/>
  <c r="M137" i="5"/>
  <c r="U137" i="5" s="1"/>
  <c r="Z137" i="5" s="1"/>
  <c r="L140" i="5"/>
  <c r="T140" i="5" s="1"/>
  <c r="Y140" i="5" s="1"/>
  <c r="I141" i="5"/>
  <c r="H142" i="6" l="1"/>
  <c r="K141" i="6"/>
  <c r="S141" i="6" s="1"/>
  <c r="X141" i="6" s="1"/>
  <c r="L140" i="6"/>
  <c r="T140" i="6" s="1"/>
  <c r="Y140" i="6" s="1"/>
  <c r="M140" i="6"/>
  <c r="U140" i="6" s="1"/>
  <c r="Z140" i="6" s="1"/>
  <c r="I141" i="6"/>
  <c r="I142" i="5"/>
  <c r="L141" i="5"/>
  <c r="T141" i="5" s="1"/>
  <c r="Y141" i="5" s="1"/>
  <c r="G139" i="5"/>
  <c r="M138" i="5"/>
  <c r="U138" i="5" s="1"/>
  <c r="Z138" i="5" s="1"/>
  <c r="K138" i="5"/>
  <c r="S138" i="5" s="1"/>
  <c r="X138" i="5" s="1"/>
  <c r="H142" i="5"/>
  <c r="I142" i="6" l="1"/>
  <c r="L141" i="6"/>
  <c r="T141" i="6" s="1"/>
  <c r="Y141" i="6" s="1"/>
  <c r="M141" i="6"/>
  <c r="U141" i="6" s="1"/>
  <c r="Z141" i="6" s="1"/>
  <c r="K142" i="6"/>
  <c r="S142" i="6" s="1"/>
  <c r="X142" i="6" s="1"/>
  <c r="H143" i="6"/>
  <c r="H143" i="5"/>
  <c r="G140" i="5"/>
  <c r="K139" i="5"/>
  <c r="S139" i="5" s="1"/>
  <c r="X139" i="5" s="1"/>
  <c r="M139" i="5"/>
  <c r="U139" i="5" s="1"/>
  <c r="Z139" i="5" s="1"/>
  <c r="L142" i="5"/>
  <c r="T142" i="5" s="1"/>
  <c r="Y142" i="5" s="1"/>
  <c r="I143" i="5"/>
  <c r="H144" i="6" l="1"/>
  <c r="K143" i="6"/>
  <c r="S143" i="6" s="1"/>
  <c r="X143" i="6" s="1"/>
  <c r="I143" i="6"/>
  <c r="M142" i="6"/>
  <c r="U142" i="6" s="1"/>
  <c r="Z142" i="6" s="1"/>
  <c r="L142" i="6"/>
  <c r="T142" i="6" s="1"/>
  <c r="Y142" i="6" s="1"/>
  <c r="G141" i="5"/>
  <c r="K140" i="5"/>
  <c r="S140" i="5" s="1"/>
  <c r="X140" i="5" s="1"/>
  <c r="M140" i="5"/>
  <c r="U140" i="5" s="1"/>
  <c r="Z140" i="5" s="1"/>
  <c r="L143" i="5"/>
  <c r="T143" i="5" s="1"/>
  <c r="Y143" i="5" s="1"/>
  <c r="I144" i="5"/>
  <c r="H144" i="5"/>
  <c r="M143" i="6" l="1"/>
  <c r="U143" i="6" s="1"/>
  <c r="Z143" i="6" s="1"/>
  <c r="I144" i="6"/>
  <c r="L143" i="6"/>
  <c r="T143" i="6" s="1"/>
  <c r="Y143" i="6" s="1"/>
  <c r="K144" i="6"/>
  <c r="S144" i="6" s="1"/>
  <c r="X144" i="6" s="1"/>
  <c r="H145" i="6"/>
  <c r="H145" i="5"/>
  <c r="L144" i="5"/>
  <c r="T144" i="5" s="1"/>
  <c r="Y144" i="5" s="1"/>
  <c r="I145" i="5"/>
  <c r="G142" i="5"/>
  <c r="K141" i="5"/>
  <c r="S141" i="5" s="1"/>
  <c r="X141" i="5" s="1"/>
  <c r="M141" i="5"/>
  <c r="U141" i="5" s="1"/>
  <c r="Z141" i="5" s="1"/>
  <c r="M144" i="6" l="1"/>
  <c r="U144" i="6" s="1"/>
  <c r="Z144" i="6" s="1"/>
  <c r="L144" i="6"/>
  <c r="T144" i="6" s="1"/>
  <c r="Y144" i="6" s="1"/>
  <c r="I145" i="6"/>
  <c r="K145" i="6"/>
  <c r="S145" i="6" s="1"/>
  <c r="X145" i="6" s="1"/>
  <c r="H146" i="6"/>
  <c r="G143" i="5"/>
  <c r="K142" i="5"/>
  <c r="S142" i="5" s="1"/>
  <c r="X142" i="5" s="1"/>
  <c r="M142" i="5"/>
  <c r="U142" i="5" s="1"/>
  <c r="Z142" i="5" s="1"/>
  <c r="I146" i="5"/>
  <c r="L145" i="5"/>
  <c r="T145" i="5" s="1"/>
  <c r="Y145" i="5" s="1"/>
  <c r="H146" i="5"/>
  <c r="M145" i="6" l="1"/>
  <c r="U145" i="6" s="1"/>
  <c r="Z145" i="6" s="1"/>
  <c r="L145" i="6"/>
  <c r="T145" i="6" s="1"/>
  <c r="Y145" i="6" s="1"/>
  <c r="I146" i="6"/>
  <c r="H147" i="6"/>
  <c r="K146" i="6"/>
  <c r="S146" i="6" s="1"/>
  <c r="X146" i="6" s="1"/>
  <c r="H147" i="5"/>
  <c r="L146" i="5"/>
  <c r="T146" i="5" s="1"/>
  <c r="Y146" i="5" s="1"/>
  <c r="I147" i="5"/>
  <c r="G144" i="5"/>
  <c r="M143" i="5"/>
  <c r="U143" i="5" s="1"/>
  <c r="Z143" i="5" s="1"/>
  <c r="K143" i="5"/>
  <c r="S143" i="5" s="1"/>
  <c r="X143" i="5" s="1"/>
  <c r="K147" i="6" l="1"/>
  <c r="S147" i="6" s="1"/>
  <c r="X147" i="6" s="1"/>
  <c r="H148" i="6"/>
  <c r="M146" i="6"/>
  <c r="U146" i="6" s="1"/>
  <c r="Z146" i="6" s="1"/>
  <c r="L146" i="6"/>
  <c r="T146" i="6" s="1"/>
  <c r="Y146" i="6" s="1"/>
  <c r="I147" i="6"/>
  <c r="G145" i="5"/>
  <c r="K144" i="5"/>
  <c r="S144" i="5" s="1"/>
  <c r="X144" i="5" s="1"/>
  <c r="M144" i="5"/>
  <c r="U144" i="5" s="1"/>
  <c r="Z144" i="5" s="1"/>
  <c r="I148" i="5"/>
  <c r="L147" i="5"/>
  <c r="T147" i="5" s="1"/>
  <c r="Y147" i="5" s="1"/>
  <c r="H148" i="5"/>
  <c r="M147" i="6" l="1"/>
  <c r="U147" i="6" s="1"/>
  <c r="Z147" i="6" s="1"/>
  <c r="L147" i="6"/>
  <c r="T147" i="6" s="1"/>
  <c r="Y147" i="6" s="1"/>
  <c r="I148" i="6"/>
  <c r="H149" i="6"/>
  <c r="K148" i="6"/>
  <c r="S148" i="6" s="1"/>
  <c r="X148" i="6" s="1"/>
  <c r="H149" i="5"/>
  <c r="L148" i="5"/>
  <c r="T148" i="5" s="1"/>
  <c r="Y148" i="5" s="1"/>
  <c r="I149" i="5"/>
  <c r="G146" i="5"/>
  <c r="M145" i="5"/>
  <c r="U145" i="5" s="1"/>
  <c r="Z145" i="5" s="1"/>
  <c r="K145" i="5"/>
  <c r="S145" i="5" s="1"/>
  <c r="X145" i="5" s="1"/>
  <c r="I149" i="6" l="1"/>
  <c r="M148" i="6"/>
  <c r="U148" i="6" s="1"/>
  <c r="Z148" i="6" s="1"/>
  <c r="L148" i="6"/>
  <c r="T148" i="6" s="1"/>
  <c r="Y148" i="6" s="1"/>
  <c r="K149" i="6"/>
  <c r="S149" i="6" s="1"/>
  <c r="X149" i="6" s="1"/>
  <c r="H150" i="6"/>
  <c r="G147" i="5"/>
  <c r="K146" i="5"/>
  <c r="S146" i="5" s="1"/>
  <c r="X146" i="5" s="1"/>
  <c r="M146" i="5"/>
  <c r="U146" i="5" s="1"/>
  <c r="Z146" i="5" s="1"/>
  <c r="L149" i="5"/>
  <c r="T149" i="5" s="1"/>
  <c r="Y149" i="5" s="1"/>
  <c r="I150" i="5"/>
  <c r="H150" i="5"/>
  <c r="H151" i="6" l="1"/>
  <c r="K150" i="6"/>
  <c r="S150" i="6" s="1"/>
  <c r="X150" i="6" s="1"/>
  <c r="M149" i="6"/>
  <c r="U149" i="6" s="1"/>
  <c r="Z149" i="6" s="1"/>
  <c r="L149" i="6"/>
  <c r="T149" i="6" s="1"/>
  <c r="Y149" i="6" s="1"/>
  <c r="I150" i="6"/>
  <c r="I151" i="5"/>
  <c r="L150" i="5"/>
  <c r="T150" i="5" s="1"/>
  <c r="Y150" i="5" s="1"/>
  <c r="H151" i="5"/>
  <c r="G148" i="5"/>
  <c r="K147" i="5"/>
  <c r="S147" i="5" s="1"/>
  <c r="X147" i="5" s="1"/>
  <c r="M147" i="5"/>
  <c r="U147" i="5" s="1"/>
  <c r="Z147" i="5" s="1"/>
  <c r="I151" i="6" l="1"/>
  <c r="M150" i="6"/>
  <c r="U150" i="6" s="1"/>
  <c r="Z150" i="6" s="1"/>
  <c r="L150" i="6"/>
  <c r="T150" i="6" s="1"/>
  <c r="Y150" i="6" s="1"/>
  <c r="K151" i="6"/>
  <c r="S151" i="6" s="1"/>
  <c r="X151" i="6" s="1"/>
  <c r="H152" i="6"/>
  <c r="G149" i="5"/>
  <c r="K148" i="5"/>
  <c r="S148" i="5" s="1"/>
  <c r="X148" i="5" s="1"/>
  <c r="M148" i="5"/>
  <c r="U148" i="5" s="1"/>
  <c r="Z148" i="5" s="1"/>
  <c r="H152" i="5"/>
  <c r="L151" i="5"/>
  <c r="T151" i="5" s="1"/>
  <c r="Y151" i="5" s="1"/>
  <c r="I152" i="5"/>
  <c r="H153" i="6" l="1"/>
  <c r="K152" i="6"/>
  <c r="S152" i="6" s="1"/>
  <c r="X152" i="6" s="1"/>
  <c r="M151" i="6"/>
  <c r="U151" i="6" s="1"/>
  <c r="Z151" i="6" s="1"/>
  <c r="L151" i="6"/>
  <c r="T151" i="6" s="1"/>
  <c r="Y151" i="6" s="1"/>
  <c r="I152" i="6"/>
  <c r="I153" i="5"/>
  <c r="L152" i="5"/>
  <c r="T152" i="5" s="1"/>
  <c r="Y152" i="5" s="1"/>
  <c r="H153" i="5"/>
  <c r="G150" i="5"/>
  <c r="M149" i="5"/>
  <c r="U149" i="5" s="1"/>
  <c r="Z149" i="5" s="1"/>
  <c r="K149" i="5"/>
  <c r="S149" i="5" s="1"/>
  <c r="X149" i="5" s="1"/>
  <c r="I153" i="6" l="1"/>
  <c r="M152" i="6"/>
  <c r="U152" i="6" s="1"/>
  <c r="Z152" i="6" s="1"/>
  <c r="L152" i="6"/>
  <c r="T152" i="6" s="1"/>
  <c r="Y152" i="6" s="1"/>
  <c r="K153" i="6"/>
  <c r="S153" i="6" s="1"/>
  <c r="X153" i="6" s="1"/>
  <c r="H154" i="6"/>
  <c r="G151" i="5"/>
  <c r="K150" i="5"/>
  <c r="S150" i="5" s="1"/>
  <c r="X150" i="5" s="1"/>
  <c r="M150" i="5"/>
  <c r="U150" i="5" s="1"/>
  <c r="Z150" i="5" s="1"/>
  <c r="H154" i="5"/>
  <c r="I154" i="5"/>
  <c r="L153" i="5"/>
  <c r="T153" i="5" s="1"/>
  <c r="Y153" i="5" s="1"/>
  <c r="H155" i="6" l="1"/>
  <c r="K154" i="6"/>
  <c r="S154" i="6" s="1"/>
  <c r="X154" i="6" s="1"/>
  <c r="I154" i="6"/>
  <c r="L153" i="6"/>
  <c r="T153" i="6" s="1"/>
  <c r="Y153" i="6" s="1"/>
  <c r="M153" i="6"/>
  <c r="U153" i="6" s="1"/>
  <c r="Z153" i="6" s="1"/>
  <c r="L154" i="5"/>
  <c r="T154" i="5" s="1"/>
  <c r="Y154" i="5" s="1"/>
  <c r="I155" i="5"/>
  <c r="H155" i="5"/>
  <c r="G152" i="5"/>
  <c r="K151" i="5"/>
  <c r="S151" i="5" s="1"/>
  <c r="X151" i="5" s="1"/>
  <c r="M151" i="5"/>
  <c r="U151" i="5" s="1"/>
  <c r="Z151" i="5" s="1"/>
  <c r="I155" i="6" l="1"/>
  <c r="M154" i="6"/>
  <c r="U154" i="6" s="1"/>
  <c r="Z154" i="6" s="1"/>
  <c r="L154" i="6"/>
  <c r="T154" i="6" s="1"/>
  <c r="Y154" i="6" s="1"/>
  <c r="H156" i="6"/>
  <c r="K156" i="6" s="1"/>
  <c r="S156" i="6" s="1"/>
  <c r="X156" i="6" s="1"/>
  <c r="K155" i="6"/>
  <c r="S155" i="6" s="1"/>
  <c r="X155" i="6" s="1"/>
  <c r="I156" i="5"/>
  <c r="L155" i="5"/>
  <c r="T155" i="5" s="1"/>
  <c r="Y155" i="5" s="1"/>
  <c r="G153" i="5"/>
  <c r="M152" i="5"/>
  <c r="U152" i="5" s="1"/>
  <c r="Z152" i="5" s="1"/>
  <c r="K152" i="5"/>
  <c r="S152" i="5" s="1"/>
  <c r="X152" i="5" s="1"/>
  <c r="H156" i="5"/>
  <c r="I156" i="6" l="1"/>
  <c r="M155" i="6"/>
  <c r="U155" i="6" s="1"/>
  <c r="Z155" i="6" s="1"/>
  <c r="L155" i="6"/>
  <c r="T155" i="6" s="1"/>
  <c r="Y155" i="6" s="1"/>
  <c r="G154" i="5"/>
  <c r="M153" i="5"/>
  <c r="U153" i="5" s="1"/>
  <c r="Z153" i="5" s="1"/>
  <c r="K153" i="5"/>
  <c r="S153" i="5" s="1"/>
  <c r="X153" i="5" s="1"/>
  <c r="L156" i="5"/>
  <c r="T156" i="5" s="1"/>
  <c r="Y156" i="5" s="1"/>
  <c r="L156" i="6" l="1"/>
  <c r="T156" i="6" s="1"/>
  <c r="Y156" i="6" s="1"/>
  <c r="M156" i="6"/>
  <c r="U156" i="6" s="1"/>
  <c r="Z156" i="6" s="1"/>
  <c r="G155" i="5"/>
  <c r="K154" i="5"/>
  <c r="S154" i="5" s="1"/>
  <c r="X154" i="5" s="1"/>
  <c r="M154" i="5"/>
  <c r="U154" i="5" s="1"/>
  <c r="Z154" i="5" s="1"/>
  <c r="G156" i="5" l="1"/>
  <c r="M155" i="5"/>
  <c r="U155" i="5" s="1"/>
  <c r="Z155" i="5" s="1"/>
  <c r="K155" i="5"/>
  <c r="S155" i="5" s="1"/>
  <c r="X155" i="5" s="1"/>
  <c r="K156" i="5" l="1"/>
  <c r="S156" i="5" s="1"/>
  <c r="X156" i="5" s="1"/>
  <c r="M156" i="5"/>
  <c r="U156" i="5" s="1"/>
  <c r="Z156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E70765-514E-4592-9DDB-0C8F22FFBFFD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6c94040-1616-4ffc-82ad-4fa4d9713a6d"/>
      </ext>
    </extLst>
  </connection>
  <connection id="2" xr16:uid="{069CCAA4-BFE7-47B2-AB49-889A6565ACE3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acced323-4aa8-4422-84eb-f9274d50ed36"/>
      </ext>
    </extLst>
  </connection>
  <connection id="3" xr16:uid="{D8559CEF-F739-42E4-8B74-FDC7714E388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2021_24].[YearOfBirth].[All]}"/>
    <s v="{[2021_24].[Sex].[All]}"/>
    <s v="{[2022_06].[YearOfBirth].[All]}"/>
    <s v="{[2022_06].[Sex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<sst xmlns="http://schemas.openxmlformats.org/spreadsheetml/2006/main" count="194" uniqueCount="52">
  <si>
    <t>Where A=start value, B=end value and n is the number of weeks.</t>
  </si>
  <si>
    <t>Be sure to start AFTER the cum ratio has had a chance to stabilize, e.g., 4 weeks or more</t>
  </si>
  <si>
    <t>Row Labels</t>
  </si>
  <si>
    <t>Grand Total</t>
  </si>
  <si>
    <t>YearOfBirth</t>
  </si>
  <si>
    <t>All</t>
  </si>
  <si>
    <t>Sex</t>
  </si>
  <si>
    <t>Column Labels</t>
  </si>
  <si>
    <t>Sum of Dead</t>
  </si>
  <si>
    <t>cum deaths</t>
  </si>
  <si>
    <t>v0</t>
  </si>
  <si>
    <t>v1</t>
  </si>
  <si>
    <t>v2</t>
  </si>
  <si>
    <t>ratio of cum deaths</t>
  </si>
  <si>
    <t>v1/v0</t>
  </si>
  <si>
    <t>v2/v0</t>
  </si>
  <si>
    <t>v2/v1</t>
  </si>
  <si>
    <t>Baseline weeks</t>
  </si>
  <si>
    <t>Detrend delay</t>
  </si>
  <si>
    <t>Detrend weeks</t>
  </si>
  <si>
    <t>KCOR(t)</t>
  </si>
  <si>
    <t>ratio cum deaths start cum post  delay</t>
  </si>
  <si>
    <t>up to 52 week detrend analysis window</t>
  </si>
  <si>
    <t>adjusted raw KCOR</t>
  </si>
  <si>
    <t>this is 10/31/22 for 72</t>
  </si>
  <si>
    <t>increase this to get smaller Cis</t>
  </si>
  <si>
    <t>fully normalized</t>
  </si>
  <si>
    <t>Detrend baseline</t>
  </si>
  <si>
    <t>start slope computation after this many weeks</t>
  </si>
  <si>
    <t>slope correction factors</t>
  </si>
  <si>
    <t>date</t>
  </si>
  <si>
    <t>Net impact at end 2022</t>
  </si>
  <si>
    <t>95% Margin of Error</t>
  </si>
  <si>
    <t>MoE computation</t>
  </si>
  <si>
    <t>numerator start</t>
  </si>
  <si>
    <t>denom start</t>
  </si>
  <si>
    <t>denom end</t>
  </si>
  <si>
    <t>end of 2022 row</t>
  </si>
  <si>
    <t>numerator end (adjusted)</t>
  </si>
  <si>
    <t>this is adjusted to match the actual ratio</t>
  </si>
  <si>
    <t>numerator end (actual)</t>
  </si>
  <si>
    <t>Corrected ratio</t>
  </si>
  <si>
    <t>so the MoE computation is against the right ratio</t>
  </si>
  <si>
    <t>red=settable parameters. These are the standard settings.</t>
  </si>
  <si>
    <t>NPH factor</t>
  </si>
  <si>
    <t>NPH start row</t>
  </si>
  <si>
    <t>NPH weeks</t>
  </si>
  <si>
    <t>1.4 or higher typically</t>
  </si>
  <si>
    <t>v3</t>
  </si>
  <si>
    <t>v3/v0</t>
  </si>
  <si>
    <t>v3/v1</t>
  </si>
  <si>
    <t>v3/v2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</si>
</sst>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2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[KCORv4.xlsx]2022-06 booster!PivotTable18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Unadjusted</a:t>
            </a:r>
            <a:r>
              <a:rPr lang="en-US" baseline="0"/>
              <a:t> deaths/week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'2022-06 booster'!$B$8:$B$9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booster'!$B$10:$B$123</c:f>
              <c:numCache>
                <c:formatCode>General</c:formatCode>
                <c:ptCount val="113"/>
                <c:pt idx="0">
                  <c:v>856</c:v>
                </c:pt>
                <c:pt idx="1">
                  <c:v>827</c:v>
                </c:pt>
                <c:pt idx="2">
                  <c:v>797</c:v>
                </c:pt>
                <c:pt idx="3">
                  <c:v>775</c:v>
                </c:pt>
                <c:pt idx="4">
                  <c:v>762</c:v>
                </c:pt>
                <c:pt idx="5">
                  <c:v>673</c:v>
                </c:pt>
                <c:pt idx="6">
                  <c:v>727</c:v>
                </c:pt>
                <c:pt idx="7">
                  <c:v>720</c:v>
                </c:pt>
                <c:pt idx="8">
                  <c:v>661</c:v>
                </c:pt>
                <c:pt idx="9">
                  <c:v>627</c:v>
                </c:pt>
                <c:pt idx="10">
                  <c:v>591</c:v>
                </c:pt>
                <c:pt idx="11">
                  <c:v>577</c:v>
                </c:pt>
                <c:pt idx="12">
                  <c:v>626</c:v>
                </c:pt>
                <c:pt idx="13">
                  <c:v>569</c:v>
                </c:pt>
                <c:pt idx="14">
                  <c:v>501</c:v>
                </c:pt>
                <c:pt idx="15">
                  <c:v>488</c:v>
                </c:pt>
                <c:pt idx="16">
                  <c:v>504</c:v>
                </c:pt>
                <c:pt idx="17">
                  <c:v>523</c:v>
                </c:pt>
                <c:pt idx="18">
                  <c:v>484</c:v>
                </c:pt>
                <c:pt idx="19">
                  <c:v>514</c:v>
                </c:pt>
                <c:pt idx="20">
                  <c:v>569</c:v>
                </c:pt>
                <c:pt idx="21">
                  <c:v>492</c:v>
                </c:pt>
                <c:pt idx="22">
                  <c:v>496</c:v>
                </c:pt>
                <c:pt idx="23">
                  <c:v>577</c:v>
                </c:pt>
                <c:pt idx="24">
                  <c:v>571</c:v>
                </c:pt>
                <c:pt idx="25">
                  <c:v>539</c:v>
                </c:pt>
                <c:pt idx="26">
                  <c:v>582</c:v>
                </c:pt>
                <c:pt idx="27">
                  <c:v>548</c:v>
                </c:pt>
                <c:pt idx="28">
                  <c:v>546</c:v>
                </c:pt>
                <c:pt idx="29">
                  <c:v>468</c:v>
                </c:pt>
                <c:pt idx="30">
                  <c:v>611</c:v>
                </c:pt>
                <c:pt idx="31">
                  <c:v>537</c:v>
                </c:pt>
                <c:pt idx="32">
                  <c:v>585</c:v>
                </c:pt>
                <c:pt idx="33">
                  <c:v>609</c:v>
                </c:pt>
                <c:pt idx="34">
                  <c:v>655</c:v>
                </c:pt>
                <c:pt idx="35">
                  <c:v>629</c:v>
                </c:pt>
                <c:pt idx="36">
                  <c:v>564</c:v>
                </c:pt>
                <c:pt idx="37">
                  <c:v>603</c:v>
                </c:pt>
                <c:pt idx="38">
                  <c:v>541</c:v>
                </c:pt>
                <c:pt idx="39">
                  <c:v>542</c:v>
                </c:pt>
                <c:pt idx="40">
                  <c:v>532</c:v>
                </c:pt>
                <c:pt idx="41">
                  <c:v>557</c:v>
                </c:pt>
                <c:pt idx="42">
                  <c:v>593</c:v>
                </c:pt>
                <c:pt idx="43">
                  <c:v>615</c:v>
                </c:pt>
                <c:pt idx="44">
                  <c:v>628</c:v>
                </c:pt>
                <c:pt idx="45">
                  <c:v>719</c:v>
                </c:pt>
                <c:pt idx="46">
                  <c:v>788</c:v>
                </c:pt>
                <c:pt idx="47">
                  <c:v>694</c:v>
                </c:pt>
                <c:pt idx="48">
                  <c:v>645</c:v>
                </c:pt>
                <c:pt idx="49">
                  <c:v>595</c:v>
                </c:pt>
                <c:pt idx="50">
                  <c:v>527</c:v>
                </c:pt>
                <c:pt idx="51">
                  <c:v>568</c:v>
                </c:pt>
                <c:pt idx="52">
                  <c:v>555</c:v>
                </c:pt>
                <c:pt idx="53">
                  <c:v>562</c:v>
                </c:pt>
                <c:pt idx="54">
                  <c:v>530</c:v>
                </c:pt>
                <c:pt idx="55">
                  <c:v>550</c:v>
                </c:pt>
                <c:pt idx="56">
                  <c:v>526</c:v>
                </c:pt>
                <c:pt idx="57">
                  <c:v>523</c:v>
                </c:pt>
                <c:pt idx="58">
                  <c:v>536</c:v>
                </c:pt>
                <c:pt idx="59">
                  <c:v>554</c:v>
                </c:pt>
                <c:pt idx="60">
                  <c:v>512</c:v>
                </c:pt>
                <c:pt idx="61">
                  <c:v>510</c:v>
                </c:pt>
                <c:pt idx="62">
                  <c:v>473</c:v>
                </c:pt>
                <c:pt idx="63">
                  <c:v>463</c:v>
                </c:pt>
                <c:pt idx="64">
                  <c:v>496</c:v>
                </c:pt>
                <c:pt idx="65">
                  <c:v>431</c:v>
                </c:pt>
                <c:pt idx="66">
                  <c:v>469</c:v>
                </c:pt>
                <c:pt idx="67">
                  <c:v>445</c:v>
                </c:pt>
                <c:pt idx="68">
                  <c:v>447</c:v>
                </c:pt>
                <c:pt idx="69">
                  <c:v>484</c:v>
                </c:pt>
                <c:pt idx="70">
                  <c:v>456</c:v>
                </c:pt>
                <c:pt idx="71">
                  <c:v>505</c:v>
                </c:pt>
                <c:pt idx="72">
                  <c:v>433</c:v>
                </c:pt>
                <c:pt idx="73">
                  <c:v>445</c:v>
                </c:pt>
                <c:pt idx="74">
                  <c:v>467</c:v>
                </c:pt>
                <c:pt idx="75">
                  <c:v>456</c:v>
                </c:pt>
                <c:pt idx="76">
                  <c:v>411</c:v>
                </c:pt>
                <c:pt idx="77">
                  <c:v>426</c:v>
                </c:pt>
                <c:pt idx="78">
                  <c:v>462</c:v>
                </c:pt>
                <c:pt idx="79">
                  <c:v>532</c:v>
                </c:pt>
                <c:pt idx="80">
                  <c:v>487</c:v>
                </c:pt>
                <c:pt idx="81">
                  <c:v>399</c:v>
                </c:pt>
                <c:pt idx="82">
                  <c:v>437</c:v>
                </c:pt>
                <c:pt idx="83">
                  <c:v>450</c:v>
                </c:pt>
                <c:pt idx="84">
                  <c:v>477</c:v>
                </c:pt>
                <c:pt idx="85">
                  <c:v>459</c:v>
                </c:pt>
                <c:pt idx="86">
                  <c:v>516</c:v>
                </c:pt>
                <c:pt idx="87">
                  <c:v>483</c:v>
                </c:pt>
                <c:pt idx="88">
                  <c:v>487</c:v>
                </c:pt>
                <c:pt idx="89">
                  <c:v>476</c:v>
                </c:pt>
                <c:pt idx="90">
                  <c:v>513</c:v>
                </c:pt>
                <c:pt idx="91">
                  <c:v>493</c:v>
                </c:pt>
                <c:pt idx="92">
                  <c:v>556</c:v>
                </c:pt>
                <c:pt idx="93">
                  <c:v>511</c:v>
                </c:pt>
                <c:pt idx="94">
                  <c:v>555</c:v>
                </c:pt>
                <c:pt idx="95">
                  <c:v>594</c:v>
                </c:pt>
                <c:pt idx="96">
                  <c:v>509</c:v>
                </c:pt>
                <c:pt idx="97">
                  <c:v>607</c:v>
                </c:pt>
                <c:pt idx="98">
                  <c:v>563</c:v>
                </c:pt>
                <c:pt idx="99">
                  <c:v>571</c:v>
                </c:pt>
                <c:pt idx="100">
                  <c:v>485</c:v>
                </c:pt>
                <c:pt idx="101">
                  <c:v>529</c:v>
                </c:pt>
                <c:pt idx="102">
                  <c:v>542</c:v>
                </c:pt>
                <c:pt idx="103">
                  <c:v>508</c:v>
                </c:pt>
                <c:pt idx="104">
                  <c:v>518</c:v>
                </c:pt>
                <c:pt idx="105">
                  <c:v>471</c:v>
                </c:pt>
                <c:pt idx="106">
                  <c:v>450</c:v>
                </c:pt>
                <c:pt idx="107">
                  <c:v>414</c:v>
                </c:pt>
                <c:pt idx="108">
                  <c:v>470</c:v>
                </c:pt>
                <c:pt idx="109">
                  <c:v>462</c:v>
                </c:pt>
                <c:pt idx="110">
                  <c:v>412</c:v>
                </c:pt>
                <c:pt idx="111">
                  <c:v>437</c:v>
                </c:pt>
                <c:pt idx="112">
                  <c:v>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B8-4F19-AA95-5563EEA14A45}"/>
            </c:ext>
          </c:extLst>
        </c:ser>
        <c:ser>
          <c:idx val="1"/>
          <c:order val="1"/>
          <c:tx>
            <c:strRef>
              <c:f>'2022-06 booster'!$C$8:$C$9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booster'!$C$10:$C$123</c:f>
              <c:numCache>
                <c:formatCode>General</c:formatCode>
                <c:ptCount val="113"/>
                <c:pt idx="0">
                  <c:v>120</c:v>
                </c:pt>
                <c:pt idx="1">
                  <c:v>99</c:v>
                </c:pt>
                <c:pt idx="2">
                  <c:v>105</c:v>
                </c:pt>
                <c:pt idx="3">
                  <c:v>106</c:v>
                </c:pt>
                <c:pt idx="4">
                  <c:v>78</c:v>
                </c:pt>
                <c:pt idx="5">
                  <c:v>72</c:v>
                </c:pt>
                <c:pt idx="6">
                  <c:v>98</c:v>
                </c:pt>
                <c:pt idx="7">
                  <c:v>103</c:v>
                </c:pt>
                <c:pt idx="8">
                  <c:v>80</c:v>
                </c:pt>
                <c:pt idx="9">
                  <c:v>83</c:v>
                </c:pt>
                <c:pt idx="10">
                  <c:v>86</c:v>
                </c:pt>
                <c:pt idx="11">
                  <c:v>92</c:v>
                </c:pt>
                <c:pt idx="12">
                  <c:v>61</c:v>
                </c:pt>
                <c:pt idx="13">
                  <c:v>77</c:v>
                </c:pt>
                <c:pt idx="14">
                  <c:v>72</c:v>
                </c:pt>
                <c:pt idx="15">
                  <c:v>59</c:v>
                </c:pt>
                <c:pt idx="16">
                  <c:v>58</c:v>
                </c:pt>
                <c:pt idx="17">
                  <c:v>67</c:v>
                </c:pt>
                <c:pt idx="18">
                  <c:v>69</c:v>
                </c:pt>
                <c:pt idx="19">
                  <c:v>80</c:v>
                </c:pt>
                <c:pt idx="20">
                  <c:v>69</c:v>
                </c:pt>
                <c:pt idx="21">
                  <c:v>49</c:v>
                </c:pt>
                <c:pt idx="22">
                  <c:v>59</c:v>
                </c:pt>
                <c:pt idx="23">
                  <c:v>69</c:v>
                </c:pt>
                <c:pt idx="24">
                  <c:v>84</c:v>
                </c:pt>
                <c:pt idx="25">
                  <c:v>56</c:v>
                </c:pt>
                <c:pt idx="26">
                  <c:v>60</c:v>
                </c:pt>
                <c:pt idx="27">
                  <c:v>71</c:v>
                </c:pt>
                <c:pt idx="28">
                  <c:v>73</c:v>
                </c:pt>
                <c:pt idx="29">
                  <c:v>63</c:v>
                </c:pt>
                <c:pt idx="30">
                  <c:v>65</c:v>
                </c:pt>
                <c:pt idx="31">
                  <c:v>63</c:v>
                </c:pt>
                <c:pt idx="32">
                  <c:v>81</c:v>
                </c:pt>
                <c:pt idx="33">
                  <c:v>72</c:v>
                </c:pt>
                <c:pt idx="34">
                  <c:v>72</c:v>
                </c:pt>
                <c:pt idx="35">
                  <c:v>70</c:v>
                </c:pt>
                <c:pt idx="36">
                  <c:v>80</c:v>
                </c:pt>
                <c:pt idx="37">
                  <c:v>72</c:v>
                </c:pt>
                <c:pt idx="38">
                  <c:v>62</c:v>
                </c:pt>
                <c:pt idx="39">
                  <c:v>59</c:v>
                </c:pt>
                <c:pt idx="40">
                  <c:v>45</c:v>
                </c:pt>
                <c:pt idx="41">
                  <c:v>85</c:v>
                </c:pt>
                <c:pt idx="42">
                  <c:v>65</c:v>
                </c:pt>
                <c:pt idx="43">
                  <c:v>72</c:v>
                </c:pt>
                <c:pt idx="44">
                  <c:v>83</c:v>
                </c:pt>
                <c:pt idx="45">
                  <c:v>83</c:v>
                </c:pt>
                <c:pt idx="46">
                  <c:v>96</c:v>
                </c:pt>
                <c:pt idx="47">
                  <c:v>97</c:v>
                </c:pt>
                <c:pt idx="48">
                  <c:v>79</c:v>
                </c:pt>
                <c:pt idx="49">
                  <c:v>80</c:v>
                </c:pt>
                <c:pt idx="50">
                  <c:v>51</c:v>
                </c:pt>
                <c:pt idx="51">
                  <c:v>64</c:v>
                </c:pt>
                <c:pt idx="52">
                  <c:v>78</c:v>
                </c:pt>
                <c:pt idx="53">
                  <c:v>58</c:v>
                </c:pt>
                <c:pt idx="54">
                  <c:v>64</c:v>
                </c:pt>
                <c:pt idx="55">
                  <c:v>61</c:v>
                </c:pt>
                <c:pt idx="56">
                  <c:v>74</c:v>
                </c:pt>
                <c:pt idx="57">
                  <c:v>72</c:v>
                </c:pt>
                <c:pt idx="58">
                  <c:v>47</c:v>
                </c:pt>
                <c:pt idx="59">
                  <c:v>67</c:v>
                </c:pt>
                <c:pt idx="60">
                  <c:v>50</c:v>
                </c:pt>
                <c:pt idx="61">
                  <c:v>61</c:v>
                </c:pt>
                <c:pt idx="62">
                  <c:v>57</c:v>
                </c:pt>
                <c:pt idx="63">
                  <c:v>60</c:v>
                </c:pt>
                <c:pt idx="64">
                  <c:v>56</c:v>
                </c:pt>
                <c:pt idx="65">
                  <c:v>56</c:v>
                </c:pt>
                <c:pt idx="66">
                  <c:v>64</c:v>
                </c:pt>
                <c:pt idx="67">
                  <c:v>67</c:v>
                </c:pt>
                <c:pt idx="68">
                  <c:v>49</c:v>
                </c:pt>
                <c:pt idx="69">
                  <c:v>46</c:v>
                </c:pt>
                <c:pt idx="70">
                  <c:v>43</c:v>
                </c:pt>
                <c:pt idx="71">
                  <c:v>54</c:v>
                </c:pt>
                <c:pt idx="72">
                  <c:v>52</c:v>
                </c:pt>
                <c:pt idx="73">
                  <c:v>51</c:v>
                </c:pt>
                <c:pt idx="74">
                  <c:v>58</c:v>
                </c:pt>
                <c:pt idx="75">
                  <c:v>48</c:v>
                </c:pt>
                <c:pt idx="76">
                  <c:v>51</c:v>
                </c:pt>
                <c:pt idx="77">
                  <c:v>45</c:v>
                </c:pt>
                <c:pt idx="78">
                  <c:v>48</c:v>
                </c:pt>
                <c:pt idx="79">
                  <c:v>65</c:v>
                </c:pt>
                <c:pt idx="80">
                  <c:v>63</c:v>
                </c:pt>
                <c:pt idx="81">
                  <c:v>50</c:v>
                </c:pt>
                <c:pt idx="82">
                  <c:v>59</c:v>
                </c:pt>
                <c:pt idx="83">
                  <c:v>56</c:v>
                </c:pt>
                <c:pt idx="84">
                  <c:v>62</c:v>
                </c:pt>
                <c:pt idx="85">
                  <c:v>52</c:v>
                </c:pt>
                <c:pt idx="86">
                  <c:v>55</c:v>
                </c:pt>
                <c:pt idx="87">
                  <c:v>73</c:v>
                </c:pt>
                <c:pt idx="88">
                  <c:v>57</c:v>
                </c:pt>
                <c:pt idx="89">
                  <c:v>62</c:v>
                </c:pt>
                <c:pt idx="90">
                  <c:v>63</c:v>
                </c:pt>
                <c:pt idx="91">
                  <c:v>62</c:v>
                </c:pt>
                <c:pt idx="92">
                  <c:v>52</c:v>
                </c:pt>
                <c:pt idx="93">
                  <c:v>73</c:v>
                </c:pt>
                <c:pt idx="94">
                  <c:v>64</c:v>
                </c:pt>
                <c:pt idx="95">
                  <c:v>63</c:v>
                </c:pt>
                <c:pt idx="96">
                  <c:v>67</c:v>
                </c:pt>
                <c:pt idx="97">
                  <c:v>62</c:v>
                </c:pt>
                <c:pt idx="98">
                  <c:v>64</c:v>
                </c:pt>
                <c:pt idx="99">
                  <c:v>62</c:v>
                </c:pt>
                <c:pt idx="100">
                  <c:v>57</c:v>
                </c:pt>
                <c:pt idx="101">
                  <c:v>61</c:v>
                </c:pt>
                <c:pt idx="102">
                  <c:v>59</c:v>
                </c:pt>
                <c:pt idx="103">
                  <c:v>48</c:v>
                </c:pt>
                <c:pt idx="104">
                  <c:v>69</c:v>
                </c:pt>
                <c:pt idx="105">
                  <c:v>62</c:v>
                </c:pt>
                <c:pt idx="106">
                  <c:v>67</c:v>
                </c:pt>
                <c:pt idx="107">
                  <c:v>56</c:v>
                </c:pt>
                <c:pt idx="108">
                  <c:v>60</c:v>
                </c:pt>
                <c:pt idx="109">
                  <c:v>50</c:v>
                </c:pt>
                <c:pt idx="110">
                  <c:v>52</c:v>
                </c:pt>
                <c:pt idx="111">
                  <c:v>58</c:v>
                </c:pt>
                <c:pt idx="1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B8-4F19-AA95-5563EEA14A45}"/>
            </c:ext>
          </c:extLst>
        </c:ser>
        <c:ser>
          <c:idx val="2"/>
          <c:order val="2"/>
          <c:tx>
            <c:strRef>
              <c:f>'2022-06 booster'!$D$8:$D$9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booster'!$D$10:$D$123</c:f>
              <c:numCache>
                <c:formatCode>General</c:formatCode>
                <c:ptCount val="113"/>
                <c:pt idx="0">
                  <c:v>679</c:v>
                </c:pt>
                <c:pt idx="1">
                  <c:v>658</c:v>
                </c:pt>
                <c:pt idx="2">
                  <c:v>558</c:v>
                </c:pt>
                <c:pt idx="3">
                  <c:v>521</c:v>
                </c:pt>
                <c:pt idx="4">
                  <c:v>540</c:v>
                </c:pt>
                <c:pt idx="5">
                  <c:v>523</c:v>
                </c:pt>
                <c:pt idx="6">
                  <c:v>521</c:v>
                </c:pt>
                <c:pt idx="7">
                  <c:v>547</c:v>
                </c:pt>
                <c:pt idx="8">
                  <c:v>489</c:v>
                </c:pt>
                <c:pt idx="9">
                  <c:v>465</c:v>
                </c:pt>
                <c:pt idx="10">
                  <c:v>477</c:v>
                </c:pt>
                <c:pt idx="11">
                  <c:v>443</c:v>
                </c:pt>
                <c:pt idx="12">
                  <c:v>438</c:v>
                </c:pt>
                <c:pt idx="13">
                  <c:v>396</c:v>
                </c:pt>
                <c:pt idx="14">
                  <c:v>422</c:v>
                </c:pt>
                <c:pt idx="15">
                  <c:v>374</c:v>
                </c:pt>
                <c:pt idx="16">
                  <c:v>393</c:v>
                </c:pt>
                <c:pt idx="17">
                  <c:v>414</c:v>
                </c:pt>
                <c:pt idx="18">
                  <c:v>388</c:v>
                </c:pt>
                <c:pt idx="19">
                  <c:v>369</c:v>
                </c:pt>
                <c:pt idx="20">
                  <c:v>406</c:v>
                </c:pt>
                <c:pt idx="21">
                  <c:v>345</c:v>
                </c:pt>
                <c:pt idx="22">
                  <c:v>351</c:v>
                </c:pt>
                <c:pt idx="23">
                  <c:v>383</c:v>
                </c:pt>
                <c:pt idx="24">
                  <c:v>369</c:v>
                </c:pt>
                <c:pt idx="25">
                  <c:v>405</c:v>
                </c:pt>
                <c:pt idx="26">
                  <c:v>377</c:v>
                </c:pt>
                <c:pt idx="27">
                  <c:v>385</c:v>
                </c:pt>
                <c:pt idx="28">
                  <c:v>386</c:v>
                </c:pt>
                <c:pt idx="29">
                  <c:v>363</c:v>
                </c:pt>
                <c:pt idx="30">
                  <c:v>374</c:v>
                </c:pt>
                <c:pt idx="31">
                  <c:v>385</c:v>
                </c:pt>
                <c:pt idx="32">
                  <c:v>385</c:v>
                </c:pt>
                <c:pt idx="33">
                  <c:v>412</c:v>
                </c:pt>
                <c:pt idx="34">
                  <c:v>407</c:v>
                </c:pt>
                <c:pt idx="35">
                  <c:v>379</c:v>
                </c:pt>
                <c:pt idx="36">
                  <c:v>399</c:v>
                </c:pt>
                <c:pt idx="37">
                  <c:v>356</c:v>
                </c:pt>
                <c:pt idx="38">
                  <c:v>357</c:v>
                </c:pt>
                <c:pt idx="39">
                  <c:v>358</c:v>
                </c:pt>
                <c:pt idx="40">
                  <c:v>372</c:v>
                </c:pt>
                <c:pt idx="41">
                  <c:v>405</c:v>
                </c:pt>
                <c:pt idx="42">
                  <c:v>419</c:v>
                </c:pt>
                <c:pt idx="43">
                  <c:v>403</c:v>
                </c:pt>
                <c:pt idx="44">
                  <c:v>477</c:v>
                </c:pt>
                <c:pt idx="45">
                  <c:v>477</c:v>
                </c:pt>
                <c:pt idx="46">
                  <c:v>546</c:v>
                </c:pt>
                <c:pt idx="47">
                  <c:v>504</c:v>
                </c:pt>
                <c:pt idx="48">
                  <c:v>437</c:v>
                </c:pt>
                <c:pt idx="49">
                  <c:v>408</c:v>
                </c:pt>
                <c:pt idx="50">
                  <c:v>358</c:v>
                </c:pt>
                <c:pt idx="51">
                  <c:v>378</c:v>
                </c:pt>
                <c:pt idx="52">
                  <c:v>358</c:v>
                </c:pt>
                <c:pt idx="53">
                  <c:v>341</c:v>
                </c:pt>
                <c:pt idx="54">
                  <c:v>353</c:v>
                </c:pt>
                <c:pt idx="55">
                  <c:v>375</c:v>
                </c:pt>
                <c:pt idx="56">
                  <c:v>368</c:v>
                </c:pt>
                <c:pt idx="57">
                  <c:v>345</c:v>
                </c:pt>
                <c:pt idx="58">
                  <c:v>370</c:v>
                </c:pt>
                <c:pt idx="59">
                  <c:v>312</c:v>
                </c:pt>
                <c:pt idx="60">
                  <c:v>349</c:v>
                </c:pt>
                <c:pt idx="61">
                  <c:v>357</c:v>
                </c:pt>
                <c:pt idx="62">
                  <c:v>348</c:v>
                </c:pt>
                <c:pt idx="63">
                  <c:v>335</c:v>
                </c:pt>
                <c:pt idx="64">
                  <c:v>347</c:v>
                </c:pt>
                <c:pt idx="65">
                  <c:v>322</c:v>
                </c:pt>
                <c:pt idx="66">
                  <c:v>319</c:v>
                </c:pt>
                <c:pt idx="67">
                  <c:v>307</c:v>
                </c:pt>
                <c:pt idx="68">
                  <c:v>335</c:v>
                </c:pt>
                <c:pt idx="69">
                  <c:v>301</c:v>
                </c:pt>
                <c:pt idx="70">
                  <c:v>337</c:v>
                </c:pt>
                <c:pt idx="71">
                  <c:v>346</c:v>
                </c:pt>
                <c:pt idx="72">
                  <c:v>344</c:v>
                </c:pt>
                <c:pt idx="73">
                  <c:v>316</c:v>
                </c:pt>
                <c:pt idx="74">
                  <c:v>304</c:v>
                </c:pt>
                <c:pt idx="75">
                  <c:v>328</c:v>
                </c:pt>
                <c:pt idx="76">
                  <c:v>297</c:v>
                </c:pt>
                <c:pt idx="77">
                  <c:v>302</c:v>
                </c:pt>
                <c:pt idx="78">
                  <c:v>348</c:v>
                </c:pt>
                <c:pt idx="79">
                  <c:v>325</c:v>
                </c:pt>
                <c:pt idx="80">
                  <c:v>331</c:v>
                </c:pt>
                <c:pt idx="81">
                  <c:v>285</c:v>
                </c:pt>
                <c:pt idx="82">
                  <c:v>301</c:v>
                </c:pt>
                <c:pt idx="83">
                  <c:v>324</c:v>
                </c:pt>
                <c:pt idx="84">
                  <c:v>318</c:v>
                </c:pt>
                <c:pt idx="85">
                  <c:v>273</c:v>
                </c:pt>
                <c:pt idx="86">
                  <c:v>329</c:v>
                </c:pt>
                <c:pt idx="87">
                  <c:v>369</c:v>
                </c:pt>
                <c:pt idx="88">
                  <c:v>360</c:v>
                </c:pt>
                <c:pt idx="89">
                  <c:v>355</c:v>
                </c:pt>
                <c:pt idx="90">
                  <c:v>329</c:v>
                </c:pt>
                <c:pt idx="91">
                  <c:v>335</c:v>
                </c:pt>
                <c:pt idx="92">
                  <c:v>356</c:v>
                </c:pt>
                <c:pt idx="93">
                  <c:v>351</c:v>
                </c:pt>
                <c:pt idx="94">
                  <c:v>366</c:v>
                </c:pt>
                <c:pt idx="95">
                  <c:v>378</c:v>
                </c:pt>
                <c:pt idx="96">
                  <c:v>375</c:v>
                </c:pt>
                <c:pt idx="97">
                  <c:v>388</c:v>
                </c:pt>
                <c:pt idx="98">
                  <c:v>392</c:v>
                </c:pt>
                <c:pt idx="99">
                  <c:v>332</c:v>
                </c:pt>
                <c:pt idx="100">
                  <c:v>364</c:v>
                </c:pt>
                <c:pt idx="101">
                  <c:v>363</c:v>
                </c:pt>
                <c:pt idx="102">
                  <c:v>324</c:v>
                </c:pt>
                <c:pt idx="103">
                  <c:v>380</c:v>
                </c:pt>
                <c:pt idx="104">
                  <c:v>399</c:v>
                </c:pt>
                <c:pt idx="105">
                  <c:v>352</c:v>
                </c:pt>
                <c:pt idx="106">
                  <c:v>322</c:v>
                </c:pt>
                <c:pt idx="107">
                  <c:v>324</c:v>
                </c:pt>
                <c:pt idx="108">
                  <c:v>313</c:v>
                </c:pt>
                <c:pt idx="109">
                  <c:v>293</c:v>
                </c:pt>
                <c:pt idx="110">
                  <c:v>321</c:v>
                </c:pt>
                <c:pt idx="111">
                  <c:v>291</c:v>
                </c:pt>
                <c:pt idx="112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B8-4F19-AA95-5563EEA14A45}"/>
            </c:ext>
          </c:extLst>
        </c:ser>
        <c:ser>
          <c:idx val="3"/>
          <c:order val="3"/>
          <c:tx>
            <c:strRef>
              <c:f>'2022-06 booster'!$E$8:$E$9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booster'!$E$10:$E$123</c:f>
              <c:numCache>
                <c:formatCode>General</c:formatCode>
                <c:ptCount val="113"/>
                <c:pt idx="0">
                  <c:v>1037</c:v>
                </c:pt>
                <c:pt idx="1">
                  <c:v>1051</c:v>
                </c:pt>
                <c:pt idx="2">
                  <c:v>1053</c:v>
                </c:pt>
                <c:pt idx="3">
                  <c:v>1020</c:v>
                </c:pt>
                <c:pt idx="4">
                  <c:v>1028</c:v>
                </c:pt>
                <c:pt idx="5">
                  <c:v>1056</c:v>
                </c:pt>
                <c:pt idx="6">
                  <c:v>1120</c:v>
                </c:pt>
                <c:pt idx="7">
                  <c:v>1169</c:v>
                </c:pt>
                <c:pt idx="8">
                  <c:v>1214</c:v>
                </c:pt>
                <c:pt idx="9">
                  <c:v>1163</c:v>
                </c:pt>
                <c:pt idx="10">
                  <c:v>1186</c:v>
                </c:pt>
                <c:pt idx="11">
                  <c:v>1171</c:v>
                </c:pt>
                <c:pt idx="12">
                  <c:v>1167</c:v>
                </c:pt>
                <c:pt idx="13">
                  <c:v>1159</c:v>
                </c:pt>
                <c:pt idx="14">
                  <c:v>1067</c:v>
                </c:pt>
                <c:pt idx="15">
                  <c:v>1002</c:v>
                </c:pt>
                <c:pt idx="16">
                  <c:v>1111</c:v>
                </c:pt>
                <c:pt idx="17">
                  <c:v>1080</c:v>
                </c:pt>
                <c:pt idx="18">
                  <c:v>1061</c:v>
                </c:pt>
                <c:pt idx="19">
                  <c:v>1034</c:v>
                </c:pt>
                <c:pt idx="20">
                  <c:v>1165</c:v>
                </c:pt>
                <c:pt idx="21">
                  <c:v>1018</c:v>
                </c:pt>
                <c:pt idx="22">
                  <c:v>1084</c:v>
                </c:pt>
                <c:pt idx="23">
                  <c:v>1319</c:v>
                </c:pt>
                <c:pt idx="24">
                  <c:v>1171</c:v>
                </c:pt>
                <c:pt idx="25">
                  <c:v>1232</c:v>
                </c:pt>
                <c:pt idx="26">
                  <c:v>1193</c:v>
                </c:pt>
                <c:pt idx="27">
                  <c:v>1212</c:v>
                </c:pt>
                <c:pt idx="28">
                  <c:v>1123</c:v>
                </c:pt>
                <c:pt idx="29">
                  <c:v>1146</c:v>
                </c:pt>
                <c:pt idx="30">
                  <c:v>1143</c:v>
                </c:pt>
                <c:pt idx="31">
                  <c:v>1256</c:v>
                </c:pt>
                <c:pt idx="32">
                  <c:v>1269</c:v>
                </c:pt>
                <c:pt idx="33">
                  <c:v>1281</c:v>
                </c:pt>
                <c:pt idx="34">
                  <c:v>1306</c:v>
                </c:pt>
                <c:pt idx="35">
                  <c:v>1291</c:v>
                </c:pt>
                <c:pt idx="36">
                  <c:v>1300</c:v>
                </c:pt>
                <c:pt idx="37">
                  <c:v>1282</c:v>
                </c:pt>
                <c:pt idx="38">
                  <c:v>1222</c:v>
                </c:pt>
                <c:pt idx="39">
                  <c:v>1287</c:v>
                </c:pt>
                <c:pt idx="40">
                  <c:v>1287</c:v>
                </c:pt>
                <c:pt idx="41">
                  <c:v>1249</c:v>
                </c:pt>
                <c:pt idx="42">
                  <c:v>1385</c:v>
                </c:pt>
                <c:pt idx="43">
                  <c:v>1378</c:v>
                </c:pt>
                <c:pt idx="44">
                  <c:v>1544</c:v>
                </c:pt>
                <c:pt idx="45">
                  <c:v>1743</c:v>
                </c:pt>
                <c:pt idx="46">
                  <c:v>1736</c:v>
                </c:pt>
                <c:pt idx="47">
                  <c:v>1666</c:v>
                </c:pt>
                <c:pt idx="48">
                  <c:v>1503</c:v>
                </c:pt>
                <c:pt idx="49">
                  <c:v>1444</c:v>
                </c:pt>
                <c:pt idx="50">
                  <c:v>1381</c:v>
                </c:pt>
                <c:pt idx="51">
                  <c:v>1342</c:v>
                </c:pt>
                <c:pt idx="52">
                  <c:v>1322</c:v>
                </c:pt>
                <c:pt idx="53">
                  <c:v>1380</c:v>
                </c:pt>
                <c:pt idx="54">
                  <c:v>1351</c:v>
                </c:pt>
                <c:pt idx="55">
                  <c:v>1338</c:v>
                </c:pt>
                <c:pt idx="56">
                  <c:v>1370</c:v>
                </c:pt>
                <c:pt idx="57">
                  <c:v>1281</c:v>
                </c:pt>
                <c:pt idx="58">
                  <c:v>1320</c:v>
                </c:pt>
                <c:pt idx="59">
                  <c:v>1264</c:v>
                </c:pt>
                <c:pt idx="60">
                  <c:v>1208</c:v>
                </c:pt>
                <c:pt idx="61">
                  <c:v>1320</c:v>
                </c:pt>
                <c:pt idx="62">
                  <c:v>1276</c:v>
                </c:pt>
                <c:pt idx="63">
                  <c:v>1216</c:v>
                </c:pt>
                <c:pt idx="64">
                  <c:v>1211</c:v>
                </c:pt>
                <c:pt idx="65">
                  <c:v>1198</c:v>
                </c:pt>
                <c:pt idx="66">
                  <c:v>1178</c:v>
                </c:pt>
                <c:pt idx="67">
                  <c:v>1158</c:v>
                </c:pt>
                <c:pt idx="68">
                  <c:v>1138</c:v>
                </c:pt>
                <c:pt idx="69">
                  <c:v>1160</c:v>
                </c:pt>
                <c:pt idx="70">
                  <c:v>1124</c:v>
                </c:pt>
                <c:pt idx="71">
                  <c:v>1224</c:v>
                </c:pt>
                <c:pt idx="72">
                  <c:v>1108</c:v>
                </c:pt>
                <c:pt idx="73">
                  <c:v>1149</c:v>
                </c:pt>
                <c:pt idx="74">
                  <c:v>1235</c:v>
                </c:pt>
                <c:pt idx="75">
                  <c:v>1143</c:v>
                </c:pt>
                <c:pt idx="76">
                  <c:v>1118</c:v>
                </c:pt>
                <c:pt idx="77">
                  <c:v>1119</c:v>
                </c:pt>
                <c:pt idx="78">
                  <c:v>1141</c:v>
                </c:pt>
                <c:pt idx="79">
                  <c:v>1217</c:v>
                </c:pt>
                <c:pt idx="80">
                  <c:v>1322</c:v>
                </c:pt>
                <c:pt idx="81">
                  <c:v>1176</c:v>
                </c:pt>
                <c:pt idx="82">
                  <c:v>1140</c:v>
                </c:pt>
                <c:pt idx="83">
                  <c:v>1153</c:v>
                </c:pt>
                <c:pt idx="84">
                  <c:v>1194</c:v>
                </c:pt>
                <c:pt idx="85">
                  <c:v>1177</c:v>
                </c:pt>
                <c:pt idx="86">
                  <c:v>1181</c:v>
                </c:pt>
                <c:pt idx="87">
                  <c:v>1363</c:v>
                </c:pt>
                <c:pt idx="88">
                  <c:v>1300</c:v>
                </c:pt>
                <c:pt idx="89">
                  <c:v>1332</c:v>
                </c:pt>
                <c:pt idx="90">
                  <c:v>1258</c:v>
                </c:pt>
                <c:pt idx="91">
                  <c:v>1261</c:v>
                </c:pt>
                <c:pt idx="92">
                  <c:v>1366</c:v>
                </c:pt>
                <c:pt idx="93">
                  <c:v>1377</c:v>
                </c:pt>
                <c:pt idx="94">
                  <c:v>1406</c:v>
                </c:pt>
                <c:pt idx="95">
                  <c:v>1437</c:v>
                </c:pt>
                <c:pt idx="96">
                  <c:v>1479</c:v>
                </c:pt>
                <c:pt idx="97">
                  <c:v>1417</c:v>
                </c:pt>
                <c:pt idx="98">
                  <c:v>1467</c:v>
                </c:pt>
                <c:pt idx="99">
                  <c:v>1351</c:v>
                </c:pt>
                <c:pt idx="100">
                  <c:v>1317</c:v>
                </c:pt>
                <c:pt idx="101">
                  <c:v>1346</c:v>
                </c:pt>
                <c:pt idx="102">
                  <c:v>1446</c:v>
                </c:pt>
                <c:pt idx="103">
                  <c:v>1385</c:v>
                </c:pt>
                <c:pt idx="104">
                  <c:v>1527</c:v>
                </c:pt>
                <c:pt idx="105">
                  <c:v>1342</c:v>
                </c:pt>
                <c:pt idx="106">
                  <c:v>1348</c:v>
                </c:pt>
                <c:pt idx="107">
                  <c:v>1245</c:v>
                </c:pt>
                <c:pt idx="108">
                  <c:v>1177</c:v>
                </c:pt>
                <c:pt idx="109">
                  <c:v>1195</c:v>
                </c:pt>
                <c:pt idx="110">
                  <c:v>1161</c:v>
                </c:pt>
                <c:pt idx="111">
                  <c:v>1241</c:v>
                </c:pt>
                <c:pt idx="112">
                  <c:v>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B8-4F19-AA95-5563EEA14A45}"/>
            </c:ext>
          </c:extLst>
        </c:ser>
        <c:ser>
          <c:idx val="4"/>
          <c:order val="4"/>
          <c:tx>
            <c:strRef>
              <c:f>'2022-06 booster'!$F$8:$F$9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booster'!$F$10:$F$123</c:f>
              <c:numCache>
                <c:formatCode>General</c:formatCode>
                <c:ptCount val="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B8-4F19-AA95-5563EEA14A45}"/>
            </c:ext>
          </c:extLst>
        </c:ser>
        <c:ser>
          <c:idx val="5"/>
          <c:order val="5"/>
          <c:tx>
            <c:strRef>
              <c:f>'2022-06 booster'!$G$8:$G$9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booster'!$G$10:$G$123</c:f>
              <c:numCache>
                <c:formatCode>General</c:formatCode>
                <c:ptCount val="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B8-4F19-AA95-5563EEA14A45}"/>
            </c:ext>
          </c:extLst>
        </c:ser>
        <c:ser>
          <c:idx val="6"/>
          <c:order val="6"/>
          <c:tx>
            <c:strRef>
              <c:f>'2022-06 booster'!$H$8:$H$9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booster'!$H$10:$H$123</c:f>
              <c:numCache>
                <c:formatCode>General</c:formatCode>
                <c:ptCount val="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B8-4F19-AA95-5563EEA14A45}"/>
            </c:ext>
          </c:extLst>
        </c:ser>
        <c:ser>
          <c:idx val="7"/>
          <c:order val="7"/>
          <c:tx>
            <c:strRef>
              <c:f>'2022-06 booster'!$I$8:$I$9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'2022-06 booster'!$A$10:$A$123</c:f>
              <c:strCache>
                <c:ptCount val="113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</c:strCache>
            </c:strRef>
          </c:cat>
          <c:val>
            <c:numRef>
              <c:f>'2022-06 booster'!$I$10:$I$123</c:f>
              <c:numCache>
                <c:formatCode>General</c:formatCode>
                <c:ptCount val="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4B8-4F19-AA95-5563EEA14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4414399"/>
        <c:axId val="1994408159"/>
      </c:lineChart>
      <c:catAx>
        <c:axId val="19944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08159"/>
        <c:crosses val="autoZero"/>
        <c:auto val="1"/>
        <c:lblAlgn val="ctr"/>
        <c:lblOffset val="100"/>
        <c:noMultiLvlLbl val="0"/>
      </c:catAx>
      <c:valAx>
        <c:axId val="19944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Detrend</a:t>
            </a:r>
            <a:r>
              <a:rPr lang="en-US" baseline="0"/>
              <a:t> analysis window used to neutralize slopes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booster'!$X$9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'2022-06 booster'!$X$10:$X$61</c:f>
              <c:numCache>
                <c:formatCode>0.000</c:formatCode>
                <c:ptCount val="52"/>
                <c:pt idx="0">
                  <c:v>0.12009237875288684</c:v>
                </c:pt>
                <c:pt idx="1">
                  <c:v>0.11731207289293849</c:v>
                </c:pt>
                <c:pt idx="2">
                  <c:v>0.11970260223048328</c:v>
                </c:pt>
                <c:pt idx="3">
                  <c:v>0.11604664075513603</c:v>
                </c:pt>
                <c:pt idx="4">
                  <c:v>0.11754068716094032</c:v>
                </c:pt>
                <c:pt idx="5">
                  <c:v>0.11561789234268385</c:v>
                </c:pt>
                <c:pt idx="6">
                  <c:v>0.11387096774193549</c:v>
                </c:pt>
                <c:pt idx="7">
                  <c:v>0.11508810572687225</c:v>
                </c:pt>
                <c:pt idx="8">
                  <c:v>0.11677591648458363</c:v>
                </c:pt>
                <c:pt idx="9">
                  <c:v>0.11752988047808766</c:v>
                </c:pt>
                <c:pt idx="10">
                  <c:v>0.11907164480322906</c:v>
                </c:pt>
                <c:pt idx="11">
                  <c:v>0.11951896392229418</c:v>
                </c:pt>
                <c:pt idx="12">
                  <c:v>0.12036722203332199</c:v>
                </c:pt>
                <c:pt idx="13">
                  <c:v>0.11985491247437313</c:v>
                </c:pt>
                <c:pt idx="14">
                  <c:v>0.11885664284672598</c:v>
                </c:pt>
                <c:pt idx="15">
                  <c:v>0.12098092643051771</c:v>
                </c:pt>
                <c:pt idx="16">
                  <c:v>0.12073591414334994</c:v>
                </c:pt>
                <c:pt idx="17">
                  <c:v>0.12128146453089245</c:v>
                </c:pt>
                <c:pt idx="18">
                  <c:v>0.12137023593466424</c:v>
                </c:pt>
                <c:pt idx="19">
                  <c:v>0.12160275002685574</c:v>
                </c:pt>
                <c:pt idx="20">
                  <c:v>0.12002027369488089</c:v>
                </c:pt>
                <c:pt idx="21">
                  <c:v>0.1211449498843485</c:v>
                </c:pt>
                <c:pt idx="22">
                  <c:v>0.12084896166864879</c:v>
                </c:pt>
                <c:pt idx="23">
                  <c:v>0.12008676789587852</c:v>
                </c:pt>
                <c:pt idx="24">
                  <c:v>0.12057503739405019</c:v>
                </c:pt>
                <c:pt idx="25">
                  <c:v>0.11968989795111146</c:v>
                </c:pt>
                <c:pt idx="26">
                  <c:v>0.1194335049984853</c:v>
                </c:pt>
                <c:pt idx="27">
                  <c:v>0.11898366606170599</c:v>
                </c:pt>
                <c:pt idx="28">
                  <c:v>0.11893408134642357</c:v>
                </c:pt>
                <c:pt idx="29">
                  <c:v>0.11880451687064711</c:v>
                </c:pt>
                <c:pt idx="30">
                  <c:v>0.11845280803600548</c:v>
                </c:pt>
                <c:pt idx="31">
                  <c:v>0.11768419723467391</c:v>
                </c:pt>
                <c:pt idx="32">
                  <c:v>0.11817570459130647</c:v>
                </c:pt>
                <c:pt idx="33">
                  <c:v>0.11855241264559069</c:v>
                </c:pt>
                <c:pt idx="34">
                  <c:v>0.11934251649496469</c:v>
                </c:pt>
                <c:pt idx="35">
                  <c:v>0.11971512548044314</c:v>
                </c:pt>
                <c:pt idx="36">
                  <c:v>0.11992071357779981</c:v>
                </c:pt>
                <c:pt idx="37">
                  <c:v>0.11963058419243987</c:v>
                </c:pt>
                <c:pt idx="38">
                  <c:v>0.11977306156755621</c:v>
                </c:pt>
                <c:pt idx="39">
                  <c:v>0.12006367791300776</c:v>
                </c:pt>
                <c:pt idx="40">
                  <c:v>0.12063587886105243</c:v>
                </c:pt>
                <c:pt idx="41">
                  <c:v>0.1226837368243731</c:v>
                </c:pt>
                <c:pt idx="42">
                  <c:v>0.1226837368243731</c:v>
                </c:pt>
                <c:pt idx="43">
                  <c:v>0.1226837368243731</c:v>
                </c:pt>
                <c:pt idx="44">
                  <c:v>0.1226837368243731</c:v>
                </c:pt>
                <c:pt idx="45">
                  <c:v>0.1226837368243731</c:v>
                </c:pt>
                <c:pt idx="46">
                  <c:v>0.1226837368243731</c:v>
                </c:pt>
                <c:pt idx="47">
                  <c:v>0.1226837368243731</c:v>
                </c:pt>
                <c:pt idx="48">
                  <c:v>0.1226837368243731</c:v>
                </c:pt>
                <c:pt idx="49">
                  <c:v>0.1226837368243731</c:v>
                </c:pt>
                <c:pt idx="50">
                  <c:v>0.1226837368243731</c:v>
                </c:pt>
                <c:pt idx="51">
                  <c:v>0.1226837368243731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3-4F61-BD61-ED6C5BC50EF8}"/>
            </c:ext>
          </c:extLst>
        </c:ser>
        <c:ser>
          <c:idx val="1"/>
          <c:order val="1"/>
          <c:tx>
            <c:strRef>
              <c:f>'2022-06 booster'!$Y$9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'2022-06 booster'!$Y$10:$Y$61</c:f>
              <c:numCache>
                <c:formatCode>0.000</c:formatCode>
                <c:ptCount val="52"/>
                <c:pt idx="0">
                  <c:v>6.615384615384615</c:v>
                </c:pt>
                <c:pt idx="1">
                  <c:v>6.407766990291262</c:v>
                </c:pt>
                <c:pt idx="2">
                  <c:v>5.987577639751553</c:v>
                </c:pt>
                <c:pt idx="3">
                  <c:v>6.1818181818181817</c:v>
                </c:pt>
                <c:pt idx="4">
                  <c:v>6.1115384615384611</c:v>
                </c:pt>
                <c:pt idx="5">
                  <c:v>6.2</c:v>
                </c:pt>
                <c:pt idx="6">
                  <c:v>6.3427762039660056</c:v>
                </c:pt>
                <c:pt idx="7">
                  <c:v>6.133971291866029</c:v>
                </c:pt>
                <c:pt idx="8">
                  <c:v>6.0187110187110191</c:v>
                </c:pt>
                <c:pt idx="9">
                  <c:v>5.9887005649717517</c:v>
                </c:pt>
                <c:pt idx="10">
                  <c:v>5.9</c:v>
                </c:pt>
                <c:pt idx="11">
                  <c:v>5.890092879256966</c:v>
                </c:pt>
                <c:pt idx="12">
                  <c:v>5.8234463276836159</c:v>
                </c:pt>
                <c:pt idx="13">
                  <c:v>5.7842105263157899</c:v>
                </c:pt>
                <c:pt idx="14">
                  <c:v>5.7975460122699385</c:v>
                </c:pt>
                <c:pt idx="15">
                  <c:v>5.7364864864864868</c:v>
                </c:pt>
                <c:pt idx="16">
                  <c:v>5.7714285714285714</c:v>
                </c:pt>
                <c:pt idx="17">
                  <c:v>5.7686196623634558</c:v>
                </c:pt>
                <c:pt idx="18">
                  <c:v>5.7364485981308411</c:v>
                </c:pt>
                <c:pt idx="19">
                  <c:v>5.718197879858657</c:v>
                </c:pt>
                <c:pt idx="20">
                  <c:v>5.7677364864864868</c:v>
                </c:pt>
                <c:pt idx="21">
                  <c:v>5.7120127287191726</c:v>
                </c:pt>
                <c:pt idx="22">
                  <c:v>5.7123391370174108</c:v>
                </c:pt>
                <c:pt idx="23">
                  <c:v>5.7254335260115603</c:v>
                </c:pt>
                <c:pt idx="24">
                  <c:v>5.719503790489318</c:v>
                </c:pt>
                <c:pt idx="25">
                  <c:v>5.7415730337078648</c:v>
                </c:pt>
                <c:pt idx="26">
                  <c:v>5.7571337983513002</c:v>
                </c:pt>
                <c:pt idx="27">
                  <c:v>5.7419158023184869</c:v>
                </c:pt>
                <c:pt idx="28">
                  <c:v>5.7635613207547172</c:v>
                </c:pt>
                <c:pt idx="29">
                  <c:v>5.7700626067159932</c:v>
                </c:pt>
                <c:pt idx="30">
                  <c:v>5.7610132158590313</c:v>
                </c:pt>
                <c:pt idx="31">
                  <c:v>5.8165236051502145</c:v>
                </c:pt>
                <c:pt idx="32">
                  <c:v>5.815312984997413</c:v>
                </c:pt>
                <c:pt idx="33">
                  <c:v>5.8110275689223059</c:v>
                </c:pt>
                <c:pt idx="34">
                  <c:v>5.7783705140640151</c:v>
                </c:pt>
                <c:pt idx="35">
                  <c:v>5.7785646836638342</c:v>
                </c:pt>
                <c:pt idx="36">
                  <c:v>5.7630853994490359</c:v>
                </c:pt>
                <c:pt idx="37">
                  <c:v>5.7652603231597848</c:v>
                </c:pt>
                <c:pt idx="38">
                  <c:v>5.7745614035087716</c:v>
                </c:pt>
                <c:pt idx="39">
                  <c:v>5.7557741659538069</c:v>
                </c:pt>
                <c:pt idx="40">
                  <c:v>5.738115095913261</c:v>
                </c:pt>
                <c:pt idx="41">
                  <c:v>5.7289132993330716</c:v>
                </c:pt>
                <c:pt idx="42">
                  <c:v>5.7289132993330716</c:v>
                </c:pt>
                <c:pt idx="43">
                  <c:v>5.7289132993330716</c:v>
                </c:pt>
                <c:pt idx="44">
                  <c:v>5.7289132993330716</c:v>
                </c:pt>
                <c:pt idx="45">
                  <c:v>5.7289132993330716</c:v>
                </c:pt>
                <c:pt idx="46">
                  <c:v>5.7289132993330716</c:v>
                </c:pt>
                <c:pt idx="47">
                  <c:v>5.7289132993330716</c:v>
                </c:pt>
                <c:pt idx="48">
                  <c:v>5.7289132993330716</c:v>
                </c:pt>
                <c:pt idx="49">
                  <c:v>5.7289132993330716</c:v>
                </c:pt>
                <c:pt idx="50">
                  <c:v>5.7289132993330716</c:v>
                </c:pt>
                <c:pt idx="51">
                  <c:v>5.7289132993330716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83-4F61-BD61-ED6C5BC50EF8}"/>
            </c:ext>
          </c:extLst>
        </c:ser>
        <c:ser>
          <c:idx val="2"/>
          <c:order val="2"/>
          <c:tx>
            <c:strRef>
              <c:f>'2022-06 booster'!$Z$9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'2022-06 booster'!$Z$10:$Z$61</c:f>
              <c:numCache>
                <c:formatCode>0.000</c:formatCode>
                <c:ptCount val="52"/>
                <c:pt idx="0">
                  <c:v>0.79445727482678985</c:v>
                </c:pt>
                <c:pt idx="1">
                  <c:v>0.75170842824601369</c:v>
                </c:pt>
                <c:pt idx="2">
                  <c:v>0.71672862453531594</c:v>
                </c:pt>
                <c:pt idx="3">
                  <c:v>0.71737923375902279</c:v>
                </c:pt>
                <c:pt idx="4">
                  <c:v>0.71835443037974689</c:v>
                </c:pt>
                <c:pt idx="5">
                  <c:v>0.71683093252463992</c:v>
                </c:pt>
                <c:pt idx="6">
                  <c:v>0.72225806451612906</c:v>
                </c:pt>
                <c:pt idx="7">
                  <c:v>0.70594713656387664</c:v>
                </c:pt>
                <c:pt idx="8">
                  <c:v>0.70284049526584125</c:v>
                </c:pt>
                <c:pt idx="9">
                  <c:v>0.70385126162018596</c:v>
                </c:pt>
                <c:pt idx="10">
                  <c:v>0.70252270433905151</c:v>
                </c:pt>
                <c:pt idx="11">
                  <c:v>0.70397779833487517</c:v>
                </c:pt>
                <c:pt idx="12">
                  <c:v>0.70095205712342745</c:v>
                </c:pt>
                <c:pt idx="13">
                  <c:v>0.69326604636492661</c:v>
                </c:pt>
                <c:pt idx="14">
                  <c:v>0.68907685576782851</c:v>
                </c:pt>
                <c:pt idx="15">
                  <c:v>0.69400544959128063</c:v>
                </c:pt>
                <c:pt idx="16">
                  <c:v>0.6968187044844768</c:v>
                </c:pt>
                <c:pt idx="17">
                  <c:v>0.6996266409731422</c:v>
                </c:pt>
                <c:pt idx="18">
                  <c:v>0.69623411978221417</c:v>
                </c:pt>
                <c:pt idx="19">
                  <c:v>0.69534858738854877</c:v>
                </c:pt>
                <c:pt idx="20">
                  <c:v>0.69224531170805881</c:v>
                </c:pt>
                <c:pt idx="21">
                  <c:v>0.6919814957594449</c:v>
                </c:pt>
                <c:pt idx="22">
                  <c:v>0.69033025340773946</c:v>
                </c:pt>
                <c:pt idx="23">
                  <c:v>0.68754880694143172</c:v>
                </c:pt>
                <c:pt idx="24">
                  <c:v>0.68962938341366131</c:v>
                </c:pt>
                <c:pt idx="25">
                  <c:v>0.68720829048334786</c:v>
                </c:pt>
                <c:pt idx="26">
                  <c:v>0.68759466828233873</c:v>
                </c:pt>
                <c:pt idx="27">
                  <c:v>0.68319419237749546</c:v>
                </c:pt>
                <c:pt idx="28">
                  <c:v>0.68548387096774188</c:v>
                </c:pt>
                <c:pt idx="29">
                  <c:v>0.68550950030428026</c:v>
                </c:pt>
                <c:pt idx="30">
                  <c:v>0.68240819255104035</c:v>
                </c:pt>
                <c:pt idx="31">
                  <c:v>0.68451291116863433</c:v>
                </c:pt>
                <c:pt idx="32">
                  <c:v>0.68722870942104297</c:v>
                </c:pt>
                <c:pt idx="33">
                  <c:v>0.68891133824578088</c:v>
                </c:pt>
                <c:pt idx="34">
                  <c:v>0.68960527838870245</c:v>
                </c:pt>
                <c:pt idx="35">
                  <c:v>0.69178159620167312</c:v>
                </c:pt>
                <c:pt idx="36">
                  <c:v>0.69111331351172778</c:v>
                </c:pt>
                <c:pt idx="37">
                  <c:v>0.6897014604810997</c:v>
                </c:pt>
                <c:pt idx="38">
                  <c:v>0.69163689850808996</c:v>
                </c:pt>
                <c:pt idx="39">
                  <c:v>0.69105941560108863</c:v>
                </c:pt>
                <c:pt idx="40">
                  <c:v>0.6922225576013683</c:v>
                </c:pt>
                <c:pt idx="41">
                  <c:v>0.70284449150502959</c:v>
                </c:pt>
                <c:pt idx="42">
                  <c:v>0.70284449150502959</c:v>
                </c:pt>
                <c:pt idx="43">
                  <c:v>0.70284449150502959</c:v>
                </c:pt>
                <c:pt idx="44">
                  <c:v>0.70284449150502959</c:v>
                </c:pt>
                <c:pt idx="45">
                  <c:v>0.70284449150502959</c:v>
                </c:pt>
                <c:pt idx="46">
                  <c:v>0.70284449150502959</c:v>
                </c:pt>
                <c:pt idx="47">
                  <c:v>0.70284449150502959</c:v>
                </c:pt>
                <c:pt idx="48">
                  <c:v>0.70284449150502959</c:v>
                </c:pt>
                <c:pt idx="49">
                  <c:v>0.70284449150502959</c:v>
                </c:pt>
                <c:pt idx="50">
                  <c:v>0.70284449150502959</c:v>
                </c:pt>
                <c:pt idx="51">
                  <c:v>0.70284449150502959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83-4F61-BD61-ED6C5BC50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529279"/>
        <c:axId val="1369522079"/>
      </c:lineChart>
      <c:catAx>
        <c:axId val="136952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22079"/>
        <c:crosses val="autoZero"/>
        <c:auto val="1"/>
        <c:lblAlgn val="ctr"/>
        <c:lblOffset val="100"/>
        <c:noMultiLvlLbl val="0"/>
      </c:catAx>
      <c:valAx>
        <c:axId val="13695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2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raw</a:t>
            </a:r>
            <a:r>
              <a:rPr lang="en-US" baseline="0"/>
              <a:t> cum death ratios before detrending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booster'!$Q$9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'2022-06 booster'!$Q$10:$Q$156</c:f>
              <c:numCache>
                <c:formatCode>0.000</c:formatCode>
                <c:ptCount val="147"/>
                <c:pt idx="0">
                  <c:v>0.14018691588785046</c:v>
                </c:pt>
                <c:pt idx="1">
                  <c:v>0.13012477718360071</c:v>
                </c:pt>
                <c:pt idx="2">
                  <c:v>0.13064516129032258</c:v>
                </c:pt>
                <c:pt idx="3">
                  <c:v>0.13210445468509985</c:v>
                </c:pt>
                <c:pt idx="4">
                  <c:v>0.12646253422952453</c:v>
                </c:pt>
                <c:pt idx="5">
                  <c:v>0.12366737739872068</c:v>
                </c:pt>
                <c:pt idx="6">
                  <c:v>0.12516152852132176</c:v>
                </c:pt>
                <c:pt idx="7">
                  <c:v>0.12726087664982891</c:v>
                </c:pt>
                <c:pt idx="8">
                  <c:v>0.12665489849955869</c:v>
                </c:pt>
                <c:pt idx="9">
                  <c:v>0.12713804713804713</c:v>
                </c:pt>
                <c:pt idx="10">
                  <c:v>0.1284930139720559</c:v>
                </c:pt>
                <c:pt idx="11">
                  <c:v>0.13057139532177353</c:v>
                </c:pt>
                <c:pt idx="12">
                  <c:v>0.12832194381169323</c:v>
                </c:pt>
                <c:pt idx="13">
                  <c:v>0.12872905598692277</c:v>
                </c:pt>
                <c:pt idx="14">
                  <c:v>0.12945864515501992</c:v>
                </c:pt>
                <c:pt idx="15">
                  <c:v>0.12907117008443908</c:v>
                </c:pt>
                <c:pt idx="16">
                  <c:v>0.12844605974647638</c:v>
                </c:pt>
                <c:pt idx="17">
                  <c:v>0.12843104032531347</c:v>
                </c:pt>
                <c:pt idx="18">
                  <c:v>0.12898763020833334</c:v>
                </c:pt>
                <c:pt idx="19">
                  <c:v>0.13005780346820808</c:v>
                </c:pt>
                <c:pt idx="20">
                  <c:v>0.12968364370652904</c:v>
                </c:pt>
                <c:pt idx="21">
                  <c:v>0.12861573973887325</c:v>
                </c:pt>
                <c:pt idx="22">
                  <c:v>0.12828191378229681</c:v>
                </c:pt>
                <c:pt idx="23">
                  <c:v>0.12794590251740762</c:v>
                </c:pt>
                <c:pt idx="24">
                  <c:v>0.12865157670729349</c:v>
                </c:pt>
                <c:pt idx="25">
                  <c:v>0.12782001744983174</c:v>
                </c:pt>
                <c:pt idx="26">
                  <c:v>0.12695453452008659</c:v>
                </c:pt>
                <c:pt idx="27">
                  <c:v>0.12703772706101538</c:v>
                </c:pt>
                <c:pt idx="28">
                  <c:v>0.12724297483354025</c:v>
                </c:pt>
                <c:pt idx="29">
                  <c:v>0.12743265530511269</c:v>
                </c:pt>
                <c:pt idx="30">
                  <c:v>0.12674857720334023</c:v>
                </c:pt>
                <c:pt idx="31">
                  <c:v>0.12648671010445756</c:v>
                </c:pt>
                <c:pt idx="32">
                  <c:v>0.12683832756111027</c:v>
                </c:pt>
                <c:pt idx="33">
                  <c:v>0.12658289499318137</c:v>
                </c:pt>
                <c:pt idx="34">
                  <c:v>0.12606787180818427</c:v>
                </c:pt>
                <c:pt idx="35">
                  <c:v>0.12564173083975064</c:v>
                </c:pt>
                <c:pt idx="36">
                  <c:v>0.12605004468275247</c:v>
                </c:pt>
                <c:pt idx="37">
                  <c:v>0.1258756472175086</c:v>
                </c:pt>
                <c:pt idx="38">
                  <c:v>0.12561639177010711</c:v>
                </c:pt>
                <c:pt idx="39">
                  <c:v>0.12523892628604671</c:v>
                </c:pt>
                <c:pt idx="40">
                  <c:v>0.12435970404097894</c:v>
                </c:pt>
                <c:pt idx="41">
                  <c:v>0.1249850924269529</c:v>
                </c:pt>
                <c:pt idx="42">
                  <c:v>0.12463103930402361</c:v>
                </c:pt>
                <c:pt idx="43">
                  <c:v>0.12445472821757766</c:v>
                </c:pt>
                <c:pt idx="44">
                  <c:v>0.12463413730502761</c:v>
                </c:pt>
                <c:pt idx="45">
                  <c:v>0.12439552508119812</c:v>
                </c:pt>
                <c:pt idx="46">
                  <c:v>0.12432451400098253</c:v>
                </c:pt>
                <c:pt idx="47">
                  <c:v>0.1246916963551658</c:v>
                </c:pt>
                <c:pt idx="48">
                  <c:v>0.12464389851526628</c:v>
                </c:pt>
                <c:pt idx="49">
                  <c:v>0.1248356992639327</c:v>
                </c:pt>
                <c:pt idx="50">
                  <c:v>0.12435802189993217</c:v>
                </c:pt>
                <c:pt idx="51">
                  <c:v>0.12414755606305707</c:v>
                </c:pt>
                <c:pt idx="52">
                  <c:v>0.12443114519044947</c:v>
                </c:pt>
                <c:pt idx="53">
                  <c:v>0.12406567822570763</c:v>
                </c:pt>
                <c:pt idx="54">
                  <c:v>0.12401278109362754</c:v>
                </c:pt>
                <c:pt idx="55">
                  <c:v>0.12379907484284189</c:v>
                </c:pt>
                <c:pt idx="56">
                  <c:v>0.12405839416058394</c:v>
                </c:pt>
                <c:pt idx="57">
                  <c:v>0.12426307767520778</c:v>
                </c:pt>
                <c:pt idx="58">
                  <c:v>0.1237078365289303</c:v>
                </c:pt>
                <c:pt idx="59">
                  <c:v>0.12366505869559155</c:v>
                </c:pt>
                <c:pt idx="60">
                  <c:v>0.12329896907216495</c:v>
                </c:pt>
                <c:pt idx="61">
                  <c:v>0.1232479327639962</c:v>
                </c:pt>
                <c:pt idx="62">
                  <c:v>0.12321323411317522</c:v>
                </c:pt>
                <c:pt idx="63">
                  <c:v>0.12329129319690119</c:v>
                </c:pt>
                <c:pt idx="64">
                  <c:v>0.12315682334211969</c:v>
                </c:pt>
                <c:pt idx="65">
                  <c:v>0.12323216682151338</c:v>
                </c:pt>
                <c:pt idx="66">
                  <c:v>0.12339036642272484</c:v>
                </c:pt>
                <c:pt idx="67">
                  <c:v>0.12369522464827795</c:v>
                </c:pt>
                <c:pt idx="68">
                  <c:v>0.12353835797451944</c:v>
                </c:pt>
                <c:pt idx="69">
                  <c:v>0.12319858103613923</c:v>
                </c:pt>
                <c:pt idx="70">
                  <c:v>0.1228775366025969</c:v>
                </c:pt>
                <c:pt idx="71">
                  <c:v>0.1226837368243731</c:v>
                </c:pt>
                <c:pt idx="72">
                  <c:v>0.12265701288494057</c:v>
                </c:pt>
                <c:pt idx="73">
                  <c:v>0.12257258672699849</c:v>
                </c:pt>
                <c:pt idx="74">
                  <c:v>0.12259027016946782</c:v>
                </c:pt>
                <c:pt idx="75">
                  <c:v>0.12240802675585284</c:v>
                </c:pt>
                <c:pt idx="76">
                  <c:v>0.12242379929625737</c:v>
                </c:pt>
                <c:pt idx="77">
                  <c:v>0.12226194786386677</c:v>
                </c:pt>
                <c:pt idx="78">
                  <c:v>0.12207193084606083</c:v>
                </c:pt>
                <c:pt idx="79">
                  <c:v>0.12207320851591201</c:v>
                </c:pt>
                <c:pt idx="80">
                  <c:v>0.12215094257000854</c:v>
                </c:pt>
                <c:pt idx="81">
                  <c:v>0.1221783295711061</c:v>
                </c:pt>
                <c:pt idx="82">
                  <c:v>0.12229890988840869</c:v>
                </c:pt>
                <c:pt idx="83">
                  <c:v>0.12231947017611107</c:v>
                </c:pt>
                <c:pt idx="84">
                  <c:v>0.12239649211569273</c:v>
                </c:pt>
                <c:pt idx="85">
                  <c:v>0.12230921808121933</c:v>
                </c:pt>
                <c:pt idx="86">
                  <c:v>0.12214166201896264</c:v>
                </c:pt>
                <c:pt idx="87">
                  <c:v>0.12242810978852212</c:v>
                </c:pt>
                <c:pt idx="88">
                  <c:v>0.12237500253133797</c:v>
                </c:pt>
                <c:pt idx="89">
                  <c:v>0.12245020759371804</c:v>
                </c:pt>
                <c:pt idx="90">
                  <c:v>0.1224538415723645</c:v>
                </c:pt>
                <c:pt idx="91">
                  <c:v>0.12248589347856005</c:v>
                </c:pt>
                <c:pt idx="92">
                  <c:v>0.12217273770396157</c:v>
                </c:pt>
                <c:pt idx="93">
                  <c:v>0.12237627575582515</c:v>
                </c:pt>
                <c:pt idx="94">
                  <c:v>0.12230160998380489</c:v>
                </c:pt>
                <c:pt idx="95">
                  <c:v>0.12211985907797811</c:v>
                </c:pt>
                <c:pt idx="96">
                  <c:v>0.12221019631260729</c:v>
                </c:pt>
                <c:pt idx="97">
                  <c:v>0.12198542300950273</c:v>
                </c:pt>
                <c:pt idx="98">
                  <c:v>0.12189999634756565</c:v>
                </c:pt>
                <c:pt idx="99">
                  <c:v>0.1217625476693958</c:v>
                </c:pt>
                <c:pt idx="100">
                  <c:v>0.12172573189522343</c:v>
                </c:pt>
                <c:pt idx="101">
                  <c:v>0.12166551301847613</c:v>
                </c:pt>
                <c:pt idx="102">
                  <c:v>0.1215434648852949</c:v>
                </c:pt>
                <c:pt idx="103">
                  <c:v>0.12130399177600056</c:v>
                </c:pt>
                <c:pt idx="104">
                  <c:v>0.12141044015817375</c:v>
                </c:pt>
                <c:pt idx="105">
                  <c:v>0.12149292590181905</c:v>
                </c:pt>
                <c:pt idx="106">
                  <c:v>0.12170247484362252</c:v>
                </c:pt>
                <c:pt idx="107">
                  <c:v>0.12179725213516525</c:v>
                </c:pt>
                <c:pt idx="108">
                  <c:v>0.12184339205573046</c:v>
                </c:pt>
                <c:pt idx="109">
                  <c:v>0.12173884143707002</c:v>
                </c:pt>
                <c:pt idx="110">
                  <c:v>0.12176926885624691</c:v>
                </c:pt>
                <c:pt idx="111">
                  <c:v>0.12184770675274878</c:v>
                </c:pt>
                <c:pt idx="112">
                  <c:v>0.12202109649693971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4-4228-A7CA-45CCE971272C}"/>
            </c:ext>
          </c:extLst>
        </c:ser>
        <c:ser>
          <c:idx val="1"/>
          <c:order val="1"/>
          <c:tx>
            <c:strRef>
              <c:f>'2022-06 booster'!$R$9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'2022-06 booster'!$R$10:$R$156</c:f>
              <c:numCache>
                <c:formatCode>0.000</c:formatCode>
                <c:ptCount val="147"/>
                <c:pt idx="0">
                  <c:v>5.6583333333333332</c:v>
                </c:pt>
                <c:pt idx="1">
                  <c:v>6.1050228310502286</c:v>
                </c:pt>
                <c:pt idx="2">
                  <c:v>5.8487654320987659</c:v>
                </c:pt>
                <c:pt idx="3">
                  <c:v>5.6186046511627907</c:v>
                </c:pt>
                <c:pt idx="4">
                  <c:v>5.8188976377952759</c:v>
                </c:pt>
                <c:pt idx="5">
                  <c:v>5.9982758620689651</c:v>
                </c:pt>
                <c:pt idx="6">
                  <c:v>5.8997050147492622</c:v>
                </c:pt>
                <c:pt idx="7">
                  <c:v>5.8220230473751604</c:v>
                </c:pt>
                <c:pt idx="8">
                  <c:v>5.849012775842044</c:v>
                </c:pt>
                <c:pt idx="9">
                  <c:v>5.8273305084745761</c:v>
                </c:pt>
                <c:pt idx="10">
                  <c:v>5.8038834951456311</c:v>
                </c:pt>
                <c:pt idx="11">
                  <c:v>5.7228163992869874</c:v>
                </c:pt>
                <c:pt idx="12">
                  <c:v>5.7979712595097208</c:v>
                </c:pt>
                <c:pt idx="13">
                  <c:v>5.7579365079365079</c:v>
                </c:pt>
                <c:pt idx="14">
                  <c:v>5.7635135135135132</c:v>
                </c:pt>
                <c:pt idx="15">
                  <c:v>5.7879223580158161</c:v>
                </c:pt>
                <c:pt idx="16">
                  <c:v>5.8274672187715666</c:v>
                </c:pt>
                <c:pt idx="17">
                  <c:v>5.8430079155672825</c:v>
                </c:pt>
                <c:pt idx="18">
                  <c:v>5.8334384858044164</c:v>
                </c:pt>
                <c:pt idx="19">
                  <c:v>5.7747747747747749</c:v>
                </c:pt>
                <c:pt idx="20">
                  <c:v>5.7791234140715106</c:v>
                </c:pt>
                <c:pt idx="21">
                  <c:v>5.8137969713965223</c:v>
                </c:pt>
                <c:pt idx="22">
                  <c:v>5.818132464712269</c:v>
                </c:pt>
                <c:pt idx="23">
                  <c:v>5.8084772370486659</c:v>
                </c:pt>
                <c:pt idx="24">
                  <c:v>5.7488721804511282</c:v>
                </c:pt>
                <c:pt idx="25">
                  <c:v>5.7893710385177961</c:v>
                </c:pt>
                <c:pt idx="26">
                  <c:v>5.8034107058266224</c:v>
                </c:pt>
                <c:pt idx="27">
                  <c:v>5.791017415215399</c:v>
                </c:pt>
                <c:pt idx="28">
                  <c:v>5.774722838137472</c:v>
                </c:pt>
                <c:pt idx="29">
                  <c:v>5.7743744607420187</c:v>
                </c:pt>
                <c:pt idx="30">
                  <c:v>5.7738145195132189</c:v>
                </c:pt>
                <c:pt idx="31">
                  <c:v>5.7825020441537207</c:v>
                </c:pt>
                <c:pt idx="32">
                  <c:v>5.7495053423031264</c:v>
                </c:pt>
                <c:pt idx="33">
                  <c:v>5.7487495190457869</c:v>
                </c:pt>
                <c:pt idx="34">
                  <c:v>5.7461624859603146</c:v>
                </c:pt>
                <c:pt idx="35">
                  <c:v>5.7376869755563664</c:v>
                </c:pt>
                <c:pt idx="36">
                  <c:v>5.716412619638426</c:v>
                </c:pt>
                <c:pt idx="37">
                  <c:v>5.697200138264777</c:v>
                </c:pt>
                <c:pt idx="38">
                  <c:v>5.6984771573604061</c:v>
                </c:pt>
                <c:pt idx="39">
                  <c:v>5.7057067020570669</c:v>
                </c:pt>
                <c:pt idx="40">
                  <c:v>5.7433801896044461</c:v>
                </c:pt>
                <c:pt idx="41">
                  <c:v>5.7169211195928753</c:v>
                </c:pt>
                <c:pt idx="42">
                  <c:v>5.7316921159239635</c:v>
                </c:pt>
                <c:pt idx="43">
                  <c:v>5.7287412374276139</c:v>
                </c:pt>
                <c:pt idx="44">
                  <c:v>5.7291914387633769</c:v>
                </c:pt>
                <c:pt idx="45">
                  <c:v>5.7296199593849728</c:v>
                </c:pt>
                <c:pt idx="46">
                  <c:v>5.7284786903753879</c:v>
                </c:pt>
                <c:pt idx="47">
                  <c:v>5.7142857142857144</c:v>
                </c:pt>
                <c:pt idx="48">
                  <c:v>5.710406023124496</c:v>
                </c:pt>
                <c:pt idx="49">
                  <c:v>5.6975519873650962</c:v>
                </c:pt>
                <c:pt idx="50">
                  <c:v>5.7150649350649347</c:v>
                </c:pt>
                <c:pt idx="51">
                  <c:v>5.7181911088400614</c:v>
                </c:pt>
                <c:pt idx="52">
                  <c:v>5.6961422845691381</c:v>
                </c:pt>
                <c:pt idx="53">
                  <c:v>5.6987654320987655</c:v>
                </c:pt>
                <c:pt idx="54">
                  <c:v>5.6959163830821584</c:v>
                </c:pt>
                <c:pt idx="55">
                  <c:v>5.7025149700598803</c:v>
                </c:pt>
                <c:pt idx="56">
                  <c:v>5.6898093669098611</c:v>
                </c:pt>
                <c:pt idx="57">
                  <c:v>5.6748437861606114</c:v>
                </c:pt>
                <c:pt idx="58">
                  <c:v>5.6984890109890109</c:v>
                </c:pt>
                <c:pt idx="59">
                  <c:v>5.6827508455467868</c:v>
                </c:pt>
                <c:pt idx="60">
                  <c:v>5.6972129319955407</c:v>
                </c:pt>
                <c:pt idx="61">
                  <c:v>5.6992960844698635</c:v>
                </c:pt>
                <c:pt idx="62">
                  <c:v>5.7043232674342823</c:v>
                </c:pt>
                <c:pt idx="63">
                  <c:v>5.7027664593609266</c:v>
                </c:pt>
                <c:pt idx="64">
                  <c:v>5.7086247086247086</c:v>
                </c:pt>
                <c:pt idx="65">
                  <c:v>5.7091099476439791</c:v>
                </c:pt>
                <c:pt idx="66">
                  <c:v>5.6995246951849552</c:v>
                </c:pt>
                <c:pt idx="67">
                  <c:v>5.6842641663269466</c:v>
                </c:pt>
                <c:pt idx="68">
                  <c:v>5.6956609485368315</c:v>
                </c:pt>
                <c:pt idx="69">
                  <c:v>5.7034593081383722</c:v>
                </c:pt>
                <c:pt idx="70">
                  <c:v>5.7216494845360826</c:v>
                </c:pt>
                <c:pt idx="71">
                  <c:v>5.7289132993330716</c:v>
                </c:pt>
                <c:pt idx="72">
                  <c:v>5.7378640776699026</c:v>
                </c:pt>
                <c:pt idx="73">
                  <c:v>5.7423572389925015</c:v>
                </c:pt>
                <c:pt idx="74">
                  <c:v>5.7368320973569116</c:v>
                </c:pt>
                <c:pt idx="75">
                  <c:v>5.7467495760316565</c:v>
                </c:pt>
                <c:pt idx="76">
                  <c:v>5.7474804031354987</c:v>
                </c:pt>
                <c:pt idx="77">
                  <c:v>5.7555062002591155</c:v>
                </c:pt>
                <c:pt idx="78">
                  <c:v>5.7686662997615112</c:v>
                </c:pt>
                <c:pt idx="79">
                  <c:v>5.7596084118926756</c:v>
                </c:pt>
                <c:pt idx="80">
                  <c:v>5.7538985481269043</c:v>
                </c:pt>
                <c:pt idx="81">
                  <c:v>5.7534197903712911</c:v>
                </c:pt>
                <c:pt idx="82">
                  <c:v>5.7466596343178624</c:v>
                </c:pt>
                <c:pt idx="83">
                  <c:v>5.7470403899721445</c:v>
                </c:pt>
                <c:pt idx="84">
                  <c:v>5.7404409231829145</c:v>
                </c:pt>
                <c:pt idx="85">
                  <c:v>5.7360874018436325</c:v>
                </c:pt>
                <c:pt idx="86">
                  <c:v>5.7383730762726195</c:v>
                </c:pt>
                <c:pt idx="87">
                  <c:v>5.7300367524223184</c:v>
                </c:pt>
                <c:pt idx="88">
                  <c:v>5.7355618070494785</c:v>
                </c:pt>
                <c:pt idx="89">
                  <c:v>5.7354627354627352</c:v>
                </c:pt>
                <c:pt idx="90">
                  <c:v>5.7302204928664073</c:v>
                </c:pt>
                <c:pt idx="91">
                  <c:v>5.7269662921348319</c:v>
                </c:pt>
                <c:pt idx="92">
                  <c:v>5.7362304998408149</c:v>
                </c:pt>
                <c:pt idx="93">
                  <c:v>5.7255704169944925</c:v>
                </c:pt>
                <c:pt idx="94">
                  <c:v>5.7255024147063409</c:v>
                </c:pt>
                <c:pt idx="95">
                  <c:v>5.7281703178031469</c:v>
                </c:pt>
                <c:pt idx="96">
                  <c:v>5.7268285234386926</c:v>
                </c:pt>
                <c:pt idx="97">
                  <c:v>5.7318106186658602</c:v>
                </c:pt>
                <c:pt idx="98">
                  <c:v>5.7355805243445692</c:v>
                </c:pt>
                <c:pt idx="99">
                  <c:v>5.7320765919548764</c:v>
                </c:pt>
                <c:pt idx="100">
                  <c:v>5.737562555195761</c:v>
                </c:pt>
                <c:pt idx="101">
                  <c:v>5.739460247994165</c:v>
                </c:pt>
                <c:pt idx="102">
                  <c:v>5.7373445183685279</c:v>
                </c:pt>
                <c:pt idx="103">
                  <c:v>5.7523700086182128</c:v>
                </c:pt>
                <c:pt idx="104">
                  <c:v>5.7526667614848526</c:v>
                </c:pt>
                <c:pt idx="105">
                  <c:v>5.7520090229804035</c:v>
                </c:pt>
                <c:pt idx="106">
                  <c:v>5.7431564245810058</c:v>
                </c:pt>
                <c:pt idx="107">
                  <c:v>5.7434866962305984</c:v>
                </c:pt>
                <c:pt idx="108">
                  <c:v>5.7391423859263329</c:v>
                </c:pt>
                <c:pt idx="109">
                  <c:v>5.7399672399672399</c:v>
                </c:pt>
                <c:pt idx="110">
                  <c:v>5.7430197885605851</c:v>
                </c:pt>
                <c:pt idx="111">
                  <c:v>5.7373587950511027</c:v>
                </c:pt>
                <c:pt idx="112">
                  <c:v>5.7318569903948768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4-4228-A7CA-45CCE971272C}"/>
            </c:ext>
          </c:extLst>
        </c:ser>
        <c:ser>
          <c:idx val="2"/>
          <c:order val="2"/>
          <c:tx>
            <c:strRef>
              <c:f>'2022-06 booster'!$S$9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'2022-06 booster'!$S$10:$S$156</c:f>
              <c:numCache>
                <c:formatCode>0.000</c:formatCode>
                <c:ptCount val="147"/>
                <c:pt idx="0">
                  <c:v>0.79322429906542058</c:v>
                </c:pt>
                <c:pt idx="1">
                  <c:v>0.79441473559120623</c:v>
                </c:pt>
                <c:pt idx="2">
                  <c:v>0.76411290322580649</c:v>
                </c:pt>
                <c:pt idx="3">
                  <c:v>0.74224270353302613</c:v>
                </c:pt>
                <c:pt idx="4">
                  <c:v>0.73587254169778438</c:v>
                </c:pt>
                <c:pt idx="5">
                  <c:v>0.74179104477611946</c:v>
                </c:pt>
                <c:pt idx="6">
                  <c:v>0.73841609747092485</c:v>
                </c:pt>
                <c:pt idx="7">
                  <c:v>0.7409157568844712</c:v>
                </c:pt>
                <c:pt idx="8">
                  <c:v>0.74080611944689612</c:v>
                </c:pt>
                <c:pt idx="9">
                  <c:v>0.74087542087542091</c:v>
                </c:pt>
                <c:pt idx="10">
                  <c:v>0.74575848303393211</c:v>
                </c:pt>
                <c:pt idx="11">
                  <c:v>0.74723612242522985</c:v>
                </c:pt>
                <c:pt idx="12">
                  <c:v>0.74400694218461871</c:v>
                </c:pt>
                <c:pt idx="13">
                  <c:v>0.74121373109930522</c:v>
                </c:pt>
                <c:pt idx="14">
                  <c:v>0.74613665079210811</c:v>
                </c:pt>
                <c:pt idx="15">
                  <c:v>0.74705391110698716</c:v>
                </c:pt>
                <c:pt idx="16">
                  <c:v>0.74851520255296511</c:v>
                </c:pt>
                <c:pt idx="17">
                  <c:v>0.75042358522534736</c:v>
                </c:pt>
                <c:pt idx="18">
                  <c:v>0.75244140625</c:v>
                </c:pt>
                <c:pt idx="19">
                  <c:v>0.75105452273082329</c:v>
                </c:pt>
                <c:pt idx="20">
                  <c:v>0.74945778176650957</c:v>
                </c:pt>
                <c:pt idx="21">
                  <c:v>0.74774579816778475</c:v>
                </c:pt>
                <c:pt idx="22">
                  <c:v>0.74636116721220136</c:v>
                </c:pt>
                <c:pt idx="23">
                  <c:v>0.7431708623460096</c:v>
                </c:pt>
                <c:pt idx="24">
                  <c:v>0.7396014703037338</c:v>
                </c:pt>
                <c:pt idx="25">
                  <c:v>0.73999750716689516</c:v>
                </c:pt>
                <c:pt idx="26">
                  <c:v>0.73676930478710612</c:v>
                </c:pt>
                <c:pt idx="27">
                  <c:v>0.73567768979972059</c:v>
                </c:pt>
                <c:pt idx="28">
                  <c:v>0.73479291276379644</c:v>
                </c:pt>
                <c:pt idx="29">
                  <c:v>0.73584387025838371</c:v>
                </c:pt>
                <c:pt idx="30">
                  <c:v>0.73182277538428808</c:v>
                </c:pt>
                <c:pt idx="31">
                  <c:v>0.73140965973730476</c:v>
                </c:pt>
                <c:pt idx="32">
                  <c:v>0.72925764192139741</c:v>
                </c:pt>
                <c:pt idx="33">
                  <c:v>0.72769335671147473</c:v>
                </c:pt>
                <c:pt idx="34">
                  <c:v>0.72440647566904237</c:v>
                </c:pt>
                <c:pt idx="35">
                  <c:v>0.7208929226255959</c:v>
                </c:pt>
                <c:pt idx="36">
                  <c:v>0.72055406613047368</c:v>
                </c:pt>
                <c:pt idx="37">
                  <c:v>0.71713875473175825</c:v>
                </c:pt>
                <c:pt idx="38">
                  <c:v>0.71582213909199111</c:v>
                </c:pt>
                <c:pt idx="39">
                  <c:v>0.71457658106872768</c:v>
                </c:pt>
                <c:pt idx="40">
                  <c:v>0.71424506057403037</c:v>
                </c:pt>
                <c:pt idx="41">
                  <c:v>0.71452991452991454</c:v>
                </c:pt>
                <c:pt idx="42">
                  <c:v>0.7143467453782818</c:v>
                </c:pt>
                <c:pt idx="43">
                  <c:v>0.71296893373288317</c:v>
                </c:pt>
                <c:pt idx="44">
                  <c:v>0.71405283242562334</c:v>
                </c:pt>
                <c:pt idx="45">
                  <c:v>0.71273908336340674</c:v>
                </c:pt>
                <c:pt idx="46">
                  <c:v>0.71219032914590497</c:v>
                </c:pt>
                <c:pt idx="47">
                  <c:v>0.71252397917237598</c:v>
                </c:pt>
                <c:pt idx="48">
                  <c:v>0.71176726882729502</c:v>
                </c:pt>
                <c:pt idx="49">
                  <c:v>0.71125788643533128</c:v>
                </c:pt>
                <c:pt idx="50">
                  <c:v>0.71071417035433959</c:v>
                </c:pt>
                <c:pt idx="51">
                  <c:v>0.7098994512639959</c:v>
                </c:pt>
                <c:pt idx="52">
                  <c:v>0.70877750763668101</c:v>
                </c:pt>
                <c:pt idx="53">
                  <c:v>0.70702119838255117</c:v>
                </c:pt>
                <c:pt idx="54">
                  <c:v>0.70636643154277445</c:v>
                </c:pt>
                <c:pt idx="55">
                  <c:v>0.70596607757086938</c:v>
                </c:pt>
                <c:pt idx="56">
                  <c:v>0.7058686131386861</c:v>
                </c:pt>
                <c:pt idx="57">
                  <c:v>0.70517355419434624</c:v>
                </c:pt>
                <c:pt idx="58">
                  <c:v>0.70494774703333429</c:v>
                </c:pt>
                <c:pt idx="59">
                  <c:v>0.70275771686696598</c:v>
                </c:pt>
                <c:pt idx="60">
                  <c:v>0.70246048109965631</c:v>
                </c:pt>
                <c:pt idx="61">
                  <c:v>0.70242646062084857</c:v>
                </c:pt>
                <c:pt idx="62">
                  <c:v>0.70284811820761284</c:v>
                </c:pt>
                <c:pt idx="63">
                  <c:v>0.70310145157452208</c:v>
                </c:pt>
                <c:pt idx="64">
                  <c:v>0.70305608476655268</c:v>
                </c:pt>
                <c:pt idx="65">
                  <c:v>0.70354598947042424</c:v>
                </c:pt>
                <c:pt idx="66">
                  <c:v>0.70326644057424081</c:v>
                </c:pt>
                <c:pt idx="67">
                  <c:v>0.70311633301396803</c:v>
                </c:pt>
                <c:pt idx="68">
                  <c:v>0.70363260116183401</c:v>
                </c:pt>
                <c:pt idx="69">
                  <c:v>0.70265809376000787</c:v>
                </c:pt>
                <c:pt idx="70">
                  <c:v>0.70306219396331215</c:v>
                </c:pt>
                <c:pt idx="71">
                  <c:v>0.70284449150502959</c:v>
                </c:pt>
                <c:pt idx="72">
                  <c:v>0.70378926810679499</c:v>
                </c:pt>
                <c:pt idx="73">
                  <c:v>0.70385558069381604</c:v>
                </c:pt>
                <c:pt idx="74">
                  <c:v>0.70327979673185859</c:v>
                </c:pt>
                <c:pt idx="75">
                  <c:v>0.70344827586206893</c:v>
                </c:pt>
                <c:pt idx="76">
                  <c:v>0.70362838733263267</c:v>
                </c:pt>
                <c:pt idx="77">
                  <c:v>0.70367939898624188</c:v>
                </c:pt>
                <c:pt idx="78">
                  <c:v>0.70419223361848882</c:v>
                </c:pt>
                <c:pt idx="79">
                  <c:v>0.70309387863497541</c:v>
                </c:pt>
                <c:pt idx="80">
                  <c:v>0.70284413110590505</c:v>
                </c:pt>
                <c:pt idx="81">
                  <c:v>0.7029432193089078</c:v>
                </c:pt>
                <c:pt idx="82">
                  <c:v>0.7028102087767959</c:v>
                </c:pt>
                <c:pt idx="83">
                  <c:v>0.70297493558210356</c:v>
                </c:pt>
                <c:pt idx="84">
                  <c:v>0.70260983219495743</c:v>
                </c:pt>
                <c:pt idx="85">
                  <c:v>0.70157636496502762</c:v>
                </c:pt>
                <c:pt idx="86">
                  <c:v>0.70089442482080522</c:v>
                </c:pt>
                <c:pt idx="87">
                  <c:v>0.70151756861782633</c:v>
                </c:pt>
                <c:pt idx="88">
                  <c:v>0.70188939065632527</c:v>
                </c:pt>
                <c:pt idx="89">
                  <c:v>0.70230860260344585</c:v>
                </c:pt>
                <c:pt idx="90">
                  <c:v>0.7016875124081795</c:v>
                </c:pt>
                <c:pt idx="91">
                  <c:v>0.70147258321373096</c:v>
                </c:pt>
                <c:pt idx="92">
                  <c:v>0.70081098426651622</c:v>
                </c:pt>
                <c:pt idx="93">
                  <c:v>0.70067398420951277</c:v>
                </c:pt>
                <c:pt idx="94">
                  <c:v>0.70023816328474797</c:v>
                </c:pt>
                <c:pt idx="95">
                  <c:v>0.69952335198477744</c:v>
                </c:pt>
                <c:pt idx="96">
                  <c:v>0.69987683809808166</c:v>
                </c:pt>
                <c:pt idx="97">
                  <c:v>0.69919734292831437</c:v>
                </c:pt>
                <c:pt idx="98">
                  <c:v>0.6991672449687717</c:v>
                </c:pt>
                <c:pt idx="99">
                  <c:v>0.69795224927253341</c:v>
                </c:pt>
                <c:pt idx="100">
                  <c:v>0.69840900132583228</c:v>
                </c:pt>
                <c:pt idx="101">
                  <c:v>0.6982943755213602</c:v>
                </c:pt>
                <c:pt idx="102">
                  <c:v>0.69733673200316426</c:v>
                </c:pt>
                <c:pt idx="103">
                  <c:v>0.69778544421793598</c:v>
                </c:pt>
                <c:pt idx="104">
                  <c:v>0.69843380359517193</c:v>
                </c:pt>
                <c:pt idx="105">
                  <c:v>0.69882840601555274</c:v>
                </c:pt>
                <c:pt idx="106">
                  <c:v>0.69895635028555891</c:v>
                </c:pt>
                <c:pt idx="107">
                  <c:v>0.69954089727576541</c:v>
                </c:pt>
                <c:pt idx="108">
                  <c:v>0.69927657579208258</c:v>
                </c:pt>
                <c:pt idx="109">
                  <c:v>0.69877696168034831</c:v>
                </c:pt>
                <c:pt idx="110">
                  <c:v>0.69932332067998015</c:v>
                </c:pt>
                <c:pt idx="111">
                  <c:v>0.69908401199469083</c:v>
                </c:pt>
                <c:pt idx="112">
                  <c:v>0.69940747493163169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E4-4228-A7CA-45CCE9712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704463"/>
        <c:axId val="2132717423"/>
      </c:lineChart>
      <c:catAx>
        <c:axId val="21327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17423"/>
        <c:crosses val="autoZero"/>
        <c:auto val="1"/>
        <c:lblAlgn val="ctr"/>
        <c:lblOffset val="100"/>
        <c:noMultiLvlLbl val="0"/>
      </c:catAx>
      <c:valAx>
        <c:axId val="213271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'2022-06 booster'!$AM$9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'2022-06 booster'!$AL$10:$AL$156</c:f>
              <c:numCache>
                <c:formatCode>m/d/yyyy</c:formatCode>
                <c:ptCount val="147"/>
                <c:pt idx="0">
                  <c:v>44599</c:v>
                </c:pt>
                <c:pt idx="1">
                  <c:v>44606</c:v>
                </c:pt>
                <c:pt idx="2">
                  <c:v>44613</c:v>
                </c:pt>
                <c:pt idx="3">
                  <c:v>44620</c:v>
                </c:pt>
                <c:pt idx="4">
                  <c:v>44627</c:v>
                </c:pt>
                <c:pt idx="5">
                  <c:v>44634</c:v>
                </c:pt>
                <c:pt idx="6">
                  <c:v>44641</c:v>
                </c:pt>
                <c:pt idx="7">
                  <c:v>44648</c:v>
                </c:pt>
                <c:pt idx="8">
                  <c:v>44655</c:v>
                </c:pt>
                <c:pt idx="9">
                  <c:v>44662</c:v>
                </c:pt>
                <c:pt idx="10">
                  <c:v>44669</c:v>
                </c:pt>
                <c:pt idx="11">
                  <c:v>44676</c:v>
                </c:pt>
                <c:pt idx="12">
                  <c:v>44683</c:v>
                </c:pt>
                <c:pt idx="13">
                  <c:v>44690</c:v>
                </c:pt>
                <c:pt idx="14">
                  <c:v>44697</c:v>
                </c:pt>
                <c:pt idx="15">
                  <c:v>44704</c:v>
                </c:pt>
                <c:pt idx="16">
                  <c:v>44711</c:v>
                </c:pt>
                <c:pt idx="17">
                  <c:v>44718</c:v>
                </c:pt>
                <c:pt idx="18">
                  <c:v>44725</c:v>
                </c:pt>
                <c:pt idx="19">
                  <c:v>44732</c:v>
                </c:pt>
                <c:pt idx="20">
                  <c:v>44739</c:v>
                </c:pt>
                <c:pt idx="21">
                  <c:v>44746</c:v>
                </c:pt>
                <c:pt idx="22">
                  <c:v>44753</c:v>
                </c:pt>
                <c:pt idx="23">
                  <c:v>44760</c:v>
                </c:pt>
                <c:pt idx="24">
                  <c:v>44767</c:v>
                </c:pt>
                <c:pt idx="25">
                  <c:v>44774</c:v>
                </c:pt>
                <c:pt idx="26">
                  <c:v>44781</c:v>
                </c:pt>
                <c:pt idx="27">
                  <c:v>44788</c:v>
                </c:pt>
                <c:pt idx="28">
                  <c:v>44795</c:v>
                </c:pt>
                <c:pt idx="29">
                  <c:v>44802</c:v>
                </c:pt>
                <c:pt idx="30">
                  <c:v>44809</c:v>
                </c:pt>
                <c:pt idx="31">
                  <c:v>44816</c:v>
                </c:pt>
                <c:pt idx="32">
                  <c:v>44823</c:v>
                </c:pt>
                <c:pt idx="33">
                  <c:v>44830</c:v>
                </c:pt>
                <c:pt idx="34">
                  <c:v>44837</c:v>
                </c:pt>
                <c:pt idx="35">
                  <c:v>44844</c:v>
                </c:pt>
                <c:pt idx="36">
                  <c:v>44851</c:v>
                </c:pt>
                <c:pt idx="37">
                  <c:v>44858</c:v>
                </c:pt>
                <c:pt idx="38">
                  <c:v>44865</c:v>
                </c:pt>
                <c:pt idx="39">
                  <c:v>44872</c:v>
                </c:pt>
                <c:pt idx="40">
                  <c:v>44879</c:v>
                </c:pt>
                <c:pt idx="41">
                  <c:v>44886</c:v>
                </c:pt>
                <c:pt idx="42">
                  <c:v>44893</c:v>
                </c:pt>
                <c:pt idx="43">
                  <c:v>44900</c:v>
                </c:pt>
                <c:pt idx="44">
                  <c:v>44907</c:v>
                </c:pt>
                <c:pt idx="45">
                  <c:v>44914</c:v>
                </c:pt>
                <c:pt idx="46">
                  <c:v>44921</c:v>
                </c:pt>
                <c:pt idx="47">
                  <c:v>44928</c:v>
                </c:pt>
                <c:pt idx="48">
                  <c:v>44935</c:v>
                </c:pt>
                <c:pt idx="49">
                  <c:v>44942</c:v>
                </c:pt>
                <c:pt idx="50">
                  <c:v>44949</c:v>
                </c:pt>
                <c:pt idx="51">
                  <c:v>44956</c:v>
                </c:pt>
                <c:pt idx="52">
                  <c:v>44963</c:v>
                </c:pt>
                <c:pt idx="53">
                  <c:v>44970</c:v>
                </c:pt>
                <c:pt idx="54">
                  <c:v>44977</c:v>
                </c:pt>
                <c:pt idx="55">
                  <c:v>44984</c:v>
                </c:pt>
                <c:pt idx="56">
                  <c:v>44991</c:v>
                </c:pt>
                <c:pt idx="57">
                  <c:v>44998</c:v>
                </c:pt>
                <c:pt idx="58">
                  <c:v>45005</c:v>
                </c:pt>
                <c:pt idx="59">
                  <c:v>45012</c:v>
                </c:pt>
                <c:pt idx="60">
                  <c:v>45019</c:v>
                </c:pt>
                <c:pt idx="61">
                  <c:v>45026</c:v>
                </c:pt>
                <c:pt idx="62">
                  <c:v>45033</c:v>
                </c:pt>
                <c:pt idx="63">
                  <c:v>45040</c:v>
                </c:pt>
                <c:pt idx="64">
                  <c:v>45047</c:v>
                </c:pt>
                <c:pt idx="65">
                  <c:v>45054</c:v>
                </c:pt>
                <c:pt idx="66">
                  <c:v>45061</c:v>
                </c:pt>
                <c:pt idx="67">
                  <c:v>45068</c:v>
                </c:pt>
                <c:pt idx="68">
                  <c:v>45075</c:v>
                </c:pt>
                <c:pt idx="69">
                  <c:v>45082</c:v>
                </c:pt>
                <c:pt idx="70">
                  <c:v>45089</c:v>
                </c:pt>
                <c:pt idx="71">
                  <c:v>45096</c:v>
                </c:pt>
                <c:pt idx="72">
                  <c:v>45103</c:v>
                </c:pt>
                <c:pt idx="73">
                  <c:v>45110</c:v>
                </c:pt>
                <c:pt idx="74">
                  <c:v>45117</c:v>
                </c:pt>
                <c:pt idx="75">
                  <c:v>45124</c:v>
                </c:pt>
                <c:pt idx="76">
                  <c:v>45131</c:v>
                </c:pt>
                <c:pt idx="77">
                  <c:v>45138</c:v>
                </c:pt>
                <c:pt idx="78">
                  <c:v>45145</c:v>
                </c:pt>
                <c:pt idx="79">
                  <c:v>45152</c:v>
                </c:pt>
                <c:pt idx="80">
                  <c:v>45159</c:v>
                </c:pt>
                <c:pt idx="81">
                  <c:v>45166</c:v>
                </c:pt>
                <c:pt idx="82">
                  <c:v>45173</c:v>
                </c:pt>
                <c:pt idx="83">
                  <c:v>45180</c:v>
                </c:pt>
                <c:pt idx="84">
                  <c:v>45187</c:v>
                </c:pt>
                <c:pt idx="85">
                  <c:v>45194</c:v>
                </c:pt>
                <c:pt idx="86">
                  <c:v>45201</c:v>
                </c:pt>
                <c:pt idx="87">
                  <c:v>45208</c:v>
                </c:pt>
                <c:pt idx="88">
                  <c:v>45215</c:v>
                </c:pt>
                <c:pt idx="89">
                  <c:v>45222</c:v>
                </c:pt>
                <c:pt idx="90">
                  <c:v>45229</c:v>
                </c:pt>
                <c:pt idx="91">
                  <c:v>45236</c:v>
                </c:pt>
                <c:pt idx="92">
                  <c:v>45243</c:v>
                </c:pt>
                <c:pt idx="93">
                  <c:v>45250</c:v>
                </c:pt>
                <c:pt idx="94">
                  <c:v>45257</c:v>
                </c:pt>
                <c:pt idx="95">
                  <c:v>45264</c:v>
                </c:pt>
                <c:pt idx="96">
                  <c:v>45271</c:v>
                </c:pt>
                <c:pt idx="97">
                  <c:v>45278</c:v>
                </c:pt>
                <c:pt idx="98">
                  <c:v>45285</c:v>
                </c:pt>
                <c:pt idx="99">
                  <c:v>45292</c:v>
                </c:pt>
                <c:pt idx="100">
                  <c:v>45299</c:v>
                </c:pt>
                <c:pt idx="101">
                  <c:v>45306</c:v>
                </c:pt>
                <c:pt idx="102">
                  <c:v>45313</c:v>
                </c:pt>
                <c:pt idx="103">
                  <c:v>45320</c:v>
                </c:pt>
                <c:pt idx="104">
                  <c:v>45327</c:v>
                </c:pt>
                <c:pt idx="105">
                  <c:v>45334</c:v>
                </c:pt>
                <c:pt idx="106">
                  <c:v>45341</c:v>
                </c:pt>
                <c:pt idx="107">
                  <c:v>45348</c:v>
                </c:pt>
                <c:pt idx="108">
                  <c:v>45355</c:v>
                </c:pt>
                <c:pt idx="109">
                  <c:v>45362</c:v>
                </c:pt>
                <c:pt idx="110">
                  <c:v>45369</c:v>
                </c:pt>
                <c:pt idx="111">
                  <c:v>45376</c:v>
                </c:pt>
                <c:pt idx="112">
                  <c:v>45383</c:v>
                </c:pt>
              </c:numCache>
            </c:numRef>
          </c:cat>
          <c:val>
            <c:numRef>
              <c:f>'2022-06 booster'!$AM$10:$AM$156</c:f>
              <c:numCache>
                <c:formatCode>0.000</c:formatCode>
                <c:ptCount val="147"/>
                <c:pt idx="0">
                  <c:v>1.1124884181669377</c:v>
                </c:pt>
                <c:pt idx="1">
                  <c:v>1.0317168926701765</c:v>
                </c:pt>
                <c:pt idx="2">
                  <c:v>1.0349190891087314</c:v>
                </c:pt>
                <c:pt idx="3">
                  <c:v>1.0455457872906522</c:v>
                </c:pt>
                <c:pt idx="4">
                  <c:v>1</c:v>
                </c:pt>
                <c:pt idx="5">
                  <c:v>0.97702526855950456</c:v>
                </c:pt>
                <c:pt idx="6">
                  <c:v>0.98794786938177581</c:v>
                </c:pt>
                <c:pt idx="7">
                  <c:v>1.003623003288846</c:v>
                </c:pt>
                <c:pt idx="8">
                  <c:v>0.99795328738454181</c:v>
                </c:pt>
                <c:pt idx="9">
                  <c:v>1.0008668010273354</c:v>
                </c:pt>
                <c:pt idx="10">
                  <c:v>1.0106314042608173</c:v>
                </c:pt>
                <c:pt idx="11">
                  <c:v>1.0260625670236767</c:v>
                </c:pt>
                <c:pt idx="12">
                  <c:v>1.0074865431429736</c:v>
                </c:pt>
                <c:pt idx="13">
                  <c:v>1.009781557273568</c:v>
                </c:pt>
                <c:pt idx="14">
                  <c:v>1.0145990077101348</c:v>
                </c:pt>
                <c:pt idx="15">
                  <c:v>1.0106601649602809</c:v>
                </c:pt>
                <c:pt idx="16">
                  <c:v>1.0048684552614617</c:v>
                </c:pt>
                <c:pt idx="17">
                  <c:v>1.0038549225177358</c:v>
                </c:pt>
                <c:pt idx="18">
                  <c:v>1.007306280963659</c:v>
                </c:pt>
                <c:pt idx="19">
                  <c:v>1.0147578478096679</c:v>
                </c:pt>
                <c:pt idx="20">
                  <c:v>1.0109361661430809</c:v>
                </c:pt>
                <c:pt idx="21">
                  <c:v>1.0017173014590726</c:v>
                </c:pt>
                <c:pt idx="22">
                  <c:v>0.99822630689850667</c:v>
                </c:pt>
                <c:pt idx="23">
                  <c:v>0.99472375235425736</c:v>
                </c:pt>
                <c:pt idx="24">
                  <c:v>0.99931808012121826</c:v>
                </c:pt>
                <c:pt idx="25">
                  <c:v>0.99197340758200026</c:v>
                </c:pt>
                <c:pt idx="26">
                  <c:v>0.98437800335137859</c:v>
                </c:pt>
                <c:pt idx="27">
                  <c:v>0.98414462182779072</c:v>
                </c:pt>
                <c:pt idx="28">
                  <c:v>0.9848555763366954</c:v>
                </c:pt>
                <c:pt idx="29">
                  <c:v>0.98544409726709947</c:v>
                </c:pt>
                <c:pt idx="30">
                  <c:v>0.97927998535914818</c:v>
                </c:pt>
                <c:pt idx="31">
                  <c:v>0.97638524530035908</c:v>
                </c:pt>
                <c:pt idx="32">
                  <c:v>0.97822632001020682</c:v>
                </c:pt>
                <c:pt idx="33">
                  <c:v>0.97538570472637487</c:v>
                </c:pt>
                <c:pt idx="34">
                  <c:v>0.97055088381500709</c:v>
                </c:pt>
                <c:pt idx="35">
                  <c:v>0.96640757228040208</c:v>
                </c:pt>
                <c:pt idx="36">
                  <c:v>0.96868359122763104</c:v>
                </c:pt>
                <c:pt idx="37">
                  <c:v>0.96648069010000837</c:v>
                </c:pt>
                <c:pt idx="38">
                  <c:v>0.96362998407275735</c:v>
                </c:pt>
                <c:pt idx="39">
                  <c:v>0.95987758832434422</c:v>
                </c:pt>
                <c:pt idx="40">
                  <c:v>0.95228889852552656</c:v>
                </c:pt>
                <c:pt idx="41">
                  <c:v>0.95622431546107289</c:v>
                </c:pt>
                <c:pt idx="42">
                  <c:v>0.95266521850660268</c:v>
                </c:pt>
                <c:pt idx="43">
                  <c:v>0.95046913693460799</c:v>
                </c:pt>
                <c:pt idx="44">
                  <c:v>0.95099045082882883</c:v>
                </c:pt>
                <c:pt idx="45">
                  <c:v>0.9483233136080842</c:v>
                </c:pt>
                <c:pt idx="46">
                  <c:v>0.9469367369716537</c:v>
                </c:pt>
                <c:pt idx="47">
                  <c:v>0.94888647032235518</c:v>
                </c:pt>
                <c:pt idx="48">
                  <c:v>0.9476768477157077</c:v>
                </c:pt>
                <c:pt idx="49">
                  <c:v>0.94828868928331989</c:v>
                </c:pt>
                <c:pt idx="50">
                  <c:v>0.94381766850465487</c:v>
                </c:pt>
                <c:pt idx="51">
                  <c:v>0.9413800666278731</c:v>
                </c:pt>
                <c:pt idx="52">
                  <c:v>0.94268901690890428</c:v>
                </c:pt>
                <c:pt idx="53">
                  <c:v>0.9390820270837722</c:v>
                </c:pt>
                <c:pt idx="54">
                  <c:v>0.93784452491541359</c:v>
                </c:pt>
                <c:pt idx="55">
                  <c:v>0.9353934514237493</c:v>
                </c:pt>
                <c:pt idx="56">
                  <c:v>0.93651687400780192</c:v>
                </c:pt>
                <c:pt idx="57">
                  <c:v>0.93722547106464527</c:v>
                </c:pt>
                <c:pt idx="58">
                  <c:v>0.93220561515989819</c:v>
                </c:pt>
                <c:pt idx="59">
                  <c:v>0.93105221230022339</c:v>
                </c:pt>
                <c:pt idx="60">
                  <c:v>0.92746813911307757</c:v>
                </c:pt>
                <c:pt idx="61">
                  <c:v>0.92625746955007826</c:v>
                </c:pt>
                <c:pt idx="62">
                  <c:v>0.92517089623722826</c:v>
                </c:pt>
                <c:pt idx="63">
                  <c:v>0.92493143293759728</c:v>
                </c:pt>
                <c:pt idx="64">
                  <c:v>0.92309869046889936</c:v>
                </c:pt>
                <c:pt idx="65">
                  <c:v>0.92283969500135821</c:v>
                </c:pt>
                <c:pt idx="66">
                  <c:v>0.92320035256354749</c:v>
                </c:pt>
                <c:pt idx="67">
                  <c:v>0.92465594662570272</c:v>
                </c:pt>
                <c:pt idx="68">
                  <c:v>0.92265976726679844</c:v>
                </c:pt>
                <c:pt idx="69">
                  <c:v>0.9193015458039856</c:v>
                </c:pt>
                <c:pt idx="70">
                  <c:v>0.91608823658326066</c:v>
                </c:pt>
                <c:pt idx="71">
                  <c:v>0.91382772786428679</c:v>
                </c:pt>
                <c:pt idx="72">
                  <c:v>0.91281390135494844</c:v>
                </c:pt>
                <c:pt idx="73">
                  <c:v>0.91137211918163752</c:v>
                </c:pt>
                <c:pt idx="74">
                  <c:v>0.91069072784039307</c:v>
                </c:pt>
                <c:pt idx="75">
                  <c:v>0.90852594771463857</c:v>
                </c:pt>
                <c:pt idx="76">
                  <c:v>0.90783269009780498</c:v>
                </c:pt>
                <c:pt idx="77">
                  <c:v>0.9058239519351664</c:v>
                </c:pt>
                <c:pt idx="78">
                  <c:v>0.90360958522701429</c:v>
                </c:pt>
                <c:pt idx="79">
                  <c:v>0.90281320007651689</c:v>
                </c:pt>
                <c:pt idx="80">
                  <c:v>0.90258245865800713</c:v>
                </c:pt>
                <c:pt idx="81">
                  <c:v>0.90197972440229435</c:v>
                </c:pt>
                <c:pt idx="82">
                  <c:v>0.90206473209053262</c:v>
                </c:pt>
                <c:pt idx="83">
                  <c:v>0.90141179082601675</c:v>
                </c:pt>
                <c:pt idx="84">
                  <c:v>0.90117500986744126</c:v>
                </c:pt>
                <c:pt idx="85">
                  <c:v>0.89972934261399118</c:v>
                </c:pt>
                <c:pt idx="86">
                  <c:v>0.89769549428297368</c:v>
                </c:pt>
                <c:pt idx="87">
                  <c:v>0.89899834046170013</c:v>
                </c:pt>
                <c:pt idx="88">
                  <c:v>0.89780699576761613</c:v>
                </c:pt>
                <c:pt idx="89">
                  <c:v>0.8975575877239742</c:v>
                </c:pt>
                <c:pt idx="90">
                  <c:v>0.89678376372525792</c:v>
                </c:pt>
                <c:pt idx="91">
                  <c:v>0.89621853756818026</c:v>
                </c:pt>
                <c:pt idx="92">
                  <c:v>0.89313000455894909</c:v>
                </c:pt>
                <c:pt idx="93">
                  <c:v>0.89382013082745115</c:v>
                </c:pt>
                <c:pt idx="94">
                  <c:v>0.89247816405395919</c:v>
                </c:pt>
                <c:pt idx="95">
                  <c:v>0.89035713867957511</c:v>
                </c:pt>
                <c:pt idx="96">
                  <c:v>0.89022117030516845</c:v>
                </c:pt>
                <c:pt idx="97">
                  <c:v>0.88779140963597847</c:v>
                </c:pt>
                <c:pt idx="98">
                  <c:v>0.88637851398615031</c:v>
                </c:pt>
                <c:pt idx="99">
                  <c:v>0.88458949893947947</c:v>
                </c:pt>
                <c:pt idx="100">
                  <c:v>0.88353340316015982</c:v>
                </c:pt>
                <c:pt idx="101">
                  <c:v>0.88230877004343822</c:v>
                </c:pt>
                <c:pt idx="102">
                  <c:v>0.88063763743671641</c:v>
                </c:pt>
                <c:pt idx="103">
                  <c:v>0.87811874516844568</c:v>
                </c:pt>
                <c:pt idx="104">
                  <c:v>0.87810553528595858</c:v>
                </c:pt>
                <c:pt idx="105">
                  <c:v>0.87791849447930903</c:v>
                </c:pt>
                <c:pt idx="106">
                  <c:v>0.87864843987036323</c:v>
                </c:pt>
                <c:pt idx="107">
                  <c:v>0.87854851372232656</c:v>
                </c:pt>
                <c:pt idx="108">
                  <c:v>0.87809754856990263</c:v>
                </c:pt>
                <c:pt idx="109">
                  <c:v>0.87656166516712897</c:v>
                </c:pt>
                <c:pt idx="110">
                  <c:v>0.87599884452331311</c:v>
                </c:pt>
                <c:pt idx="111">
                  <c:v>0.8757814062981284</c:v>
                </c:pt>
                <c:pt idx="112">
                  <c:v>0.87624551778806481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8-410A-803E-846A44B52F54}"/>
            </c:ext>
          </c:extLst>
        </c:ser>
        <c:ser>
          <c:idx val="1"/>
          <c:order val="1"/>
          <c:tx>
            <c:strRef>
              <c:f>'2022-06 booster'!$AN$9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'2022-06 booster'!$AL$10:$AL$156</c:f>
              <c:numCache>
                <c:formatCode>m/d/yyyy</c:formatCode>
                <c:ptCount val="147"/>
                <c:pt idx="0">
                  <c:v>44599</c:v>
                </c:pt>
                <c:pt idx="1">
                  <c:v>44606</c:v>
                </c:pt>
                <c:pt idx="2">
                  <c:v>44613</c:v>
                </c:pt>
                <c:pt idx="3">
                  <c:v>44620</c:v>
                </c:pt>
                <c:pt idx="4">
                  <c:v>44627</c:v>
                </c:pt>
                <c:pt idx="5">
                  <c:v>44634</c:v>
                </c:pt>
                <c:pt idx="6">
                  <c:v>44641</c:v>
                </c:pt>
                <c:pt idx="7">
                  <c:v>44648</c:v>
                </c:pt>
                <c:pt idx="8">
                  <c:v>44655</c:v>
                </c:pt>
                <c:pt idx="9">
                  <c:v>44662</c:v>
                </c:pt>
                <c:pt idx="10">
                  <c:v>44669</c:v>
                </c:pt>
                <c:pt idx="11">
                  <c:v>44676</c:v>
                </c:pt>
                <c:pt idx="12">
                  <c:v>44683</c:v>
                </c:pt>
                <c:pt idx="13">
                  <c:v>44690</c:v>
                </c:pt>
                <c:pt idx="14">
                  <c:v>44697</c:v>
                </c:pt>
                <c:pt idx="15">
                  <c:v>44704</c:v>
                </c:pt>
                <c:pt idx="16">
                  <c:v>44711</c:v>
                </c:pt>
                <c:pt idx="17">
                  <c:v>44718</c:v>
                </c:pt>
                <c:pt idx="18">
                  <c:v>44725</c:v>
                </c:pt>
                <c:pt idx="19">
                  <c:v>44732</c:v>
                </c:pt>
                <c:pt idx="20">
                  <c:v>44739</c:v>
                </c:pt>
                <c:pt idx="21">
                  <c:v>44746</c:v>
                </c:pt>
                <c:pt idx="22">
                  <c:v>44753</c:v>
                </c:pt>
                <c:pt idx="23">
                  <c:v>44760</c:v>
                </c:pt>
                <c:pt idx="24">
                  <c:v>44767</c:v>
                </c:pt>
                <c:pt idx="25">
                  <c:v>44774</c:v>
                </c:pt>
                <c:pt idx="26">
                  <c:v>44781</c:v>
                </c:pt>
                <c:pt idx="27">
                  <c:v>44788</c:v>
                </c:pt>
                <c:pt idx="28">
                  <c:v>44795</c:v>
                </c:pt>
                <c:pt idx="29">
                  <c:v>44802</c:v>
                </c:pt>
                <c:pt idx="30">
                  <c:v>44809</c:v>
                </c:pt>
                <c:pt idx="31">
                  <c:v>44816</c:v>
                </c:pt>
                <c:pt idx="32">
                  <c:v>44823</c:v>
                </c:pt>
                <c:pt idx="33">
                  <c:v>44830</c:v>
                </c:pt>
                <c:pt idx="34">
                  <c:v>44837</c:v>
                </c:pt>
                <c:pt idx="35">
                  <c:v>44844</c:v>
                </c:pt>
                <c:pt idx="36">
                  <c:v>44851</c:v>
                </c:pt>
                <c:pt idx="37">
                  <c:v>44858</c:v>
                </c:pt>
                <c:pt idx="38">
                  <c:v>44865</c:v>
                </c:pt>
                <c:pt idx="39">
                  <c:v>44872</c:v>
                </c:pt>
                <c:pt idx="40">
                  <c:v>44879</c:v>
                </c:pt>
                <c:pt idx="41">
                  <c:v>44886</c:v>
                </c:pt>
                <c:pt idx="42">
                  <c:v>44893</c:v>
                </c:pt>
                <c:pt idx="43">
                  <c:v>44900</c:v>
                </c:pt>
                <c:pt idx="44">
                  <c:v>44907</c:v>
                </c:pt>
                <c:pt idx="45">
                  <c:v>44914</c:v>
                </c:pt>
                <c:pt idx="46">
                  <c:v>44921</c:v>
                </c:pt>
                <c:pt idx="47">
                  <c:v>44928</c:v>
                </c:pt>
                <c:pt idx="48">
                  <c:v>44935</c:v>
                </c:pt>
                <c:pt idx="49">
                  <c:v>44942</c:v>
                </c:pt>
                <c:pt idx="50">
                  <c:v>44949</c:v>
                </c:pt>
                <c:pt idx="51">
                  <c:v>44956</c:v>
                </c:pt>
                <c:pt idx="52">
                  <c:v>44963</c:v>
                </c:pt>
                <c:pt idx="53">
                  <c:v>44970</c:v>
                </c:pt>
                <c:pt idx="54">
                  <c:v>44977</c:v>
                </c:pt>
                <c:pt idx="55">
                  <c:v>44984</c:v>
                </c:pt>
                <c:pt idx="56">
                  <c:v>44991</c:v>
                </c:pt>
                <c:pt idx="57">
                  <c:v>44998</c:v>
                </c:pt>
                <c:pt idx="58">
                  <c:v>45005</c:v>
                </c:pt>
                <c:pt idx="59">
                  <c:v>45012</c:v>
                </c:pt>
                <c:pt idx="60">
                  <c:v>45019</c:v>
                </c:pt>
                <c:pt idx="61">
                  <c:v>45026</c:v>
                </c:pt>
                <c:pt idx="62">
                  <c:v>45033</c:v>
                </c:pt>
                <c:pt idx="63">
                  <c:v>45040</c:v>
                </c:pt>
                <c:pt idx="64">
                  <c:v>45047</c:v>
                </c:pt>
                <c:pt idx="65">
                  <c:v>45054</c:v>
                </c:pt>
                <c:pt idx="66">
                  <c:v>45061</c:v>
                </c:pt>
                <c:pt idx="67">
                  <c:v>45068</c:v>
                </c:pt>
                <c:pt idx="68">
                  <c:v>45075</c:v>
                </c:pt>
                <c:pt idx="69">
                  <c:v>45082</c:v>
                </c:pt>
                <c:pt idx="70">
                  <c:v>45089</c:v>
                </c:pt>
                <c:pt idx="71">
                  <c:v>45096</c:v>
                </c:pt>
                <c:pt idx="72">
                  <c:v>45103</c:v>
                </c:pt>
                <c:pt idx="73">
                  <c:v>45110</c:v>
                </c:pt>
                <c:pt idx="74">
                  <c:v>45117</c:v>
                </c:pt>
                <c:pt idx="75">
                  <c:v>45124</c:v>
                </c:pt>
                <c:pt idx="76">
                  <c:v>45131</c:v>
                </c:pt>
                <c:pt idx="77">
                  <c:v>45138</c:v>
                </c:pt>
                <c:pt idx="78">
                  <c:v>45145</c:v>
                </c:pt>
                <c:pt idx="79">
                  <c:v>45152</c:v>
                </c:pt>
                <c:pt idx="80">
                  <c:v>45159</c:v>
                </c:pt>
                <c:pt idx="81">
                  <c:v>45166</c:v>
                </c:pt>
                <c:pt idx="82">
                  <c:v>45173</c:v>
                </c:pt>
                <c:pt idx="83">
                  <c:v>45180</c:v>
                </c:pt>
                <c:pt idx="84">
                  <c:v>45187</c:v>
                </c:pt>
                <c:pt idx="85">
                  <c:v>45194</c:v>
                </c:pt>
                <c:pt idx="86">
                  <c:v>45201</c:v>
                </c:pt>
                <c:pt idx="87">
                  <c:v>45208</c:v>
                </c:pt>
                <c:pt idx="88">
                  <c:v>45215</c:v>
                </c:pt>
                <c:pt idx="89">
                  <c:v>45222</c:v>
                </c:pt>
                <c:pt idx="90">
                  <c:v>45229</c:v>
                </c:pt>
                <c:pt idx="91">
                  <c:v>45236</c:v>
                </c:pt>
                <c:pt idx="92">
                  <c:v>45243</c:v>
                </c:pt>
                <c:pt idx="93">
                  <c:v>45250</c:v>
                </c:pt>
                <c:pt idx="94">
                  <c:v>45257</c:v>
                </c:pt>
                <c:pt idx="95">
                  <c:v>45264</c:v>
                </c:pt>
                <c:pt idx="96">
                  <c:v>45271</c:v>
                </c:pt>
                <c:pt idx="97">
                  <c:v>45278</c:v>
                </c:pt>
                <c:pt idx="98">
                  <c:v>45285</c:v>
                </c:pt>
                <c:pt idx="99">
                  <c:v>45292</c:v>
                </c:pt>
                <c:pt idx="100">
                  <c:v>45299</c:v>
                </c:pt>
                <c:pt idx="101">
                  <c:v>45306</c:v>
                </c:pt>
                <c:pt idx="102">
                  <c:v>45313</c:v>
                </c:pt>
                <c:pt idx="103">
                  <c:v>45320</c:v>
                </c:pt>
                <c:pt idx="104">
                  <c:v>45327</c:v>
                </c:pt>
                <c:pt idx="105">
                  <c:v>45334</c:v>
                </c:pt>
                <c:pt idx="106">
                  <c:v>45341</c:v>
                </c:pt>
                <c:pt idx="107">
                  <c:v>45348</c:v>
                </c:pt>
                <c:pt idx="108">
                  <c:v>45355</c:v>
                </c:pt>
                <c:pt idx="109">
                  <c:v>45362</c:v>
                </c:pt>
                <c:pt idx="110">
                  <c:v>45369</c:v>
                </c:pt>
                <c:pt idx="111">
                  <c:v>45376</c:v>
                </c:pt>
                <c:pt idx="112">
                  <c:v>45383</c:v>
                </c:pt>
              </c:numCache>
            </c:numRef>
          </c:cat>
          <c:val>
            <c:numRef>
              <c:f>'2022-06 booster'!$AN$10:$AN$156</c:f>
              <c:numCache>
                <c:formatCode>0.000</c:formatCode>
                <c:ptCount val="147"/>
                <c:pt idx="0">
                  <c:v>0.97588290049662707</c:v>
                </c:pt>
                <c:pt idx="1">
                  <c:v>1.0519836696048317</c:v>
                </c:pt>
                <c:pt idx="2">
                  <c:v>1.0069280413153643</c:v>
                </c:pt>
                <c:pt idx="3">
                  <c:v>0.96644074468463204</c:v>
                </c:pt>
                <c:pt idx="4">
                  <c:v>1</c:v>
                </c:pt>
                <c:pt idx="5">
                  <c:v>1.0299075535569666</c:v>
                </c:pt>
                <c:pt idx="6">
                  <c:v>1.012079507192553</c:v>
                </c:pt>
                <c:pt idx="7">
                  <c:v>0.99786267861694022</c:v>
                </c:pt>
                <c:pt idx="8">
                  <c:v>1.0015945552537946</c:v>
                </c:pt>
                <c:pt idx="9">
                  <c:v>0.99699174245898126</c:v>
                </c:pt>
                <c:pt idx="10">
                  <c:v>0.99209468338717022</c:v>
                </c:pt>
                <c:pt idx="11">
                  <c:v>0.97736498254682225</c:v>
                </c:pt>
                <c:pt idx="12">
                  <c:v>0.98931716825467919</c:v>
                </c:pt>
                <c:pt idx="13">
                  <c:v>0.98160979822202399</c:v>
                </c:pt>
                <c:pt idx="14">
                  <c:v>0.9816843205653305</c:v>
                </c:pt>
                <c:pt idx="15">
                  <c:v>0.98496264713844206</c:v>
                </c:pt>
                <c:pt idx="16">
                  <c:v>0.99080782802996159</c:v>
                </c:pt>
                <c:pt idx="17">
                  <c:v>0.99256416187494356</c:v>
                </c:pt>
                <c:pt idx="18">
                  <c:v>0.99005486859547287</c:v>
                </c:pt>
                <c:pt idx="19">
                  <c:v>0.97922437973320686</c:v>
                </c:pt>
                <c:pt idx="20">
                  <c:v>0.97908785048646951</c:v>
                </c:pt>
                <c:pt idx="21">
                  <c:v>0.98408379294279213</c:v>
                </c:pt>
                <c:pt idx="22">
                  <c:v>0.9839393934480134</c:v>
                </c:pt>
                <c:pt idx="23">
                  <c:v>0.98143052388030383</c:v>
                </c:pt>
                <c:pt idx="24">
                  <c:v>0.97049309025045638</c:v>
                </c:pt>
                <c:pt idx="25">
                  <c:v>0.97645830772353415</c:v>
                </c:pt>
                <c:pt idx="26">
                  <c:v>0.97795338151156497</c:v>
                </c:pt>
                <c:pt idx="27">
                  <c:v>0.9749946726937726</c:v>
                </c:pt>
                <c:pt idx="28">
                  <c:v>0.97138421561834798</c:v>
                </c:pt>
                <c:pt idx="29">
                  <c:v>0.97045939078430254</c:v>
                </c:pt>
                <c:pt idx="30">
                  <c:v>0.96949991854903961</c:v>
                </c:pt>
                <c:pt idx="31">
                  <c:v>0.97009277304064923</c:v>
                </c:pt>
                <c:pt idx="32">
                  <c:v>0.9636969438162053</c:v>
                </c:pt>
                <c:pt idx="33">
                  <c:v>0.96271095034739362</c:v>
                </c:pt>
                <c:pt idx="34">
                  <c:v>0.96141956006539153</c:v>
                </c:pt>
                <c:pt idx="35">
                  <c:v>0.95914535509978982</c:v>
                </c:pt>
                <c:pt idx="36">
                  <c:v>0.95473681982246039</c:v>
                </c:pt>
                <c:pt idx="37">
                  <c:v>0.9506794452954076</c:v>
                </c:pt>
                <c:pt idx="38">
                  <c:v>0.95004453763560825</c:v>
                </c:pt>
                <c:pt idx="39">
                  <c:v>0.95040152054618399</c:v>
                </c:pt>
                <c:pt idx="40">
                  <c:v>0.95582364682665855</c:v>
                </c:pt>
                <c:pt idx="41">
                  <c:v>0.95057180916461215</c:v>
                </c:pt>
                <c:pt idx="42">
                  <c:v>0.95217792736597939</c:v>
                </c:pt>
                <c:pt idx="43">
                  <c:v>0.95083900217826056</c:v>
                </c:pt>
                <c:pt idx="44">
                  <c:v>0.95006570525926737</c:v>
                </c:pt>
                <c:pt idx="45">
                  <c:v>0.94928943930084153</c:v>
                </c:pt>
                <c:pt idx="46">
                  <c:v>0.94825394984772182</c:v>
                </c:pt>
                <c:pt idx="47">
                  <c:v>0.94506098695932406</c:v>
                </c:pt>
                <c:pt idx="48">
                  <c:v>0.94357711332061711</c:v>
                </c:pt>
                <c:pt idx="49">
                  <c:v>0.94061355275331882</c:v>
                </c:pt>
                <c:pt idx="50">
                  <c:v>0.94266336701643838</c:v>
                </c:pt>
                <c:pt idx="51">
                  <c:v>0.94233788717935718</c:v>
                </c:pt>
                <c:pt idx="52">
                  <c:v>0.93786718640932409</c:v>
                </c:pt>
                <c:pt idx="53">
                  <c:v>0.93746231613997666</c:v>
                </c:pt>
                <c:pt idx="54">
                  <c:v>0.93615803377288198</c:v>
                </c:pt>
                <c:pt idx="55">
                  <c:v>0.93640672305375705</c:v>
                </c:pt>
                <c:pt idx="56">
                  <c:v>0.93348712115310595</c:v>
                </c:pt>
                <c:pt idx="57">
                  <c:v>0.93020153388454341</c:v>
                </c:pt>
                <c:pt idx="58">
                  <c:v>0.93324437515840541</c:v>
                </c:pt>
                <c:pt idx="59">
                  <c:v>0.92983696401407312</c:v>
                </c:pt>
                <c:pt idx="60">
                  <c:v>0.93137198079402927</c:v>
                </c:pt>
                <c:pt idx="61">
                  <c:v>0.9308816350548017</c:v>
                </c:pt>
                <c:pt idx="62">
                  <c:v>0.93087185090862468</c:v>
                </c:pt>
                <c:pt idx="63">
                  <c:v>0.92978787978451716</c:v>
                </c:pt>
                <c:pt idx="64">
                  <c:v>0.92991298599072902</c:v>
                </c:pt>
                <c:pt idx="65">
                  <c:v>0.92916266745527187</c:v>
                </c:pt>
                <c:pt idx="66">
                  <c:v>0.92677542790819423</c:v>
                </c:pt>
                <c:pt idx="67">
                  <c:v>0.92346969771723886</c:v>
                </c:pt>
                <c:pt idx="68">
                  <c:v>0.92449603055213969</c:v>
                </c:pt>
                <c:pt idx="69">
                  <c:v>0.92493623826395011</c:v>
                </c:pt>
                <c:pt idx="70">
                  <c:v>0.92705867497995886</c:v>
                </c:pt>
                <c:pt idx="71">
                  <c:v>0.92740780952509583</c:v>
                </c:pt>
                <c:pt idx="72">
                  <c:v>0.92802842952266829</c:v>
                </c:pt>
                <c:pt idx="73">
                  <c:v>0.92792688364776166</c:v>
                </c:pt>
                <c:pt idx="74">
                  <c:v>0.92620733316737047</c:v>
                </c:pt>
                <c:pt idx="75">
                  <c:v>0.92698108797768053</c:v>
                </c:pt>
                <c:pt idx="76">
                  <c:v>0.92627219216156731</c:v>
                </c:pt>
                <c:pt idx="77">
                  <c:v>0.92673844288411689</c:v>
                </c:pt>
                <c:pt idx="78">
                  <c:v>0.92802910170977881</c:v>
                </c:pt>
                <c:pt idx="79">
                  <c:v>0.92574560992084443</c:v>
                </c:pt>
                <c:pt idx="80">
                  <c:v>0.9240031030768272</c:v>
                </c:pt>
                <c:pt idx="81">
                  <c:v>0.92310226800930384</c:v>
                </c:pt>
                <c:pt idx="82">
                  <c:v>0.92119539026160158</c:v>
                </c:pt>
                <c:pt idx="83">
                  <c:v>0.9204348540436591</c:v>
                </c:pt>
                <c:pt idx="84">
                  <c:v>0.91855799975507191</c:v>
                </c:pt>
                <c:pt idx="85">
                  <c:v>0.91704282597386144</c:v>
                </c:pt>
                <c:pt idx="86">
                  <c:v>0.91659010258886287</c:v>
                </c:pt>
                <c:pt idx="87">
                  <c:v>0.91444231905772755</c:v>
                </c:pt>
                <c:pt idx="88">
                  <c:v>0.91450776751532048</c:v>
                </c:pt>
                <c:pt idx="89">
                  <c:v>0.91367643179584368</c:v>
                </c:pt>
                <c:pt idx="90">
                  <c:v>0.91202725961781961</c:v>
                </c:pt>
                <c:pt idx="91">
                  <c:v>0.91069643866560024</c:v>
                </c:pt>
                <c:pt idx="92">
                  <c:v>0.91135615551425275</c:v>
                </c:pt>
                <c:pt idx="93">
                  <c:v>0.90885127921357622</c:v>
                </c:pt>
                <c:pt idx="94">
                  <c:v>0.90802998557162917</c:v>
                </c:pt>
                <c:pt idx="95">
                  <c:v>0.90764294503895249</c:v>
                </c:pt>
                <c:pt idx="96">
                  <c:v>0.90662109265872926</c:v>
                </c:pt>
                <c:pt idx="97">
                  <c:v>0.90660059072996535</c:v>
                </c:pt>
                <c:pt idx="98">
                  <c:v>0.9063878432767638</c:v>
                </c:pt>
                <c:pt idx="99">
                  <c:v>0.90502630226978109</c:v>
                </c:pt>
                <c:pt idx="100">
                  <c:v>0.90508459997845303</c:v>
                </c:pt>
                <c:pt idx="101">
                  <c:v>0.90457653901082591</c:v>
                </c:pt>
                <c:pt idx="102">
                  <c:v>0.90343668683162726</c:v>
                </c:pt>
                <c:pt idx="103">
                  <c:v>0.90499490049035314</c:v>
                </c:pt>
                <c:pt idx="104">
                  <c:v>0.90423447587724204</c:v>
                </c:pt>
                <c:pt idx="105">
                  <c:v>0.90332478962320073</c:v>
                </c:pt>
                <c:pt idx="106">
                  <c:v>0.90113019191582366</c:v>
                </c:pt>
                <c:pt idx="107">
                  <c:v>0.90037834372319869</c:v>
                </c:pt>
                <c:pt idx="108">
                  <c:v>0.89889496199910179</c:v>
                </c:pt>
                <c:pt idx="109">
                  <c:v>0.89822240990752833</c:v>
                </c:pt>
                <c:pt idx="110">
                  <c:v>0.89789863379520063</c:v>
                </c:pt>
                <c:pt idx="111">
                  <c:v>0.89621360757483792</c:v>
                </c:pt>
                <c:pt idx="112">
                  <c:v>0.89455571683493273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58-410A-803E-846A44B52F54}"/>
            </c:ext>
          </c:extLst>
        </c:ser>
        <c:ser>
          <c:idx val="2"/>
          <c:order val="2"/>
          <c:tx>
            <c:strRef>
              <c:f>'2022-06 booster'!$AO$9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'2022-06 booster'!$AL$10:$AL$156</c:f>
              <c:numCache>
                <c:formatCode>m/d/yyyy</c:formatCode>
                <c:ptCount val="147"/>
                <c:pt idx="0">
                  <c:v>44599</c:v>
                </c:pt>
                <c:pt idx="1">
                  <c:v>44606</c:v>
                </c:pt>
                <c:pt idx="2">
                  <c:v>44613</c:v>
                </c:pt>
                <c:pt idx="3">
                  <c:v>44620</c:v>
                </c:pt>
                <c:pt idx="4">
                  <c:v>44627</c:v>
                </c:pt>
                <c:pt idx="5">
                  <c:v>44634</c:v>
                </c:pt>
                <c:pt idx="6">
                  <c:v>44641</c:v>
                </c:pt>
                <c:pt idx="7">
                  <c:v>44648</c:v>
                </c:pt>
                <c:pt idx="8">
                  <c:v>44655</c:v>
                </c:pt>
                <c:pt idx="9">
                  <c:v>44662</c:v>
                </c:pt>
                <c:pt idx="10">
                  <c:v>44669</c:v>
                </c:pt>
                <c:pt idx="11">
                  <c:v>44676</c:v>
                </c:pt>
                <c:pt idx="12">
                  <c:v>44683</c:v>
                </c:pt>
                <c:pt idx="13">
                  <c:v>44690</c:v>
                </c:pt>
                <c:pt idx="14">
                  <c:v>44697</c:v>
                </c:pt>
                <c:pt idx="15">
                  <c:v>44704</c:v>
                </c:pt>
                <c:pt idx="16">
                  <c:v>44711</c:v>
                </c:pt>
                <c:pt idx="17">
                  <c:v>44718</c:v>
                </c:pt>
                <c:pt idx="18">
                  <c:v>44725</c:v>
                </c:pt>
                <c:pt idx="19">
                  <c:v>44732</c:v>
                </c:pt>
                <c:pt idx="20">
                  <c:v>44739</c:v>
                </c:pt>
                <c:pt idx="21">
                  <c:v>44746</c:v>
                </c:pt>
                <c:pt idx="22">
                  <c:v>44753</c:v>
                </c:pt>
                <c:pt idx="23">
                  <c:v>44760</c:v>
                </c:pt>
                <c:pt idx="24">
                  <c:v>44767</c:v>
                </c:pt>
                <c:pt idx="25">
                  <c:v>44774</c:v>
                </c:pt>
                <c:pt idx="26">
                  <c:v>44781</c:v>
                </c:pt>
                <c:pt idx="27">
                  <c:v>44788</c:v>
                </c:pt>
                <c:pt idx="28">
                  <c:v>44795</c:v>
                </c:pt>
                <c:pt idx="29">
                  <c:v>44802</c:v>
                </c:pt>
                <c:pt idx="30">
                  <c:v>44809</c:v>
                </c:pt>
                <c:pt idx="31">
                  <c:v>44816</c:v>
                </c:pt>
                <c:pt idx="32">
                  <c:v>44823</c:v>
                </c:pt>
                <c:pt idx="33">
                  <c:v>44830</c:v>
                </c:pt>
                <c:pt idx="34">
                  <c:v>44837</c:v>
                </c:pt>
                <c:pt idx="35">
                  <c:v>44844</c:v>
                </c:pt>
                <c:pt idx="36">
                  <c:v>44851</c:v>
                </c:pt>
                <c:pt idx="37">
                  <c:v>44858</c:v>
                </c:pt>
                <c:pt idx="38">
                  <c:v>44865</c:v>
                </c:pt>
                <c:pt idx="39">
                  <c:v>44872</c:v>
                </c:pt>
                <c:pt idx="40">
                  <c:v>44879</c:v>
                </c:pt>
                <c:pt idx="41">
                  <c:v>44886</c:v>
                </c:pt>
                <c:pt idx="42">
                  <c:v>44893</c:v>
                </c:pt>
                <c:pt idx="43">
                  <c:v>44900</c:v>
                </c:pt>
                <c:pt idx="44">
                  <c:v>44907</c:v>
                </c:pt>
                <c:pt idx="45">
                  <c:v>44914</c:v>
                </c:pt>
                <c:pt idx="46">
                  <c:v>44921</c:v>
                </c:pt>
                <c:pt idx="47">
                  <c:v>44928</c:v>
                </c:pt>
                <c:pt idx="48">
                  <c:v>44935</c:v>
                </c:pt>
                <c:pt idx="49">
                  <c:v>44942</c:v>
                </c:pt>
                <c:pt idx="50">
                  <c:v>44949</c:v>
                </c:pt>
                <c:pt idx="51">
                  <c:v>44956</c:v>
                </c:pt>
                <c:pt idx="52">
                  <c:v>44963</c:v>
                </c:pt>
                <c:pt idx="53">
                  <c:v>44970</c:v>
                </c:pt>
                <c:pt idx="54">
                  <c:v>44977</c:v>
                </c:pt>
                <c:pt idx="55">
                  <c:v>44984</c:v>
                </c:pt>
                <c:pt idx="56">
                  <c:v>44991</c:v>
                </c:pt>
                <c:pt idx="57">
                  <c:v>44998</c:v>
                </c:pt>
                <c:pt idx="58">
                  <c:v>45005</c:v>
                </c:pt>
                <c:pt idx="59">
                  <c:v>45012</c:v>
                </c:pt>
                <c:pt idx="60">
                  <c:v>45019</c:v>
                </c:pt>
                <c:pt idx="61">
                  <c:v>45026</c:v>
                </c:pt>
                <c:pt idx="62">
                  <c:v>45033</c:v>
                </c:pt>
                <c:pt idx="63">
                  <c:v>45040</c:v>
                </c:pt>
                <c:pt idx="64">
                  <c:v>45047</c:v>
                </c:pt>
                <c:pt idx="65">
                  <c:v>45054</c:v>
                </c:pt>
                <c:pt idx="66">
                  <c:v>45061</c:v>
                </c:pt>
                <c:pt idx="67">
                  <c:v>45068</c:v>
                </c:pt>
                <c:pt idx="68">
                  <c:v>45075</c:v>
                </c:pt>
                <c:pt idx="69">
                  <c:v>45082</c:v>
                </c:pt>
                <c:pt idx="70">
                  <c:v>45089</c:v>
                </c:pt>
                <c:pt idx="71">
                  <c:v>45096</c:v>
                </c:pt>
                <c:pt idx="72">
                  <c:v>45103</c:v>
                </c:pt>
                <c:pt idx="73">
                  <c:v>45110</c:v>
                </c:pt>
                <c:pt idx="74">
                  <c:v>45117</c:v>
                </c:pt>
                <c:pt idx="75">
                  <c:v>45124</c:v>
                </c:pt>
                <c:pt idx="76">
                  <c:v>45131</c:v>
                </c:pt>
                <c:pt idx="77">
                  <c:v>45138</c:v>
                </c:pt>
                <c:pt idx="78">
                  <c:v>45145</c:v>
                </c:pt>
                <c:pt idx="79">
                  <c:v>45152</c:v>
                </c:pt>
                <c:pt idx="80">
                  <c:v>45159</c:v>
                </c:pt>
                <c:pt idx="81">
                  <c:v>45166</c:v>
                </c:pt>
                <c:pt idx="82">
                  <c:v>45173</c:v>
                </c:pt>
                <c:pt idx="83">
                  <c:v>45180</c:v>
                </c:pt>
                <c:pt idx="84">
                  <c:v>45187</c:v>
                </c:pt>
                <c:pt idx="85">
                  <c:v>45194</c:v>
                </c:pt>
                <c:pt idx="86">
                  <c:v>45201</c:v>
                </c:pt>
                <c:pt idx="87">
                  <c:v>45208</c:v>
                </c:pt>
                <c:pt idx="88">
                  <c:v>45215</c:v>
                </c:pt>
                <c:pt idx="89">
                  <c:v>45222</c:v>
                </c:pt>
                <c:pt idx="90">
                  <c:v>45229</c:v>
                </c:pt>
                <c:pt idx="91">
                  <c:v>45236</c:v>
                </c:pt>
                <c:pt idx="92">
                  <c:v>45243</c:v>
                </c:pt>
                <c:pt idx="93">
                  <c:v>45250</c:v>
                </c:pt>
                <c:pt idx="94">
                  <c:v>45257</c:v>
                </c:pt>
                <c:pt idx="95">
                  <c:v>45264</c:v>
                </c:pt>
                <c:pt idx="96">
                  <c:v>45271</c:v>
                </c:pt>
                <c:pt idx="97">
                  <c:v>45278</c:v>
                </c:pt>
                <c:pt idx="98">
                  <c:v>45285</c:v>
                </c:pt>
                <c:pt idx="99">
                  <c:v>45292</c:v>
                </c:pt>
                <c:pt idx="100">
                  <c:v>45299</c:v>
                </c:pt>
                <c:pt idx="101">
                  <c:v>45306</c:v>
                </c:pt>
                <c:pt idx="102">
                  <c:v>45313</c:v>
                </c:pt>
                <c:pt idx="103">
                  <c:v>45320</c:v>
                </c:pt>
                <c:pt idx="104">
                  <c:v>45327</c:v>
                </c:pt>
                <c:pt idx="105">
                  <c:v>45334</c:v>
                </c:pt>
                <c:pt idx="106">
                  <c:v>45341</c:v>
                </c:pt>
                <c:pt idx="107">
                  <c:v>45348</c:v>
                </c:pt>
                <c:pt idx="108">
                  <c:v>45355</c:v>
                </c:pt>
                <c:pt idx="109">
                  <c:v>45362</c:v>
                </c:pt>
                <c:pt idx="110">
                  <c:v>45369</c:v>
                </c:pt>
                <c:pt idx="111">
                  <c:v>45376</c:v>
                </c:pt>
                <c:pt idx="112">
                  <c:v>45383</c:v>
                </c:pt>
              </c:numCache>
            </c:numRef>
          </c:cat>
          <c:val>
            <c:numRef>
              <c:f>'2022-06 booster'!$AO$10:$AO$156</c:f>
              <c:numCache>
                <c:formatCode>0.000</c:formatCode>
                <c:ptCount val="147"/>
                <c:pt idx="0">
                  <c:v>1.0817908633715556</c:v>
                </c:pt>
                <c:pt idx="1">
                  <c:v>1.08244818469055</c:v>
                </c:pt>
                <c:pt idx="2">
                  <c:v>1.0402312207869866</c:v>
                </c:pt>
                <c:pt idx="3">
                  <c:v>1.0095569279855412</c:v>
                </c:pt>
                <c:pt idx="4">
                  <c:v>1</c:v>
                </c:pt>
                <c:pt idx="5">
                  <c:v>1.0071438698228075</c:v>
                </c:pt>
                <c:pt idx="6">
                  <c:v>1.0016675600966429</c:v>
                </c:pt>
                <c:pt idx="7">
                  <c:v>1.0041620629431518</c:v>
                </c:pt>
                <c:pt idx="8">
                  <c:v>1.0031180974369833</c:v>
                </c:pt>
                <c:pt idx="9">
                  <c:v>1.0023172785620231</c:v>
                </c:pt>
                <c:pt idx="10">
                  <c:v>1.0080237343868492</c:v>
                </c:pt>
                <c:pt idx="11">
                  <c:v>1.0091202923243781</c:v>
                </c:pt>
                <c:pt idx="12">
                  <c:v>1.0038633406342246</c:v>
                </c:pt>
                <c:pt idx="13">
                  <c:v>0.99920267644876848</c:v>
                </c:pt>
                <c:pt idx="14">
                  <c:v>1.0049420793644317</c:v>
                </c:pt>
                <c:pt idx="15">
                  <c:v>1.0052801972550129</c:v>
                </c:pt>
                <c:pt idx="16">
                  <c:v>1.0063483406510842</c:v>
                </c:pt>
                <c:pt idx="17">
                  <c:v>1.0080143393920751</c:v>
                </c:pt>
                <c:pt idx="18">
                  <c:v>1.0098234394431294</c:v>
                </c:pt>
                <c:pt idx="19">
                  <c:v>1.0070632595379885</c:v>
                </c:pt>
                <c:pt idx="20">
                  <c:v>1.004026059840222</c:v>
                </c:pt>
                <c:pt idx="21">
                  <c:v>1.0008392269338544</c:v>
                </c:pt>
                <c:pt idx="22">
                  <c:v>0.99809504219025225</c:v>
                </c:pt>
                <c:pt idx="23">
                  <c:v>0.99294241492972934</c:v>
                </c:pt>
                <c:pt idx="24">
                  <c:v>0.98729214154167699</c:v>
                </c:pt>
                <c:pt idx="25">
                  <c:v>0.98693987664147553</c:v>
                </c:pt>
                <c:pt idx="26">
                  <c:v>0.98175809213824428</c:v>
                </c:pt>
                <c:pt idx="27">
                  <c:v>0.97942926630595972</c:v>
                </c:pt>
                <c:pt idx="28">
                  <c:v>0.9773789372059497</c:v>
                </c:pt>
                <c:pt idx="29">
                  <c:v>0.97790399177809262</c:v>
                </c:pt>
                <c:pt idx="30">
                  <c:v>0.97169281023435539</c:v>
                </c:pt>
                <c:pt idx="31">
                  <c:v>0.97027822592357105</c:v>
                </c:pt>
                <c:pt idx="32">
                  <c:v>0.96656064481161974</c:v>
                </c:pt>
                <c:pt idx="33">
                  <c:v>0.96362721084992597</c:v>
                </c:pt>
                <c:pt idx="34">
                  <c:v>0.95841917600847715</c:v>
                </c:pt>
                <c:pt idx="35">
                  <c:v>0.95292003497989652</c:v>
                </c:pt>
                <c:pt idx="36">
                  <c:v>0.95162270416366457</c:v>
                </c:pt>
                <c:pt idx="37">
                  <c:v>0.94626753450749201</c:v>
                </c:pt>
                <c:pt idx="38">
                  <c:v>0.94368792754133279</c:v>
                </c:pt>
                <c:pt idx="39">
                  <c:v>0.9412057626316459</c:v>
                </c:pt>
                <c:pt idx="40">
                  <c:v>0.93993012680732335</c:v>
                </c:pt>
                <c:pt idx="41">
                  <c:v>0.93946642893668653</c:v>
                </c:pt>
                <c:pt idx="42">
                  <c:v>0.93838800094413799</c:v>
                </c:pt>
                <c:pt idx="43">
                  <c:v>0.93574282941374742</c:v>
                </c:pt>
                <c:pt idx="44">
                  <c:v>0.93632964323782109</c:v>
                </c:pt>
                <c:pt idx="45">
                  <c:v>0.93377346085395108</c:v>
                </c:pt>
                <c:pt idx="46">
                  <c:v>0.9322224339610512</c:v>
                </c:pt>
                <c:pt idx="47">
                  <c:v>0.93182742494443538</c:v>
                </c:pt>
                <c:pt idx="48">
                  <c:v>0.93000769493202917</c:v>
                </c:pt>
                <c:pt idx="49">
                  <c:v>0.92851334437103772</c:v>
                </c:pt>
                <c:pt idx="50">
                  <c:v>0.92697613845797444</c:v>
                </c:pt>
                <c:pt idx="51">
                  <c:v>0.92508778502423217</c:v>
                </c:pt>
                <c:pt idx="52">
                  <c:v>0.92280206744593052</c:v>
                </c:pt>
                <c:pt idx="53">
                  <c:v>0.91969450692690158</c:v>
                </c:pt>
                <c:pt idx="54">
                  <c:v>0.9180233657235457</c:v>
                </c:pt>
                <c:pt idx="55">
                  <c:v>0.91668482445773825</c:v>
                </c:pt>
                <c:pt idx="56">
                  <c:v>0.91574088662224518</c:v>
                </c:pt>
                <c:pt idx="57">
                  <c:v>0.91402332052670776</c:v>
                </c:pt>
                <c:pt idx="58">
                  <c:v>0.91291577625752141</c:v>
                </c:pt>
                <c:pt idx="59">
                  <c:v>0.90926805660427246</c:v>
                </c:pt>
                <c:pt idx="60">
                  <c:v>0.90807293839437875</c:v>
                </c:pt>
                <c:pt idx="61">
                  <c:v>0.90721918446015037</c:v>
                </c:pt>
                <c:pt idx="62">
                  <c:v>0.90695423742814518</c:v>
                </c:pt>
                <c:pt idx="63">
                  <c:v>0.90647202980592234</c:v>
                </c:pt>
                <c:pt idx="64">
                  <c:v>0.9056052058180698</c:v>
                </c:pt>
                <c:pt idx="65">
                  <c:v>0.90542807431292249</c:v>
                </c:pt>
                <c:pt idx="66">
                  <c:v>0.90426117377672988</c:v>
                </c:pt>
                <c:pt idx="67">
                  <c:v>0.90326192188818899</c:v>
                </c:pt>
                <c:pt idx="68">
                  <c:v>0.903119032559355</c:v>
                </c:pt>
                <c:pt idx="69">
                  <c:v>0.9010639617280386</c:v>
                </c:pt>
                <c:pt idx="70">
                  <c:v>0.9007781392460017</c:v>
                </c:pt>
                <c:pt idx="71">
                  <c:v>0.89969615369357459</c:v>
                </c:pt>
                <c:pt idx="72">
                  <c:v>0.90010211902726556</c:v>
                </c:pt>
                <c:pt idx="73">
                  <c:v>0.89938414657892285</c:v>
                </c:pt>
                <c:pt idx="74">
                  <c:v>0.89784700186264155</c:v>
                </c:pt>
                <c:pt idx="75">
                  <c:v>0.89726120475648585</c:v>
                </c:pt>
                <c:pt idx="76">
                  <c:v>0.89669056244816026</c:v>
                </c:pt>
                <c:pt idx="77">
                  <c:v>0.8959558487235052</c:v>
                </c:pt>
                <c:pt idx="78">
                  <c:v>0.89580922142077202</c:v>
                </c:pt>
                <c:pt idx="79">
                  <c:v>0.89361436223831314</c:v>
                </c:pt>
                <c:pt idx="80">
                  <c:v>0.89250030189650098</c:v>
                </c:pt>
                <c:pt idx="81">
                  <c:v>0.89183008877537906</c:v>
                </c:pt>
                <c:pt idx="82">
                  <c:v>0.89086615818362047</c:v>
                </c:pt>
                <c:pt idx="83">
                  <c:v>0.89028030605416597</c:v>
                </c:pt>
                <c:pt idx="84">
                  <c:v>0.88902438702339504</c:v>
                </c:pt>
                <c:pt idx="85">
                  <c:v>0.88692506183913455</c:v>
                </c:pt>
                <c:pt idx="86">
                  <c:v>0.88527277428383166</c:v>
                </c:pt>
                <c:pt idx="87">
                  <c:v>0.88526965962645643</c:v>
                </c:pt>
                <c:pt idx="88">
                  <c:v>0.88494897754854485</c:v>
                </c:pt>
                <c:pt idx="89">
                  <c:v>0.88468785975640096</c:v>
                </c:pt>
                <c:pt idx="90">
                  <c:v>0.88311721917750907</c:v>
                </c:pt>
                <c:pt idx="91">
                  <c:v>0.88205939930987354</c:v>
                </c:pt>
                <c:pt idx="92">
                  <c:v>0.88044160447117625</c:v>
                </c:pt>
                <c:pt idx="93">
                  <c:v>0.87948446900654242</c:v>
                </c:pt>
                <c:pt idx="94">
                  <c:v>0.87815359565247686</c:v>
                </c:pt>
                <c:pt idx="95">
                  <c:v>0.87647483277620752</c:v>
                </c:pt>
                <c:pt idx="96">
                  <c:v>0.87613570604143698</c:v>
                </c:pt>
                <c:pt idx="97">
                  <c:v>0.87450451024601206</c:v>
                </c:pt>
                <c:pt idx="98">
                  <c:v>0.87368702088780581</c:v>
                </c:pt>
                <c:pt idx="99">
                  <c:v>0.87139095340423633</c:v>
                </c:pt>
                <c:pt idx="100">
                  <c:v>0.87118359623819297</c:v>
                </c:pt>
                <c:pt idx="101">
                  <c:v>0.87026382441049943</c:v>
                </c:pt>
                <c:pt idx="102">
                  <c:v>0.86829530889134321</c:v>
                </c:pt>
                <c:pt idx="103">
                  <c:v>0.86807918752568103</c:v>
                </c:pt>
                <c:pt idx="104">
                  <c:v>0.86811091040765331</c:v>
                </c:pt>
                <c:pt idx="105">
                  <c:v>0.86782676307735773</c:v>
                </c:pt>
                <c:pt idx="106">
                  <c:v>0.86721158310348223</c:v>
                </c:pt>
                <c:pt idx="107">
                  <c:v>0.86716282269388811</c:v>
                </c:pt>
                <c:pt idx="108">
                  <c:v>0.86606212613923284</c:v>
                </c:pt>
                <c:pt idx="109">
                  <c:v>0.86467155036204002</c:v>
                </c:pt>
                <c:pt idx="110">
                  <c:v>0.86457590629824987</c:v>
                </c:pt>
                <c:pt idx="111">
                  <c:v>0.86350928762352153</c:v>
                </c:pt>
                <c:pt idx="112">
                  <c:v>0.86313839992873287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58-410A-803E-846A44B52F54}"/>
            </c:ext>
          </c:extLst>
        </c:ser>
        <c:ser>
          <c:idx val="3"/>
          <c:order val="3"/>
          <c:tx>
            <c:strRef>
              <c:f>'2022-06 booster'!$AP$9</c:f>
              <c:strCache>
                <c:ptCount val="1"/>
                <c:pt idx="0">
                  <c:v>v3/v0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'2022-06 booster'!$AL$10:$AL$156</c:f>
              <c:numCache>
                <c:formatCode>m/d/yyyy</c:formatCode>
                <c:ptCount val="147"/>
                <c:pt idx="0">
                  <c:v>44599</c:v>
                </c:pt>
                <c:pt idx="1">
                  <c:v>44606</c:v>
                </c:pt>
                <c:pt idx="2">
                  <c:v>44613</c:v>
                </c:pt>
                <c:pt idx="3">
                  <c:v>44620</c:v>
                </c:pt>
                <c:pt idx="4">
                  <c:v>44627</c:v>
                </c:pt>
                <c:pt idx="5">
                  <c:v>44634</c:v>
                </c:pt>
                <c:pt idx="6">
                  <c:v>44641</c:v>
                </c:pt>
                <c:pt idx="7">
                  <c:v>44648</c:v>
                </c:pt>
                <c:pt idx="8">
                  <c:v>44655</c:v>
                </c:pt>
                <c:pt idx="9">
                  <c:v>44662</c:v>
                </c:pt>
                <c:pt idx="10">
                  <c:v>44669</c:v>
                </c:pt>
                <c:pt idx="11">
                  <c:v>44676</c:v>
                </c:pt>
                <c:pt idx="12">
                  <c:v>44683</c:v>
                </c:pt>
                <c:pt idx="13">
                  <c:v>44690</c:v>
                </c:pt>
                <c:pt idx="14">
                  <c:v>44697</c:v>
                </c:pt>
                <c:pt idx="15">
                  <c:v>44704</c:v>
                </c:pt>
                <c:pt idx="16">
                  <c:v>44711</c:v>
                </c:pt>
                <c:pt idx="17">
                  <c:v>44718</c:v>
                </c:pt>
                <c:pt idx="18">
                  <c:v>44725</c:v>
                </c:pt>
                <c:pt idx="19">
                  <c:v>44732</c:v>
                </c:pt>
                <c:pt idx="20">
                  <c:v>44739</c:v>
                </c:pt>
                <c:pt idx="21">
                  <c:v>44746</c:v>
                </c:pt>
                <c:pt idx="22">
                  <c:v>44753</c:v>
                </c:pt>
                <c:pt idx="23">
                  <c:v>44760</c:v>
                </c:pt>
                <c:pt idx="24">
                  <c:v>44767</c:v>
                </c:pt>
                <c:pt idx="25">
                  <c:v>44774</c:v>
                </c:pt>
                <c:pt idx="26">
                  <c:v>44781</c:v>
                </c:pt>
                <c:pt idx="27">
                  <c:v>44788</c:v>
                </c:pt>
                <c:pt idx="28">
                  <c:v>44795</c:v>
                </c:pt>
                <c:pt idx="29">
                  <c:v>44802</c:v>
                </c:pt>
                <c:pt idx="30">
                  <c:v>44809</c:v>
                </c:pt>
                <c:pt idx="31">
                  <c:v>44816</c:v>
                </c:pt>
                <c:pt idx="32">
                  <c:v>44823</c:v>
                </c:pt>
                <c:pt idx="33">
                  <c:v>44830</c:v>
                </c:pt>
                <c:pt idx="34">
                  <c:v>44837</c:v>
                </c:pt>
                <c:pt idx="35">
                  <c:v>44844</c:v>
                </c:pt>
                <c:pt idx="36">
                  <c:v>44851</c:v>
                </c:pt>
                <c:pt idx="37">
                  <c:v>44858</c:v>
                </c:pt>
                <c:pt idx="38">
                  <c:v>44865</c:v>
                </c:pt>
                <c:pt idx="39">
                  <c:v>44872</c:v>
                </c:pt>
                <c:pt idx="40">
                  <c:v>44879</c:v>
                </c:pt>
                <c:pt idx="41">
                  <c:v>44886</c:v>
                </c:pt>
                <c:pt idx="42">
                  <c:v>44893</c:v>
                </c:pt>
                <c:pt idx="43">
                  <c:v>44900</c:v>
                </c:pt>
                <c:pt idx="44">
                  <c:v>44907</c:v>
                </c:pt>
                <c:pt idx="45">
                  <c:v>44914</c:v>
                </c:pt>
                <c:pt idx="46">
                  <c:v>44921</c:v>
                </c:pt>
                <c:pt idx="47">
                  <c:v>44928</c:v>
                </c:pt>
                <c:pt idx="48">
                  <c:v>44935</c:v>
                </c:pt>
                <c:pt idx="49">
                  <c:v>44942</c:v>
                </c:pt>
                <c:pt idx="50">
                  <c:v>44949</c:v>
                </c:pt>
                <c:pt idx="51">
                  <c:v>44956</c:v>
                </c:pt>
                <c:pt idx="52">
                  <c:v>44963</c:v>
                </c:pt>
                <c:pt idx="53">
                  <c:v>44970</c:v>
                </c:pt>
                <c:pt idx="54">
                  <c:v>44977</c:v>
                </c:pt>
                <c:pt idx="55">
                  <c:v>44984</c:v>
                </c:pt>
                <c:pt idx="56">
                  <c:v>44991</c:v>
                </c:pt>
                <c:pt idx="57">
                  <c:v>44998</c:v>
                </c:pt>
                <c:pt idx="58">
                  <c:v>45005</c:v>
                </c:pt>
                <c:pt idx="59">
                  <c:v>45012</c:v>
                </c:pt>
                <c:pt idx="60">
                  <c:v>45019</c:v>
                </c:pt>
                <c:pt idx="61">
                  <c:v>45026</c:v>
                </c:pt>
                <c:pt idx="62">
                  <c:v>45033</c:v>
                </c:pt>
                <c:pt idx="63">
                  <c:v>45040</c:v>
                </c:pt>
                <c:pt idx="64">
                  <c:v>45047</c:v>
                </c:pt>
                <c:pt idx="65">
                  <c:v>45054</c:v>
                </c:pt>
                <c:pt idx="66">
                  <c:v>45061</c:v>
                </c:pt>
                <c:pt idx="67">
                  <c:v>45068</c:v>
                </c:pt>
                <c:pt idx="68">
                  <c:v>45075</c:v>
                </c:pt>
                <c:pt idx="69">
                  <c:v>45082</c:v>
                </c:pt>
                <c:pt idx="70">
                  <c:v>45089</c:v>
                </c:pt>
                <c:pt idx="71">
                  <c:v>45096</c:v>
                </c:pt>
                <c:pt idx="72">
                  <c:v>45103</c:v>
                </c:pt>
                <c:pt idx="73">
                  <c:v>45110</c:v>
                </c:pt>
                <c:pt idx="74">
                  <c:v>45117</c:v>
                </c:pt>
                <c:pt idx="75">
                  <c:v>45124</c:v>
                </c:pt>
                <c:pt idx="76">
                  <c:v>45131</c:v>
                </c:pt>
                <c:pt idx="77">
                  <c:v>45138</c:v>
                </c:pt>
                <c:pt idx="78">
                  <c:v>45145</c:v>
                </c:pt>
                <c:pt idx="79">
                  <c:v>45152</c:v>
                </c:pt>
                <c:pt idx="80">
                  <c:v>45159</c:v>
                </c:pt>
                <c:pt idx="81">
                  <c:v>45166</c:v>
                </c:pt>
                <c:pt idx="82">
                  <c:v>45173</c:v>
                </c:pt>
                <c:pt idx="83">
                  <c:v>45180</c:v>
                </c:pt>
                <c:pt idx="84">
                  <c:v>45187</c:v>
                </c:pt>
                <c:pt idx="85">
                  <c:v>45194</c:v>
                </c:pt>
                <c:pt idx="86">
                  <c:v>45201</c:v>
                </c:pt>
                <c:pt idx="87">
                  <c:v>45208</c:v>
                </c:pt>
                <c:pt idx="88">
                  <c:v>45215</c:v>
                </c:pt>
                <c:pt idx="89">
                  <c:v>45222</c:v>
                </c:pt>
                <c:pt idx="90">
                  <c:v>45229</c:v>
                </c:pt>
                <c:pt idx="91">
                  <c:v>45236</c:v>
                </c:pt>
                <c:pt idx="92">
                  <c:v>45243</c:v>
                </c:pt>
                <c:pt idx="93">
                  <c:v>45250</c:v>
                </c:pt>
                <c:pt idx="94">
                  <c:v>45257</c:v>
                </c:pt>
                <c:pt idx="95">
                  <c:v>45264</c:v>
                </c:pt>
                <c:pt idx="96">
                  <c:v>45271</c:v>
                </c:pt>
                <c:pt idx="97">
                  <c:v>45278</c:v>
                </c:pt>
                <c:pt idx="98">
                  <c:v>45285</c:v>
                </c:pt>
                <c:pt idx="99">
                  <c:v>45292</c:v>
                </c:pt>
                <c:pt idx="100">
                  <c:v>45299</c:v>
                </c:pt>
                <c:pt idx="101">
                  <c:v>45306</c:v>
                </c:pt>
                <c:pt idx="102">
                  <c:v>45313</c:v>
                </c:pt>
                <c:pt idx="103">
                  <c:v>45320</c:v>
                </c:pt>
                <c:pt idx="104">
                  <c:v>45327</c:v>
                </c:pt>
                <c:pt idx="105">
                  <c:v>45334</c:v>
                </c:pt>
                <c:pt idx="106">
                  <c:v>45341</c:v>
                </c:pt>
                <c:pt idx="107">
                  <c:v>45348</c:v>
                </c:pt>
                <c:pt idx="108">
                  <c:v>45355</c:v>
                </c:pt>
                <c:pt idx="109">
                  <c:v>45362</c:v>
                </c:pt>
                <c:pt idx="110">
                  <c:v>45369</c:v>
                </c:pt>
                <c:pt idx="111">
                  <c:v>45376</c:v>
                </c:pt>
                <c:pt idx="112">
                  <c:v>45383</c:v>
                </c:pt>
              </c:numCache>
            </c:numRef>
          </c:cat>
          <c:val>
            <c:numRef>
              <c:f>'2022-06 booster'!$AP$10:$AP$156</c:f>
              <c:numCache>
                <c:formatCode>0.000</c:formatCode>
                <c:ptCount val="147"/>
                <c:pt idx="0">
                  <c:v>0.94118078103788472</c:v>
                </c:pt>
                <c:pt idx="1">
                  <c:v>0.96300149765602405</c:v>
                </c:pt>
                <c:pt idx="2">
                  <c:v>0.98222133972647918</c:v>
                </c:pt>
                <c:pt idx="3">
                  <c:v>0.99049516133212612</c:v>
                </c:pt>
                <c:pt idx="4">
                  <c:v>1</c:v>
                </c:pt>
                <c:pt idx="5">
                  <c:v>1.0298886847822268</c:v>
                </c:pt>
                <c:pt idx="6">
                  <c:v>1.0506477332246293</c:v>
                </c:pt>
                <c:pt idx="7">
                  <c:v>1.0736241035624312</c:v>
                </c:pt>
                <c:pt idx="8">
                  <c:v>1.1061209647844918</c:v>
                </c:pt>
                <c:pt idx="9">
                  <c:v>1.1325278404963361</c:v>
                </c:pt>
                <c:pt idx="10">
                  <c:v>1.1620191543070566</c:v>
                </c:pt>
                <c:pt idx="11">
                  <c:v>1.1878633731833712</c:v>
                </c:pt>
                <c:pt idx="12">
                  <c:v>1.2035145337414885</c:v>
                </c:pt>
                <c:pt idx="13">
                  <c:v>1.2234732004660345</c:v>
                </c:pt>
                <c:pt idx="14">
                  <c:v>1.2424282404782327</c:v>
                </c:pt>
                <c:pt idx="15">
                  <c:v>1.256384381493322</c:v>
                </c:pt>
                <c:pt idx="16">
                  <c:v>1.274611060448114</c:v>
                </c:pt>
                <c:pt idx="17">
                  <c:v>1.2870630154928526</c:v>
                </c:pt>
                <c:pt idx="18">
                  <c:v>1.3012782949746646</c:v>
                </c:pt>
                <c:pt idx="19">
                  <c:v>1.3096129501017451</c:v>
                </c:pt>
                <c:pt idx="20">
                  <c:v>1.3192581659487559</c:v>
                </c:pt>
                <c:pt idx="21">
                  <c:v>1.3272941795914381</c:v>
                </c:pt>
                <c:pt idx="22">
                  <c:v>1.3378136488314347</c:v>
                </c:pt>
                <c:pt idx="23">
                  <c:v>1.352200009954426</c:v>
                </c:pt>
                <c:pt idx="24">
                  <c:v>1.3586722846567123</c:v>
                </c:pt>
                <c:pt idx="25">
                  <c:v>1.3701967196343712</c:v>
                </c:pt>
                <c:pt idx="26">
                  <c:v>1.3755210922389058</c:v>
                </c:pt>
                <c:pt idx="27">
                  <c:v>1.383963962407063</c:v>
                </c:pt>
                <c:pt idx="28">
                  <c:v>1.3881449834657356</c:v>
                </c:pt>
                <c:pt idx="29">
                  <c:v>1.3989202514785464</c:v>
                </c:pt>
                <c:pt idx="30">
                  <c:v>1.3982350049139469</c:v>
                </c:pt>
                <c:pt idx="31">
                  <c:v>1.4072782592968383</c:v>
                </c:pt>
                <c:pt idx="32">
                  <c:v>1.4128304519453612</c:v>
                </c:pt>
                <c:pt idx="33">
                  <c:v>1.4167670122658247</c:v>
                </c:pt>
                <c:pt idx="34">
                  <c:v>1.4182017571230086</c:v>
                </c:pt>
                <c:pt idx="35">
                  <c:v>1.4206450848083083</c:v>
                </c:pt>
                <c:pt idx="36">
                  <c:v>1.4273104034734205</c:v>
                </c:pt>
                <c:pt idx="37">
                  <c:v>1.430551733853159</c:v>
                </c:pt>
                <c:pt idx="38">
                  <c:v>1.4354183128302249</c:v>
                </c:pt>
                <c:pt idx="39">
                  <c:v>1.4419659063808474</c:v>
                </c:pt>
                <c:pt idx="40">
                  <c:v>1.448744901424877</c:v>
                </c:pt>
                <c:pt idx="41">
                  <c:v>1.4525918279322994</c:v>
                </c:pt>
                <c:pt idx="42">
                  <c:v>1.458124929298442</c:v>
                </c:pt>
                <c:pt idx="43">
                  <c:v>1.4619201439425864</c:v>
                </c:pt>
                <c:pt idx="44">
                  <c:v>1.4693636651015698</c:v>
                </c:pt>
                <c:pt idx="45">
                  <c:v>1.4769066071884138</c:v>
                </c:pt>
                <c:pt idx="46">
                  <c:v>1.4802112840684498</c:v>
                </c:pt>
                <c:pt idx="47">
                  <c:v>1.4862501348509209</c:v>
                </c:pt>
                <c:pt idx="48">
                  <c:v>1.4903193908768826</c:v>
                </c:pt>
                <c:pt idx="49">
                  <c:v>1.4951652156982109</c:v>
                </c:pt>
                <c:pt idx="50">
                  <c:v>1.5015467702375813</c:v>
                </c:pt>
                <c:pt idx="51">
                  <c:v>1.504778748406683</c:v>
                </c:pt>
                <c:pt idx="52">
                  <c:v>1.5079907472029752</c:v>
                </c:pt>
                <c:pt idx="53">
                  <c:v>1.5120336651819339</c:v>
                </c:pt>
                <c:pt idx="54">
                  <c:v>1.5167009954180102</c:v>
                </c:pt>
                <c:pt idx="55">
                  <c:v>1.5199824992092021</c:v>
                </c:pt>
                <c:pt idx="56">
                  <c:v>1.5248661286727541</c:v>
                </c:pt>
                <c:pt idx="57">
                  <c:v>1.5277933677531372</c:v>
                </c:pt>
                <c:pt idx="58">
                  <c:v>1.5308385515743226</c:v>
                </c:pt>
                <c:pt idx="59">
                  <c:v>1.5318246575283483</c:v>
                </c:pt>
                <c:pt idx="60">
                  <c:v>1.5333723523661047</c:v>
                </c:pt>
                <c:pt idx="61">
                  <c:v>1.5371525642371366</c:v>
                </c:pt>
                <c:pt idx="62">
                  <c:v>1.541444756832034</c:v>
                </c:pt>
                <c:pt idx="63">
                  <c:v>1.544830114137592</c:v>
                </c:pt>
                <c:pt idx="64">
                  <c:v>1.5466641502022991</c:v>
                </c:pt>
                <c:pt idx="65">
                  <c:v>1.5507631765345045</c:v>
                </c:pt>
                <c:pt idx="66">
                  <c:v>1.5528531998640569</c:v>
                </c:pt>
                <c:pt idx="67">
                  <c:v>1.5554280826517115</c:v>
                </c:pt>
                <c:pt idx="68">
                  <c:v>1.5574670713279308</c:v>
                </c:pt>
                <c:pt idx="69">
                  <c:v>1.558400249936696</c:v>
                </c:pt>
                <c:pt idx="70">
                  <c:v>1.5596993570645186</c:v>
                </c:pt>
                <c:pt idx="71">
                  <c:v>1.5608501076339798</c:v>
                </c:pt>
                <c:pt idx="72">
                  <c:v>1.562602161105042</c:v>
                </c:pt>
                <c:pt idx="73">
                  <c:v>1.5645466844481866</c:v>
                </c:pt>
                <c:pt idx="74">
                  <c:v>1.5670719231485488</c:v>
                </c:pt>
                <c:pt idx="75">
                  <c:v>1.5683633653688058</c:v>
                </c:pt>
                <c:pt idx="76">
                  <c:v>1.5707944938916087</c:v>
                </c:pt>
                <c:pt idx="77">
                  <c:v>1.5726312841387664</c:v>
                </c:pt>
                <c:pt idx="78">
                  <c:v>1.5734895319027229</c:v>
                </c:pt>
                <c:pt idx="79">
                  <c:v>1.5730776858459607</c:v>
                </c:pt>
                <c:pt idx="80">
                  <c:v>1.5758547692274723</c:v>
                </c:pt>
                <c:pt idx="81">
                  <c:v>1.5792622877279721</c:v>
                </c:pt>
                <c:pt idx="82">
                  <c:v>1.5807279276481714</c:v>
                </c:pt>
                <c:pt idx="83">
                  <c:v>1.5818979698839175</c:v>
                </c:pt>
                <c:pt idx="84">
                  <c:v>1.582737716825978</c:v>
                </c:pt>
                <c:pt idx="85">
                  <c:v>1.5838694460049387</c:v>
                </c:pt>
                <c:pt idx="86">
                  <c:v>1.5831429606726084</c:v>
                </c:pt>
                <c:pt idx="87">
                  <c:v>1.5861459874626251</c:v>
                </c:pt>
                <c:pt idx="88">
                  <c:v>1.588011058581273</c:v>
                </c:pt>
                <c:pt idx="89">
                  <c:v>1.5906188858953767</c:v>
                </c:pt>
                <c:pt idx="90">
                  <c:v>1.5909211821037237</c:v>
                </c:pt>
                <c:pt idx="91">
                  <c:v>1.5918549326654217</c:v>
                </c:pt>
                <c:pt idx="92">
                  <c:v>1.5922506126371969</c:v>
                </c:pt>
                <c:pt idx="93">
                  <c:v>1.5941370549733072</c:v>
                </c:pt>
                <c:pt idx="94">
                  <c:v>1.595011280019146</c:v>
                </c:pt>
                <c:pt idx="95">
                  <c:v>1.5950789946004502</c:v>
                </c:pt>
                <c:pt idx="96">
                  <c:v>1.5982014188851963</c:v>
                </c:pt>
                <c:pt idx="97">
                  <c:v>1.5975209639540393</c:v>
                </c:pt>
                <c:pt idx="98">
                  <c:v>1.5987570786721408</c:v>
                </c:pt>
                <c:pt idx="99">
                  <c:v>1.5982131528064987</c:v>
                </c:pt>
                <c:pt idx="100">
                  <c:v>1.5996797691493518</c:v>
                </c:pt>
                <c:pt idx="101">
                  <c:v>1.6002077932908165</c:v>
                </c:pt>
                <c:pt idx="102">
                  <c:v>1.6015784113031013</c:v>
                </c:pt>
                <c:pt idx="103">
                  <c:v>1.6030888815992672</c:v>
                </c:pt>
                <c:pt idx="104">
                  <c:v>1.6060029856383249</c:v>
                </c:pt>
                <c:pt idx="105">
                  <c:v>1.6078871548969389</c:v>
                </c:pt>
                <c:pt idx="106">
                  <c:v>1.6103603196374912</c:v>
                </c:pt>
                <c:pt idx="107">
                  <c:v>1.6125208239998086</c:v>
                </c:pt>
                <c:pt idx="108">
                  <c:v>1.6123087576832122</c:v>
                </c:pt>
                <c:pt idx="109">
                  <c:v>1.6125018118227592</c:v>
                </c:pt>
                <c:pt idx="110">
                  <c:v>1.6136040085196219</c:v>
                </c:pt>
                <c:pt idx="111">
                  <c:v>1.614929633240104</c:v>
                </c:pt>
                <c:pt idx="112">
                  <c:v>1.617202991486381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58-410A-803E-846A44B52F54}"/>
            </c:ext>
          </c:extLst>
        </c:ser>
        <c:ser>
          <c:idx val="4"/>
          <c:order val="4"/>
          <c:tx>
            <c:strRef>
              <c:f>'2022-06 booster'!$AQ$9</c:f>
              <c:strCache>
                <c:ptCount val="1"/>
                <c:pt idx="0">
                  <c:v>v3/v1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'2022-06 booster'!$AL$10:$AL$156</c:f>
              <c:numCache>
                <c:formatCode>m/d/yyyy</c:formatCode>
                <c:ptCount val="147"/>
                <c:pt idx="0">
                  <c:v>44599</c:v>
                </c:pt>
                <c:pt idx="1">
                  <c:v>44606</c:v>
                </c:pt>
                <c:pt idx="2">
                  <c:v>44613</c:v>
                </c:pt>
                <c:pt idx="3">
                  <c:v>44620</c:v>
                </c:pt>
                <c:pt idx="4">
                  <c:v>44627</c:v>
                </c:pt>
                <c:pt idx="5">
                  <c:v>44634</c:v>
                </c:pt>
                <c:pt idx="6">
                  <c:v>44641</c:v>
                </c:pt>
                <c:pt idx="7">
                  <c:v>44648</c:v>
                </c:pt>
                <c:pt idx="8">
                  <c:v>44655</c:v>
                </c:pt>
                <c:pt idx="9">
                  <c:v>44662</c:v>
                </c:pt>
                <c:pt idx="10">
                  <c:v>44669</c:v>
                </c:pt>
                <c:pt idx="11">
                  <c:v>44676</c:v>
                </c:pt>
                <c:pt idx="12">
                  <c:v>44683</c:v>
                </c:pt>
                <c:pt idx="13">
                  <c:v>44690</c:v>
                </c:pt>
                <c:pt idx="14">
                  <c:v>44697</c:v>
                </c:pt>
                <c:pt idx="15">
                  <c:v>44704</c:v>
                </c:pt>
                <c:pt idx="16">
                  <c:v>44711</c:v>
                </c:pt>
                <c:pt idx="17">
                  <c:v>44718</c:v>
                </c:pt>
                <c:pt idx="18">
                  <c:v>44725</c:v>
                </c:pt>
                <c:pt idx="19">
                  <c:v>44732</c:v>
                </c:pt>
                <c:pt idx="20">
                  <c:v>44739</c:v>
                </c:pt>
                <c:pt idx="21">
                  <c:v>44746</c:v>
                </c:pt>
                <c:pt idx="22">
                  <c:v>44753</c:v>
                </c:pt>
                <c:pt idx="23">
                  <c:v>44760</c:v>
                </c:pt>
                <c:pt idx="24">
                  <c:v>44767</c:v>
                </c:pt>
                <c:pt idx="25">
                  <c:v>44774</c:v>
                </c:pt>
                <c:pt idx="26">
                  <c:v>44781</c:v>
                </c:pt>
                <c:pt idx="27">
                  <c:v>44788</c:v>
                </c:pt>
                <c:pt idx="28">
                  <c:v>44795</c:v>
                </c:pt>
                <c:pt idx="29">
                  <c:v>44802</c:v>
                </c:pt>
                <c:pt idx="30">
                  <c:v>44809</c:v>
                </c:pt>
                <c:pt idx="31">
                  <c:v>44816</c:v>
                </c:pt>
                <c:pt idx="32">
                  <c:v>44823</c:v>
                </c:pt>
                <c:pt idx="33">
                  <c:v>44830</c:v>
                </c:pt>
                <c:pt idx="34">
                  <c:v>44837</c:v>
                </c:pt>
                <c:pt idx="35">
                  <c:v>44844</c:v>
                </c:pt>
                <c:pt idx="36">
                  <c:v>44851</c:v>
                </c:pt>
                <c:pt idx="37">
                  <c:v>44858</c:v>
                </c:pt>
                <c:pt idx="38">
                  <c:v>44865</c:v>
                </c:pt>
                <c:pt idx="39">
                  <c:v>44872</c:v>
                </c:pt>
                <c:pt idx="40">
                  <c:v>44879</c:v>
                </c:pt>
                <c:pt idx="41">
                  <c:v>44886</c:v>
                </c:pt>
                <c:pt idx="42">
                  <c:v>44893</c:v>
                </c:pt>
                <c:pt idx="43">
                  <c:v>44900</c:v>
                </c:pt>
                <c:pt idx="44">
                  <c:v>44907</c:v>
                </c:pt>
                <c:pt idx="45">
                  <c:v>44914</c:v>
                </c:pt>
                <c:pt idx="46">
                  <c:v>44921</c:v>
                </c:pt>
                <c:pt idx="47">
                  <c:v>44928</c:v>
                </c:pt>
                <c:pt idx="48">
                  <c:v>44935</c:v>
                </c:pt>
                <c:pt idx="49">
                  <c:v>44942</c:v>
                </c:pt>
                <c:pt idx="50">
                  <c:v>44949</c:v>
                </c:pt>
                <c:pt idx="51">
                  <c:v>44956</c:v>
                </c:pt>
                <c:pt idx="52">
                  <c:v>44963</c:v>
                </c:pt>
                <c:pt idx="53">
                  <c:v>44970</c:v>
                </c:pt>
                <c:pt idx="54">
                  <c:v>44977</c:v>
                </c:pt>
                <c:pt idx="55">
                  <c:v>44984</c:v>
                </c:pt>
                <c:pt idx="56">
                  <c:v>44991</c:v>
                </c:pt>
                <c:pt idx="57">
                  <c:v>44998</c:v>
                </c:pt>
                <c:pt idx="58">
                  <c:v>45005</c:v>
                </c:pt>
                <c:pt idx="59">
                  <c:v>45012</c:v>
                </c:pt>
                <c:pt idx="60">
                  <c:v>45019</c:v>
                </c:pt>
                <c:pt idx="61">
                  <c:v>45026</c:v>
                </c:pt>
                <c:pt idx="62">
                  <c:v>45033</c:v>
                </c:pt>
                <c:pt idx="63">
                  <c:v>45040</c:v>
                </c:pt>
                <c:pt idx="64">
                  <c:v>45047</c:v>
                </c:pt>
                <c:pt idx="65">
                  <c:v>45054</c:v>
                </c:pt>
                <c:pt idx="66">
                  <c:v>45061</c:v>
                </c:pt>
                <c:pt idx="67">
                  <c:v>45068</c:v>
                </c:pt>
                <c:pt idx="68">
                  <c:v>45075</c:v>
                </c:pt>
                <c:pt idx="69">
                  <c:v>45082</c:v>
                </c:pt>
                <c:pt idx="70">
                  <c:v>45089</c:v>
                </c:pt>
                <c:pt idx="71">
                  <c:v>45096</c:v>
                </c:pt>
                <c:pt idx="72">
                  <c:v>45103</c:v>
                </c:pt>
                <c:pt idx="73">
                  <c:v>45110</c:v>
                </c:pt>
                <c:pt idx="74">
                  <c:v>45117</c:v>
                </c:pt>
                <c:pt idx="75">
                  <c:v>45124</c:v>
                </c:pt>
                <c:pt idx="76">
                  <c:v>45131</c:v>
                </c:pt>
                <c:pt idx="77">
                  <c:v>45138</c:v>
                </c:pt>
                <c:pt idx="78">
                  <c:v>45145</c:v>
                </c:pt>
                <c:pt idx="79">
                  <c:v>45152</c:v>
                </c:pt>
                <c:pt idx="80">
                  <c:v>45159</c:v>
                </c:pt>
                <c:pt idx="81">
                  <c:v>45166</c:v>
                </c:pt>
                <c:pt idx="82">
                  <c:v>45173</c:v>
                </c:pt>
                <c:pt idx="83">
                  <c:v>45180</c:v>
                </c:pt>
                <c:pt idx="84">
                  <c:v>45187</c:v>
                </c:pt>
                <c:pt idx="85">
                  <c:v>45194</c:v>
                </c:pt>
                <c:pt idx="86">
                  <c:v>45201</c:v>
                </c:pt>
                <c:pt idx="87">
                  <c:v>45208</c:v>
                </c:pt>
                <c:pt idx="88">
                  <c:v>45215</c:v>
                </c:pt>
                <c:pt idx="89">
                  <c:v>45222</c:v>
                </c:pt>
                <c:pt idx="90">
                  <c:v>45229</c:v>
                </c:pt>
                <c:pt idx="91">
                  <c:v>45236</c:v>
                </c:pt>
                <c:pt idx="92">
                  <c:v>45243</c:v>
                </c:pt>
                <c:pt idx="93">
                  <c:v>45250</c:v>
                </c:pt>
                <c:pt idx="94">
                  <c:v>45257</c:v>
                </c:pt>
                <c:pt idx="95">
                  <c:v>45264</c:v>
                </c:pt>
                <c:pt idx="96">
                  <c:v>45271</c:v>
                </c:pt>
                <c:pt idx="97">
                  <c:v>45278</c:v>
                </c:pt>
                <c:pt idx="98">
                  <c:v>45285</c:v>
                </c:pt>
                <c:pt idx="99">
                  <c:v>45292</c:v>
                </c:pt>
                <c:pt idx="100">
                  <c:v>45299</c:v>
                </c:pt>
                <c:pt idx="101">
                  <c:v>45306</c:v>
                </c:pt>
                <c:pt idx="102">
                  <c:v>45313</c:v>
                </c:pt>
                <c:pt idx="103">
                  <c:v>45320</c:v>
                </c:pt>
                <c:pt idx="104">
                  <c:v>45327</c:v>
                </c:pt>
                <c:pt idx="105">
                  <c:v>45334</c:v>
                </c:pt>
                <c:pt idx="106">
                  <c:v>45341</c:v>
                </c:pt>
                <c:pt idx="107">
                  <c:v>45348</c:v>
                </c:pt>
                <c:pt idx="108">
                  <c:v>45355</c:v>
                </c:pt>
                <c:pt idx="109">
                  <c:v>45362</c:v>
                </c:pt>
                <c:pt idx="110">
                  <c:v>45369</c:v>
                </c:pt>
                <c:pt idx="111">
                  <c:v>45376</c:v>
                </c:pt>
                <c:pt idx="112">
                  <c:v>45383</c:v>
                </c:pt>
              </c:numCache>
            </c:numRef>
          </c:cat>
          <c:val>
            <c:numRef>
              <c:f>'2022-06 booster'!$AQ$10:$AQ$156</c:f>
              <c:numCache>
                <c:formatCode>0.000</c:formatCode>
                <c:ptCount val="147"/>
                <c:pt idx="0">
                  <c:v>0.84903862806564223</c:v>
                </c:pt>
                <c:pt idx="1">
                  <c:v>0.93589870043409706</c:v>
                </c:pt>
                <c:pt idx="2">
                  <c:v>0.95077535646419986</c:v>
                </c:pt>
                <c:pt idx="3">
                  <c:v>0.94819306845275253</c:v>
                </c:pt>
                <c:pt idx="4">
                  <c:v>1</c:v>
                </c:pt>
                <c:pt idx="5">
                  <c:v>1.0531664517470369</c:v>
                </c:pt>
                <c:pt idx="6">
                  <c:v>1.0615688102870808</c:v>
                </c:pt>
                <c:pt idx="7">
                  <c:v>1.066888964783735</c:v>
                </c:pt>
                <c:pt idx="8">
                  <c:v>1.1044409811874818</c:v>
                </c:pt>
                <c:pt idx="9">
                  <c:v>1.1265104665257748</c:v>
                </c:pt>
                <c:pt idx="10">
                  <c:v>1.1436566279695002</c:v>
                </c:pt>
                <c:pt idx="11">
                  <c:v>1.1504833207993641</c:v>
                </c:pt>
                <c:pt idx="12">
                  <c:v>1.1860753772742041</c:v>
                </c:pt>
                <c:pt idx="13">
                  <c:v>1.2019316098189967</c:v>
                </c:pt>
                <c:pt idx="14">
                  <c:v>1.2136742486456797</c:v>
                </c:pt>
                <c:pt idx="15">
                  <c:v>1.2309918066605845</c:v>
                </c:pt>
                <c:pt idx="16">
                  <c:v>1.25492790654228</c:v>
                </c:pt>
                <c:pt idx="17">
                  <c:v>1.2673357643139742</c:v>
                </c:pt>
                <c:pt idx="18">
                  <c:v>1.275804126756793</c:v>
                </c:pt>
                <c:pt idx="19">
                  <c:v>1.2734104998948004</c:v>
                </c:pt>
                <c:pt idx="20">
                  <c:v>1.2864901555852468</c:v>
                </c:pt>
                <c:pt idx="21">
                  <c:v>1.3050734378235551</c:v>
                </c:pt>
                <c:pt idx="22">
                  <c:v>1.3188398845154905</c:v>
                </c:pt>
                <c:pt idx="23">
                  <c:v>1.336522988852725</c:v>
                </c:pt>
                <c:pt idx="24">
                  <c:v>1.3355540965971306</c:v>
                </c:pt>
                <c:pt idx="25">
                  <c:v>1.3556448591939387</c:v>
                </c:pt>
                <c:pt idx="26">
                  <c:v>1.3701903903493353</c:v>
                </c:pt>
                <c:pt idx="27">
                  <c:v>1.3776977439487004</c:v>
                </c:pt>
                <c:pt idx="28">
                  <c:v>1.3796308418341476</c:v>
                </c:pt>
                <c:pt idx="29">
                  <c:v>1.388270532097144</c:v>
                </c:pt>
                <c:pt idx="30">
                  <c:v>1.395079503623726</c:v>
                </c:pt>
                <c:pt idx="31">
                  <c:v>1.4070092809736245</c:v>
                </c:pt>
                <c:pt idx="32">
                  <c:v>1.4086445542540933</c:v>
                </c:pt>
                <c:pt idx="33">
                  <c:v>1.4154198858667224</c:v>
                </c:pt>
                <c:pt idx="34">
                  <c:v>1.4226415158925294</c:v>
                </c:pt>
                <c:pt idx="35">
                  <c:v>1.4299260004203638</c:v>
                </c:pt>
                <c:pt idx="36">
                  <c:v>1.4319811723169671</c:v>
                </c:pt>
                <c:pt idx="37">
                  <c:v>1.4372215881988895</c:v>
                </c:pt>
                <c:pt idx="38">
                  <c:v>1.4450871813942401</c:v>
                </c:pt>
                <c:pt idx="39">
                  <c:v>1.4560541853975641</c:v>
                </c:pt>
                <c:pt idx="40">
                  <c:v>1.4732421012028203</c:v>
                </c:pt>
                <c:pt idx="41">
                  <c:v>1.4697628348659098</c:v>
                </c:pt>
                <c:pt idx="42">
                  <c:v>1.4795525642092124</c:v>
                </c:pt>
                <c:pt idx="43">
                  <c:v>1.4855050418089224</c:v>
                </c:pt>
                <c:pt idx="44">
                  <c:v>1.4909193966557919</c:v>
                </c:pt>
                <c:pt idx="45">
                  <c:v>1.501447517854529</c:v>
                </c:pt>
                <c:pt idx="46">
                  <c:v>1.5056666151693581</c:v>
                </c:pt>
                <c:pt idx="47">
                  <c:v>1.5073574588067054</c:v>
                </c:pt>
                <c:pt idx="48">
                  <c:v>1.5120641220846311</c:v>
                </c:pt>
                <c:pt idx="49">
                  <c:v>1.514649922930009</c:v>
                </c:pt>
                <c:pt idx="50">
                  <c:v>1.5269574646435069</c:v>
                </c:pt>
                <c:pt idx="51">
                  <c:v>1.5328383418323994</c:v>
                </c:pt>
                <c:pt idx="52">
                  <c:v>1.5326093093017663</c:v>
                </c:pt>
                <c:pt idx="53">
                  <c:v>1.5412450233931174</c:v>
                </c:pt>
                <c:pt idx="54">
                  <c:v>1.5466619638518866</c:v>
                </c:pt>
                <c:pt idx="55">
                  <c:v>1.5526839685881242</c:v>
                </c:pt>
                <c:pt idx="56">
                  <c:v>1.5544166623913125</c:v>
                </c:pt>
                <c:pt idx="57">
                  <c:v>1.5548353113393834</c:v>
                </c:pt>
                <c:pt idx="58">
                  <c:v>1.5649269129613284</c:v>
                </c:pt>
                <c:pt idx="59">
                  <c:v>1.5664766606641669</c:v>
                </c:pt>
                <c:pt idx="60">
                  <c:v>1.572715125332558</c:v>
                </c:pt>
                <c:pt idx="61">
                  <c:v>1.577245187090287</c:v>
                </c:pt>
                <c:pt idx="62">
                  <c:v>1.5820947459648558</c:v>
                </c:pt>
                <c:pt idx="63">
                  <c:v>1.5845655124723421</c:v>
                </c:pt>
                <c:pt idx="64">
                  <c:v>1.5881788984861154</c:v>
                </c:pt>
                <c:pt idx="65">
                  <c:v>1.5914143713664237</c:v>
                </c:pt>
                <c:pt idx="66">
                  <c:v>1.5915160691594157</c:v>
                </c:pt>
                <c:pt idx="67">
                  <c:v>1.5902261199106384</c:v>
                </c:pt>
                <c:pt idx="68">
                  <c:v>1.5943326109271285</c:v>
                </c:pt>
                <c:pt idx="69">
                  <c:v>1.5996876205344244</c:v>
                </c:pt>
                <c:pt idx="70">
                  <c:v>1.6052041633000196</c:v>
                </c:pt>
                <c:pt idx="71">
                  <c:v>1.6089260506173684</c:v>
                </c:pt>
                <c:pt idx="72">
                  <c:v>1.6110830081215635</c:v>
                </c:pt>
                <c:pt idx="73">
                  <c:v>1.6141989323958437</c:v>
                </c:pt>
                <c:pt idx="74">
                  <c:v>1.6165710904082635</c:v>
                </c:pt>
                <c:pt idx="75">
                  <c:v>1.6203120909127922</c:v>
                </c:pt>
                <c:pt idx="76">
                  <c:v>1.6226146680075226</c:v>
                </c:pt>
                <c:pt idx="77">
                  <c:v>1.6266625967898263</c:v>
                </c:pt>
                <c:pt idx="78">
                  <c:v>1.630083774450823</c:v>
                </c:pt>
                <c:pt idx="79">
                  <c:v>1.6296400587035054</c:v>
                </c:pt>
                <c:pt idx="80">
                  <c:v>1.6314780999743108</c:v>
                </c:pt>
                <c:pt idx="81">
                  <c:v>1.6346393981672758</c:v>
                </c:pt>
                <c:pt idx="82">
                  <c:v>1.6345432664949597</c:v>
                </c:pt>
                <c:pt idx="83">
                  <c:v>1.6354781939133194</c:v>
                </c:pt>
                <c:pt idx="84">
                  <c:v>1.6353166600662912</c:v>
                </c:pt>
                <c:pt idx="85">
                  <c:v>1.6376537040526948</c:v>
                </c:pt>
                <c:pt idx="86">
                  <c:v>1.6391480805559042</c:v>
                </c:pt>
                <c:pt idx="87">
                  <c:v>1.6384149161414301</c:v>
                </c:pt>
                <c:pt idx="88">
                  <c:v>1.6410533090797728</c:v>
                </c:pt>
                <c:pt idx="89">
                  <c:v>1.6427387038092036</c:v>
                </c:pt>
                <c:pt idx="90">
                  <c:v>1.6430021456645991</c:v>
                </c:pt>
                <c:pt idx="91">
                  <c:v>1.6435362733903371</c:v>
                </c:pt>
                <c:pt idx="92">
                  <c:v>1.6481585940271819</c:v>
                </c:pt>
                <c:pt idx="93">
                  <c:v>1.6473667844195621</c:v>
                </c:pt>
                <c:pt idx="94">
                  <c:v>1.6492764782295939</c:v>
                </c:pt>
                <c:pt idx="95">
                  <c:v>1.6518012178891455</c:v>
                </c:pt>
                <c:pt idx="96">
                  <c:v>1.6538112836710477</c:v>
                </c:pt>
                <c:pt idx="97">
                  <c:v>1.6561532075081034</c:v>
                </c:pt>
                <c:pt idx="98">
                  <c:v>1.6585962087299759</c:v>
                </c:pt>
                <c:pt idx="99">
                  <c:v>1.6599035533622317</c:v>
                </c:pt>
                <c:pt idx="100">
                  <c:v>1.6619292766829208</c:v>
                </c:pt>
                <c:pt idx="101">
                  <c:v>1.6633006988813706</c:v>
                </c:pt>
                <c:pt idx="102">
                  <c:v>1.6663969951147124</c:v>
                </c:pt>
                <c:pt idx="103">
                  <c:v>1.6712614283673302</c:v>
                </c:pt>
                <c:pt idx="104">
                  <c:v>1.6728314902689356</c:v>
                </c:pt>
                <c:pt idx="105">
                  <c:v>1.6736569874668108</c:v>
                </c:pt>
                <c:pt idx="106">
                  <c:v>1.6733451583930223</c:v>
                </c:pt>
                <c:pt idx="107">
                  <c:v>1.6742862940338887</c:v>
                </c:pt>
                <c:pt idx="108">
                  <c:v>1.6734321658068603</c:v>
                </c:pt>
                <c:pt idx="109">
                  <c:v>1.6750698722413762</c:v>
                </c:pt>
                <c:pt idx="110">
                  <c:v>1.6757959875837927</c:v>
                </c:pt>
                <c:pt idx="111">
                  <c:v>1.6760930465135158</c:v>
                </c:pt>
                <c:pt idx="112">
                  <c:v>1.6760674550409829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58-410A-803E-846A44B52F54}"/>
            </c:ext>
          </c:extLst>
        </c:ser>
        <c:ser>
          <c:idx val="5"/>
          <c:order val="5"/>
          <c:tx>
            <c:strRef>
              <c:f>'2022-06 booster'!$AR$9</c:f>
              <c:strCache>
                <c:ptCount val="1"/>
                <c:pt idx="0">
                  <c:v>v3/v2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'2022-06 booster'!$AL$10:$AL$156</c:f>
              <c:numCache>
                <c:formatCode>m/d/yyyy</c:formatCode>
                <c:ptCount val="147"/>
                <c:pt idx="0">
                  <c:v>44599</c:v>
                </c:pt>
                <c:pt idx="1">
                  <c:v>44606</c:v>
                </c:pt>
                <c:pt idx="2">
                  <c:v>44613</c:v>
                </c:pt>
                <c:pt idx="3">
                  <c:v>44620</c:v>
                </c:pt>
                <c:pt idx="4">
                  <c:v>44627</c:v>
                </c:pt>
                <c:pt idx="5">
                  <c:v>44634</c:v>
                </c:pt>
                <c:pt idx="6">
                  <c:v>44641</c:v>
                </c:pt>
                <c:pt idx="7">
                  <c:v>44648</c:v>
                </c:pt>
                <c:pt idx="8">
                  <c:v>44655</c:v>
                </c:pt>
                <c:pt idx="9">
                  <c:v>44662</c:v>
                </c:pt>
                <c:pt idx="10">
                  <c:v>44669</c:v>
                </c:pt>
                <c:pt idx="11">
                  <c:v>44676</c:v>
                </c:pt>
                <c:pt idx="12">
                  <c:v>44683</c:v>
                </c:pt>
                <c:pt idx="13">
                  <c:v>44690</c:v>
                </c:pt>
                <c:pt idx="14">
                  <c:v>44697</c:v>
                </c:pt>
                <c:pt idx="15">
                  <c:v>44704</c:v>
                </c:pt>
                <c:pt idx="16">
                  <c:v>44711</c:v>
                </c:pt>
                <c:pt idx="17">
                  <c:v>44718</c:v>
                </c:pt>
                <c:pt idx="18">
                  <c:v>44725</c:v>
                </c:pt>
                <c:pt idx="19">
                  <c:v>44732</c:v>
                </c:pt>
                <c:pt idx="20">
                  <c:v>44739</c:v>
                </c:pt>
                <c:pt idx="21">
                  <c:v>44746</c:v>
                </c:pt>
                <c:pt idx="22">
                  <c:v>44753</c:v>
                </c:pt>
                <c:pt idx="23">
                  <c:v>44760</c:v>
                </c:pt>
                <c:pt idx="24">
                  <c:v>44767</c:v>
                </c:pt>
                <c:pt idx="25">
                  <c:v>44774</c:v>
                </c:pt>
                <c:pt idx="26">
                  <c:v>44781</c:v>
                </c:pt>
                <c:pt idx="27">
                  <c:v>44788</c:v>
                </c:pt>
                <c:pt idx="28">
                  <c:v>44795</c:v>
                </c:pt>
                <c:pt idx="29">
                  <c:v>44802</c:v>
                </c:pt>
                <c:pt idx="30">
                  <c:v>44809</c:v>
                </c:pt>
                <c:pt idx="31">
                  <c:v>44816</c:v>
                </c:pt>
                <c:pt idx="32">
                  <c:v>44823</c:v>
                </c:pt>
                <c:pt idx="33">
                  <c:v>44830</c:v>
                </c:pt>
                <c:pt idx="34">
                  <c:v>44837</c:v>
                </c:pt>
                <c:pt idx="35">
                  <c:v>44844</c:v>
                </c:pt>
                <c:pt idx="36">
                  <c:v>44851</c:v>
                </c:pt>
                <c:pt idx="37">
                  <c:v>44858</c:v>
                </c:pt>
                <c:pt idx="38">
                  <c:v>44865</c:v>
                </c:pt>
                <c:pt idx="39">
                  <c:v>44872</c:v>
                </c:pt>
                <c:pt idx="40">
                  <c:v>44879</c:v>
                </c:pt>
                <c:pt idx="41">
                  <c:v>44886</c:v>
                </c:pt>
                <c:pt idx="42">
                  <c:v>44893</c:v>
                </c:pt>
                <c:pt idx="43">
                  <c:v>44900</c:v>
                </c:pt>
                <c:pt idx="44">
                  <c:v>44907</c:v>
                </c:pt>
                <c:pt idx="45">
                  <c:v>44914</c:v>
                </c:pt>
                <c:pt idx="46">
                  <c:v>44921</c:v>
                </c:pt>
                <c:pt idx="47">
                  <c:v>44928</c:v>
                </c:pt>
                <c:pt idx="48">
                  <c:v>44935</c:v>
                </c:pt>
                <c:pt idx="49">
                  <c:v>44942</c:v>
                </c:pt>
                <c:pt idx="50">
                  <c:v>44949</c:v>
                </c:pt>
                <c:pt idx="51">
                  <c:v>44956</c:v>
                </c:pt>
                <c:pt idx="52">
                  <c:v>44963</c:v>
                </c:pt>
                <c:pt idx="53">
                  <c:v>44970</c:v>
                </c:pt>
                <c:pt idx="54">
                  <c:v>44977</c:v>
                </c:pt>
                <c:pt idx="55">
                  <c:v>44984</c:v>
                </c:pt>
                <c:pt idx="56">
                  <c:v>44991</c:v>
                </c:pt>
                <c:pt idx="57">
                  <c:v>44998</c:v>
                </c:pt>
                <c:pt idx="58">
                  <c:v>45005</c:v>
                </c:pt>
                <c:pt idx="59">
                  <c:v>45012</c:v>
                </c:pt>
                <c:pt idx="60">
                  <c:v>45019</c:v>
                </c:pt>
                <c:pt idx="61">
                  <c:v>45026</c:v>
                </c:pt>
                <c:pt idx="62">
                  <c:v>45033</c:v>
                </c:pt>
                <c:pt idx="63">
                  <c:v>45040</c:v>
                </c:pt>
                <c:pt idx="64">
                  <c:v>45047</c:v>
                </c:pt>
                <c:pt idx="65">
                  <c:v>45054</c:v>
                </c:pt>
                <c:pt idx="66">
                  <c:v>45061</c:v>
                </c:pt>
                <c:pt idx="67">
                  <c:v>45068</c:v>
                </c:pt>
                <c:pt idx="68">
                  <c:v>45075</c:v>
                </c:pt>
                <c:pt idx="69">
                  <c:v>45082</c:v>
                </c:pt>
                <c:pt idx="70">
                  <c:v>45089</c:v>
                </c:pt>
                <c:pt idx="71">
                  <c:v>45096</c:v>
                </c:pt>
                <c:pt idx="72">
                  <c:v>45103</c:v>
                </c:pt>
                <c:pt idx="73">
                  <c:v>45110</c:v>
                </c:pt>
                <c:pt idx="74">
                  <c:v>45117</c:v>
                </c:pt>
                <c:pt idx="75">
                  <c:v>45124</c:v>
                </c:pt>
                <c:pt idx="76">
                  <c:v>45131</c:v>
                </c:pt>
                <c:pt idx="77">
                  <c:v>45138</c:v>
                </c:pt>
                <c:pt idx="78">
                  <c:v>45145</c:v>
                </c:pt>
                <c:pt idx="79">
                  <c:v>45152</c:v>
                </c:pt>
                <c:pt idx="80">
                  <c:v>45159</c:v>
                </c:pt>
                <c:pt idx="81">
                  <c:v>45166</c:v>
                </c:pt>
                <c:pt idx="82">
                  <c:v>45173</c:v>
                </c:pt>
                <c:pt idx="83">
                  <c:v>45180</c:v>
                </c:pt>
                <c:pt idx="84">
                  <c:v>45187</c:v>
                </c:pt>
                <c:pt idx="85">
                  <c:v>45194</c:v>
                </c:pt>
                <c:pt idx="86">
                  <c:v>45201</c:v>
                </c:pt>
                <c:pt idx="87">
                  <c:v>45208</c:v>
                </c:pt>
                <c:pt idx="88">
                  <c:v>45215</c:v>
                </c:pt>
                <c:pt idx="89">
                  <c:v>45222</c:v>
                </c:pt>
                <c:pt idx="90">
                  <c:v>45229</c:v>
                </c:pt>
                <c:pt idx="91">
                  <c:v>45236</c:v>
                </c:pt>
                <c:pt idx="92">
                  <c:v>45243</c:v>
                </c:pt>
                <c:pt idx="93">
                  <c:v>45250</c:v>
                </c:pt>
                <c:pt idx="94">
                  <c:v>45257</c:v>
                </c:pt>
                <c:pt idx="95">
                  <c:v>45264</c:v>
                </c:pt>
                <c:pt idx="96">
                  <c:v>45271</c:v>
                </c:pt>
                <c:pt idx="97">
                  <c:v>45278</c:v>
                </c:pt>
                <c:pt idx="98">
                  <c:v>45285</c:v>
                </c:pt>
                <c:pt idx="99">
                  <c:v>45292</c:v>
                </c:pt>
                <c:pt idx="100">
                  <c:v>45299</c:v>
                </c:pt>
                <c:pt idx="101">
                  <c:v>45306</c:v>
                </c:pt>
                <c:pt idx="102">
                  <c:v>45313</c:v>
                </c:pt>
                <c:pt idx="103">
                  <c:v>45320</c:v>
                </c:pt>
                <c:pt idx="104">
                  <c:v>45327</c:v>
                </c:pt>
                <c:pt idx="105">
                  <c:v>45334</c:v>
                </c:pt>
                <c:pt idx="106">
                  <c:v>45341</c:v>
                </c:pt>
                <c:pt idx="107">
                  <c:v>45348</c:v>
                </c:pt>
                <c:pt idx="108">
                  <c:v>45355</c:v>
                </c:pt>
                <c:pt idx="109">
                  <c:v>45362</c:v>
                </c:pt>
                <c:pt idx="110">
                  <c:v>45369</c:v>
                </c:pt>
                <c:pt idx="111">
                  <c:v>45376</c:v>
                </c:pt>
                <c:pt idx="112">
                  <c:v>45383</c:v>
                </c:pt>
              </c:numCache>
            </c:numRef>
          </c:cat>
          <c:val>
            <c:numRef>
              <c:f>'2022-06 booster'!$AR$10:$AR$156</c:f>
              <c:numCache>
                <c:formatCode>0.000</c:formatCode>
                <c:ptCount val="147"/>
                <c:pt idx="0">
                  <c:v>0.87313146402028385</c:v>
                </c:pt>
                <c:pt idx="1">
                  <c:v>0.89203576921509942</c:v>
                </c:pt>
                <c:pt idx="2">
                  <c:v>0.9459200475780114</c:v>
                </c:pt>
                <c:pt idx="3">
                  <c:v>0.98199441832087653</c:v>
                </c:pt>
                <c:pt idx="4">
                  <c:v>1</c:v>
                </c:pt>
                <c:pt idx="5">
                  <c:v>1.021671546823834</c:v>
                </c:pt>
                <c:pt idx="6">
                  <c:v>1.0470286611099593</c:v>
                </c:pt>
                <c:pt idx="7">
                  <c:v>1.0663162317381811</c:v>
                </c:pt>
                <c:pt idx="8">
                  <c:v>1.0987544843567099</c:v>
                </c:pt>
                <c:pt idx="9">
                  <c:v>1.1248802660301491</c:v>
                </c:pt>
                <c:pt idx="10">
                  <c:v>1.1466151683621366</c:v>
                </c:pt>
                <c:pt idx="11">
                  <c:v>1.1697989609724968</c:v>
                </c:pt>
                <c:pt idx="12">
                  <c:v>1.1903562301637922</c:v>
                </c:pt>
                <c:pt idx="13">
                  <c:v>1.2146568472102983</c:v>
                </c:pt>
                <c:pt idx="14">
                  <c:v>1.2253369757767885</c:v>
                </c:pt>
                <c:pt idx="15">
                  <c:v>1.2375797173578877</c:v>
                </c:pt>
                <c:pt idx="16">
                  <c:v>1.2530824725122298</c:v>
                </c:pt>
                <c:pt idx="17">
                  <c:v>1.2621062972741299</c:v>
                </c:pt>
                <c:pt idx="18">
                  <c:v>1.2726239657005396</c:v>
                </c:pt>
                <c:pt idx="19">
                  <c:v>1.2831401463740288</c:v>
                </c:pt>
                <c:pt idx="20">
                  <c:v>1.2953442920347431</c:v>
                </c:pt>
                <c:pt idx="21">
                  <c:v>1.3062184286557019</c:v>
                </c:pt>
                <c:pt idx="22">
                  <c:v>1.319013332058417</c:v>
                </c:pt>
                <c:pt idx="23">
                  <c:v>1.3389207093881641</c:v>
                </c:pt>
                <c:pt idx="24">
                  <c:v>1.3518221198696057</c:v>
                </c:pt>
                <c:pt idx="25">
                  <c:v>1.3625588369393071</c:v>
                </c:pt>
                <c:pt idx="26">
                  <c:v>1.3738468686575371</c:v>
                </c:pt>
                <c:pt idx="27">
                  <c:v>1.3843305196761853</c:v>
                </c:pt>
                <c:pt idx="28">
                  <c:v>1.390184580558586</c:v>
                </c:pt>
                <c:pt idx="29">
                  <c:v>1.3989747590430419</c:v>
                </c:pt>
                <c:pt idx="30">
                  <c:v>1.4059725681761435</c:v>
                </c:pt>
                <c:pt idx="31">
                  <c:v>1.4158651253207934</c:v>
                </c:pt>
                <c:pt idx="32">
                  <c:v>1.4256458566849299</c:v>
                </c:pt>
                <c:pt idx="33">
                  <c:v>1.432691301485931</c:v>
                </c:pt>
                <c:pt idx="34">
                  <c:v>1.4406493684233248</c:v>
                </c:pt>
                <c:pt idx="35">
                  <c:v>1.4501650336652039</c:v>
                </c:pt>
                <c:pt idx="36">
                  <c:v>1.4576540245426786</c:v>
                </c:pt>
                <c:pt idx="37">
                  <c:v>1.4679219794981719</c:v>
                </c:pt>
                <c:pt idx="38">
                  <c:v>1.4756248299358325</c:v>
                </c:pt>
                <c:pt idx="39">
                  <c:v>1.4849396757210092</c:v>
                </c:pt>
                <c:pt idx="40">
                  <c:v>1.4926131824088851</c:v>
                </c:pt>
                <c:pt idx="41">
                  <c:v>1.4959799705141952</c:v>
                </c:pt>
                <c:pt idx="42">
                  <c:v>1.5020633953718703</c:v>
                </c:pt>
                <c:pt idx="43">
                  <c:v>1.5088832643096202</c:v>
                </c:pt>
                <c:pt idx="44">
                  <c:v>1.5142638272908049</c:v>
                </c:pt>
                <c:pt idx="45">
                  <c:v>1.5248427429478444</c:v>
                </c:pt>
                <c:pt idx="46">
                  <c:v>1.5294322251798507</c:v>
                </c:pt>
                <c:pt idx="47">
                  <c:v>1.5349527823635996</c:v>
                </c:pt>
                <c:pt idx="48">
                  <c:v>1.5407917252404144</c:v>
                </c:pt>
                <c:pt idx="49">
                  <c:v>1.5469087211787216</c:v>
                </c:pt>
                <c:pt idx="50">
                  <c:v>1.5546996027136146</c:v>
                </c:pt>
                <c:pt idx="51">
                  <c:v>1.5598340868009024</c:v>
                </c:pt>
                <c:pt idx="52">
                  <c:v>1.5656379781309602</c:v>
                </c:pt>
                <c:pt idx="53">
                  <c:v>1.5737350717000882</c:v>
                </c:pt>
                <c:pt idx="54">
                  <c:v>1.5800561389308105</c:v>
                </c:pt>
                <c:pt idx="55">
                  <c:v>1.584372706515693</c:v>
                </c:pt>
                <c:pt idx="56">
                  <c:v>1.589682687357022</c:v>
                </c:pt>
                <c:pt idx="57">
                  <c:v>1.5943042418854978</c:v>
                </c:pt>
                <c:pt idx="58">
                  <c:v>1.5979936961521828</c:v>
                </c:pt>
                <c:pt idx="59">
                  <c:v>1.6040061561986538</c:v>
                </c:pt>
                <c:pt idx="60">
                  <c:v>1.606306177592185</c:v>
                </c:pt>
                <c:pt idx="61">
                  <c:v>1.6103441823969282</c:v>
                </c:pt>
                <c:pt idx="62">
                  <c:v>1.6138719613981407</c:v>
                </c:pt>
                <c:pt idx="63">
                  <c:v>1.6168336163095214</c:v>
                </c:pt>
                <c:pt idx="64">
                  <c:v>1.6188575904867215</c:v>
                </c:pt>
                <c:pt idx="65">
                  <c:v>1.6220176894857392</c:v>
                </c:pt>
                <c:pt idx="66">
                  <c:v>1.6248493673812254</c:v>
                </c:pt>
                <c:pt idx="67">
                  <c:v>1.6278910940706142</c:v>
                </c:pt>
                <c:pt idx="68">
                  <c:v>1.6288290941838968</c:v>
                </c:pt>
                <c:pt idx="69">
                  <c:v>1.6320653858362328</c:v>
                </c:pt>
                <c:pt idx="70">
                  <c:v>1.6324870545199022</c:v>
                </c:pt>
                <c:pt idx="71">
                  <c:v>1.6341975355805398</c:v>
                </c:pt>
                <c:pt idx="72">
                  <c:v>1.6338356892653452</c:v>
                </c:pt>
                <c:pt idx="73">
                  <c:v>1.6357147359048341</c:v>
                </c:pt>
                <c:pt idx="74">
                  <c:v>1.6396961841777866</c:v>
                </c:pt>
                <c:pt idx="75">
                  <c:v>1.6406544384024213</c:v>
                </c:pt>
                <c:pt idx="76">
                  <c:v>1.642777007742386</c:v>
                </c:pt>
                <c:pt idx="77">
                  <c:v>1.6445787412276811</c:v>
                </c:pt>
                <c:pt idx="78">
                  <c:v>1.6442779200024866</c:v>
                </c:pt>
                <c:pt idx="79">
                  <c:v>1.6464155216639544</c:v>
                </c:pt>
                <c:pt idx="80">
                  <c:v>1.6499081418711625</c:v>
                </c:pt>
                <c:pt idx="81">
                  <c:v>1.6532427111543715</c:v>
                </c:pt>
                <c:pt idx="82">
                  <c:v>1.6550901841275818</c:v>
                </c:pt>
                <c:pt idx="83">
                  <c:v>1.6559271474467618</c:v>
                </c:pt>
                <c:pt idx="84">
                  <c:v>1.6576671335258317</c:v>
                </c:pt>
                <c:pt idx="85">
                  <c:v>1.6612960372563514</c:v>
                </c:pt>
                <c:pt idx="86">
                  <c:v>1.6621496663195126</c:v>
                </c:pt>
                <c:pt idx="87">
                  <c:v>1.6638233046644246</c:v>
                </c:pt>
                <c:pt idx="88">
                  <c:v>1.6648972750958331</c:v>
                </c:pt>
                <c:pt idx="89">
                  <c:v>1.6666359462169944</c:v>
                </c:pt>
                <c:pt idx="90">
                  <c:v>1.6684281723892114</c:v>
                </c:pt>
                <c:pt idx="91">
                  <c:v>1.669918915359442</c:v>
                </c:pt>
                <c:pt idx="92">
                  <c:v>1.6719108741817286</c:v>
                </c:pt>
                <c:pt idx="93">
                  <c:v>1.6742189847126649</c:v>
                </c:pt>
                <c:pt idx="94">
                  <c:v>1.676179714568109</c:v>
                </c:pt>
                <c:pt idx="95">
                  <c:v>1.6779637600874873</c:v>
                </c:pt>
                <c:pt idx="96">
                  <c:v>1.6803992877604537</c:v>
                </c:pt>
                <c:pt idx="97">
                  <c:v>1.681316189270587</c:v>
                </c:pt>
                <c:pt idx="98">
                  <c:v>1.6826895760718035</c:v>
                </c:pt>
                <c:pt idx="99">
                  <c:v>1.685045325316112</c:v>
                </c:pt>
                <c:pt idx="100">
                  <c:v>1.6854886111029264</c:v>
                </c:pt>
                <c:pt idx="101">
                  <c:v>1.6863217252957752</c:v>
                </c:pt>
                <c:pt idx="102">
                  <c:v>1.6900838894122172</c:v>
                </c:pt>
                <c:pt idx="103">
                  <c:v>1.6905899938799396</c:v>
                </c:pt>
                <c:pt idx="104">
                  <c:v>1.6920909224790477</c:v>
                </c:pt>
                <c:pt idx="105">
                  <c:v>1.6931195086693385</c:v>
                </c:pt>
                <c:pt idx="106">
                  <c:v>1.6954133702008103</c:v>
                </c:pt>
                <c:pt idx="107">
                  <c:v>1.6962693702660996</c:v>
                </c:pt>
                <c:pt idx="108">
                  <c:v>1.6966873832060314</c:v>
                </c:pt>
                <c:pt idx="109">
                  <c:v>1.6981037896625706</c:v>
                </c:pt>
                <c:pt idx="110">
                  <c:v>1.6979369169163472</c:v>
                </c:pt>
                <c:pt idx="111">
                  <c:v>1.6999135346904364</c:v>
                </c:pt>
                <c:pt idx="112">
                  <c:v>1.701519240844078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58-410A-803E-846A44B5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986928"/>
        <c:axId val="569994608"/>
      </c:lineChart>
      <c:dateAx>
        <c:axId val="56998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94608"/>
        <c:crosses val="autoZero"/>
        <c:auto val="1"/>
        <c:lblOffset val="100"/>
        <c:baseTimeUnit val="days"/>
      </c:dateAx>
      <c:valAx>
        <c:axId val="5699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[KCORv4.xlsx]2021-24 with NPH!PivotTable18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Unadjusted</a:t>
            </a:r>
            <a:r>
              <a:rPr lang="en-US" baseline="0"/>
              <a:t> deaths/week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'2021-24 with NPH'!$B$8:$B$9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'2021-24 with NPH'!$A$10:$A$157</c:f>
              <c:strCache>
                <c:ptCount val="147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</c:strCache>
            </c:strRef>
          </c:cat>
          <c:val>
            <c:numRef>
              <c:f>'2021-24 with NPH'!$B$10:$B$157</c:f>
              <c:numCache>
                <c:formatCode>General</c:formatCode>
                <c:ptCount val="147"/>
                <c:pt idx="0">
                  <c:v>1033</c:v>
                </c:pt>
                <c:pt idx="1">
                  <c:v>943</c:v>
                </c:pt>
                <c:pt idx="2">
                  <c:v>888</c:v>
                </c:pt>
                <c:pt idx="3">
                  <c:v>927</c:v>
                </c:pt>
                <c:pt idx="4">
                  <c:v>896</c:v>
                </c:pt>
                <c:pt idx="5">
                  <c:v>868</c:v>
                </c:pt>
                <c:pt idx="6">
                  <c:v>879</c:v>
                </c:pt>
                <c:pt idx="7">
                  <c:v>816</c:v>
                </c:pt>
                <c:pt idx="8">
                  <c:v>872</c:v>
                </c:pt>
                <c:pt idx="9">
                  <c:v>848</c:v>
                </c:pt>
                <c:pt idx="10">
                  <c:v>780</c:v>
                </c:pt>
                <c:pt idx="11">
                  <c:v>790</c:v>
                </c:pt>
                <c:pt idx="12">
                  <c:v>809</c:v>
                </c:pt>
                <c:pt idx="13">
                  <c:v>879</c:v>
                </c:pt>
                <c:pt idx="14">
                  <c:v>882</c:v>
                </c:pt>
                <c:pt idx="15">
                  <c:v>820</c:v>
                </c:pt>
                <c:pt idx="16">
                  <c:v>812</c:v>
                </c:pt>
                <c:pt idx="17">
                  <c:v>883</c:v>
                </c:pt>
                <c:pt idx="18">
                  <c:v>953</c:v>
                </c:pt>
                <c:pt idx="19">
                  <c:v>1030</c:v>
                </c:pt>
                <c:pt idx="20">
                  <c:v>1118</c:v>
                </c:pt>
                <c:pt idx="21">
                  <c:v>1260</c:v>
                </c:pt>
                <c:pt idx="22">
                  <c:v>1409</c:v>
                </c:pt>
                <c:pt idx="23">
                  <c:v>1473</c:v>
                </c:pt>
                <c:pt idx="24">
                  <c:v>1540</c:v>
                </c:pt>
                <c:pt idx="25">
                  <c:v>1555</c:v>
                </c:pt>
                <c:pt idx="26">
                  <c:v>1473</c:v>
                </c:pt>
                <c:pt idx="27">
                  <c:v>1340</c:v>
                </c:pt>
                <c:pt idx="28">
                  <c:v>1289</c:v>
                </c:pt>
                <c:pt idx="29">
                  <c:v>1187</c:v>
                </c:pt>
                <c:pt idx="30">
                  <c:v>1118</c:v>
                </c:pt>
                <c:pt idx="31">
                  <c:v>972</c:v>
                </c:pt>
                <c:pt idx="32">
                  <c:v>965</c:v>
                </c:pt>
                <c:pt idx="33">
                  <c:v>1116</c:v>
                </c:pt>
                <c:pt idx="34">
                  <c:v>1102</c:v>
                </c:pt>
                <c:pt idx="35">
                  <c:v>1114</c:v>
                </c:pt>
                <c:pt idx="36">
                  <c:v>1050</c:v>
                </c:pt>
                <c:pt idx="37">
                  <c:v>1017</c:v>
                </c:pt>
                <c:pt idx="38">
                  <c:v>983</c:v>
                </c:pt>
                <c:pt idx="39">
                  <c:v>908</c:v>
                </c:pt>
                <c:pt idx="40">
                  <c:v>991</c:v>
                </c:pt>
                <c:pt idx="41">
                  <c:v>981</c:v>
                </c:pt>
                <c:pt idx="42">
                  <c:v>914</c:v>
                </c:pt>
                <c:pt idx="43">
                  <c:v>864</c:v>
                </c:pt>
                <c:pt idx="44">
                  <c:v>812</c:v>
                </c:pt>
                <c:pt idx="45">
                  <c:v>811</c:v>
                </c:pt>
                <c:pt idx="46">
                  <c:v>858</c:v>
                </c:pt>
                <c:pt idx="47">
                  <c:v>791</c:v>
                </c:pt>
                <c:pt idx="48">
                  <c:v>718</c:v>
                </c:pt>
                <c:pt idx="49">
                  <c:v>682</c:v>
                </c:pt>
                <c:pt idx="50">
                  <c:v>712</c:v>
                </c:pt>
                <c:pt idx="51">
                  <c:v>732</c:v>
                </c:pt>
                <c:pt idx="52">
                  <c:v>713</c:v>
                </c:pt>
                <c:pt idx="53">
                  <c:v>716</c:v>
                </c:pt>
                <c:pt idx="54">
                  <c:v>788</c:v>
                </c:pt>
                <c:pt idx="55">
                  <c:v>687</c:v>
                </c:pt>
                <c:pt idx="56">
                  <c:v>702</c:v>
                </c:pt>
                <c:pt idx="57">
                  <c:v>791</c:v>
                </c:pt>
                <c:pt idx="58">
                  <c:v>785</c:v>
                </c:pt>
                <c:pt idx="59">
                  <c:v>760</c:v>
                </c:pt>
                <c:pt idx="60">
                  <c:v>809</c:v>
                </c:pt>
                <c:pt idx="61">
                  <c:v>783</c:v>
                </c:pt>
                <c:pt idx="62">
                  <c:v>773</c:v>
                </c:pt>
                <c:pt idx="63">
                  <c:v>677</c:v>
                </c:pt>
                <c:pt idx="64">
                  <c:v>822</c:v>
                </c:pt>
                <c:pt idx="65">
                  <c:v>750</c:v>
                </c:pt>
                <c:pt idx="66">
                  <c:v>827</c:v>
                </c:pt>
                <c:pt idx="67">
                  <c:v>853</c:v>
                </c:pt>
                <c:pt idx="68">
                  <c:v>901</c:v>
                </c:pt>
                <c:pt idx="69">
                  <c:v>885</c:v>
                </c:pt>
                <c:pt idx="70">
                  <c:v>809</c:v>
                </c:pt>
                <c:pt idx="71">
                  <c:v>816</c:v>
                </c:pt>
                <c:pt idx="72">
                  <c:v>765</c:v>
                </c:pt>
                <c:pt idx="73">
                  <c:v>739</c:v>
                </c:pt>
                <c:pt idx="74">
                  <c:v>738</c:v>
                </c:pt>
                <c:pt idx="75">
                  <c:v>808</c:v>
                </c:pt>
                <c:pt idx="76">
                  <c:v>848</c:v>
                </c:pt>
                <c:pt idx="77">
                  <c:v>854</c:v>
                </c:pt>
                <c:pt idx="78">
                  <c:v>902</c:v>
                </c:pt>
                <c:pt idx="79">
                  <c:v>1011</c:v>
                </c:pt>
                <c:pt idx="80">
                  <c:v>1109</c:v>
                </c:pt>
                <c:pt idx="81">
                  <c:v>1000</c:v>
                </c:pt>
                <c:pt idx="82">
                  <c:v>916</c:v>
                </c:pt>
                <c:pt idx="83">
                  <c:v>849</c:v>
                </c:pt>
                <c:pt idx="84">
                  <c:v>752</c:v>
                </c:pt>
                <c:pt idx="85">
                  <c:v>800</c:v>
                </c:pt>
                <c:pt idx="86">
                  <c:v>788</c:v>
                </c:pt>
                <c:pt idx="87">
                  <c:v>786</c:v>
                </c:pt>
                <c:pt idx="88">
                  <c:v>763</c:v>
                </c:pt>
                <c:pt idx="89">
                  <c:v>774</c:v>
                </c:pt>
                <c:pt idx="90">
                  <c:v>739</c:v>
                </c:pt>
                <c:pt idx="91">
                  <c:v>750</c:v>
                </c:pt>
                <c:pt idx="92">
                  <c:v>759</c:v>
                </c:pt>
                <c:pt idx="93">
                  <c:v>743</c:v>
                </c:pt>
                <c:pt idx="94">
                  <c:v>719</c:v>
                </c:pt>
                <c:pt idx="95">
                  <c:v>719</c:v>
                </c:pt>
                <c:pt idx="96">
                  <c:v>707</c:v>
                </c:pt>
                <c:pt idx="97">
                  <c:v>667</c:v>
                </c:pt>
                <c:pt idx="98">
                  <c:v>743</c:v>
                </c:pt>
                <c:pt idx="99">
                  <c:v>650</c:v>
                </c:pt>
                <c:pt idx="100">
                  <c:v>687</c:v>
                </c:pt>
                <c:pt idx="101">
                  <c:v>660</c:v>
                </c:pt>
                <c:pt idx="102">
                  <c:v>641</c:v>
                </c:pt>
                <c:pt idx="103">
                  <c:v>686</c:v>
                </c:pt>
                <c:pt idx="104">
                  <c:v>676</c:v>
                </c:pt>
                <c:pt idx="105">
                  <c:v>715</c:v>
                </c:pt>
                <c:pt idx="106">
                  <c:v>661</c:v>
                </c:pt>
                <c:pt idx="107">
                  <c:v>644</c:v>
                </c:pt>
                <c:pt idx="108">
                  <c:v>660</c:v>
                </c:pt>
                <c:pt idx="109">
                  <c:v>654</c:v>
                </c:pt>
                <c:pt idx="110">
                  <c:v>581</c:v>
                </c:pt>
                <c:pt idx="111">
                  <c:v>613</c:v>
                </c:pt>
                <c:pt idx="112">
                  <c:v>650</c:v>
                </c:pt>
                <c:pt idx="113">
                  <c:v>745</c:v>
                </c:pt>
                <c:pt idx="114">
                  <c:v>675</c:v>
                </c:pt>
                <c:pt idx="115">
                  <c:v>590</c:v>
                </c:pt>
                <c:pt idx="116">
                  <c:v>639</c:v>
                </c:pt>
                <c:pt idx="117">
                  <c:v>658</c:v>
                </c:pt>
                <c:pt idx="118">
                  <c:v>679</c:v>
                </c:pt>
                <c:pt idx="119">
                  <c:v>651</c:v>
                </c:pt>
                <c:pt idx="120">
                  <c:v>728</c:v>
                </c:pt>
                <c:pt idx="121">
                  <c:v>726</c:v>
                </c:pt>
                <c:pt idx="122">
                  <c:v>706</c:v>
                </c:pt>
                <c:pt idx="123">
                  <c:v>709</c:v>
                </c:pt>
                <c:pt idx="124">
                  <c:v>713</c:v>
                </c:pt>
                <c:pt idx="125">
                  <c:v>710</c:v>
                </c:pt>
                <c:pt idx="126">
                  <c:v>749</c:v>
                </c:pt>
                <c:pt idx="127">
                  <c:v>748</c:v>
                </c:pt>
                <c:pt idx="128">
                  <c:v>790</c:v>
                </c:pt>
                <c:pt idx="129">
                  <c:v>834</c:v>
                </c:pt>
                <c:pt idx="130">
                  <c:v>735</c:v>
                </c:pt>
                <c:pt idx="131">
                  <c:v>838</c:v>
                </c:pt>
                <c:pt idx="132">
                  <c:v>809</c:v>
                </c:pt>
                <c:pt idx="133">
                  <c:v>778</c:v>
                </c:pt>
                <c:pt idx="134">
                  <c:v>708</c:v>
                </c:pt>
                <c:pt idx="135">
                  <c:v>755</c:v>
                </c:pt>
                <c:pt idx="136">
                  <c:v>756</c:v>
                </c:pt>
                <c:pt idx="137">
                  <c:v>748</c:v>
                </c:pt>
                <c:pt idx="138">
                  <c:v>773</c:v>
                </c:pt>
                <c:pt idx="139">
                  <c:v>694</c:v>
                </c:pt>
                <c:pt idx="140">
                  <c:v>665</c:v>
                </c:pt>
                <c:pt idx="141">
                  <c:v>600</c:v>
                </c:pt>
                <c:pt idx="142">
                  <c:v>681</c:v>
                </c:pt>
                <c:pt idx="143">
                  <c:v>642</c:v>
                </c:pt>
                <c:pt idx="144">
                  <c:v>627</c:v>
                </c:pt>
                <c:pt idx="145">
                  <c:v>621</c:v>
                </c:pt>
                <c:pt idx="146">
                  <c:v>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F-4EEB-A62A-EF592F93126F}"/>
            </c:ext>
          </c:extLst>
        </c:ser>
        <c:ser>
          <c:idx val="1"/>
          <c:order val="1"/>
          <c:tx>
            <c:strRef>
              <c:f>'2021-24 with NPH'!$C$8:$C$9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'2021-24 with NPH'!$A$10:$A$157</c:f>
              <c:strCache>
                <c:ptCount val="147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</c:strCache>
            </c:strRef>
          </c:cat>
          <c:val>
            <c:numRef>
              <c:f>'2021-24 with NPH'!$C$10:$C$157</c:f>
              <c:numCache>
                <c:formatCode>General</c:formatCode>
                <c:ptCount val="147"/>
                <c:pt idx="0">
                  <c:v>313</c:v>
                </c:pt>
                <c:pt idx="1">
                  <c:v>318</c:v>
                </c:pt>
                <c:pt idx="2">
                  <c:v>254</c:v>
                </c:pt>
                <c:pt idx="3">
                  <c:v>277</c:v>
                </c:pt>
                <c:pt idx="4">
                  <c:v>278</c:v>
                </c:pt>
                <c:pt idx="5">
                  <c:v>285</c:v>
                </c:pt>
                <c:pt idx="6">
                  <c:v>297</c:v>
                </c:pt>
                <c:pt idx="7">
                  <c:v>291</c:v>
                </c:pt>
                <c:pt idx="8">
                  <c:v>291</c:v>
                </c:pt>
                <c:pt idx="9">
                  <c:v>276</c:v>
                </c:pt>
                <c:pt idx="10">
                  <c:v>298</c:v>
                </c:pt>
                <c:pt idx="11">
                  <c:v>294</c:v>
                </c:pt>
                <c:pt idx="12">
                  <c:v>320</c:v>
                </c:pt>
                <c:pt idx="13">
                  <c:v>319</c:v>
                </c:pt>
                <c:pt idx="14">
                  <c:v>304</c:v>
                </c:pt>
                <c:pt idx="15">
                  <c:v>302</c:v>
                </c:pt>
                <c:pt idx="16">
                  <c:v>333</c:v>
                </c:pt>
                <c:pt idx="17">
                  <c:v>314</c:v>
                </c:pt>
                <c:pt idx="18">
                  <c:v>325</c:v>
                </c:pt>
                <c:pt idx="19">
                  <c:v>336</c:v>
                </c:pt>
                <c:pt idx="20">
                  <c:v>343</c:v>
                </c:pt>
                <c:pt idx="21">
                  <c:v>367</c:v>
                </c:pt>
                <c:pt idx="22">
                  <c:v>367</c:v>
                </c:pt>
                <c:pt idx="23">
                  <c:v>439</c:v>
                </c:pt>
                <c:pt idx="24">
                  <c:v>407</c:v>
                </c:pt>
                <c:pt idx="25">
                  <c:v>432</c:v>
                </c:pt>
                <c:pt idx="26">
                  <c:v>398</c:v>
                </c:pt>
                <c:pt idx="27">
                  <c:v>381</c:v>
                </c:pt>
                <c:pt idx="28">
                  <c:v>370</c:v>
                </c:pt>
                <c:pt idx="29">
                  <c:v>327</c:v>
                </c:pt>
                <c:pt idx="30">
                  <c:v>336</c:v>
                </c:pt>
                <c:pt idx="31">
                  <c:v>329</c:v>
                </c:pt>
                <c:pt idx="32">
                  <c:v>329</c:v>
                </c:pt>
                <c:pt idx="33">
                  <c:v>348</c:v>
                </c:pt>
                <c:pt idx="34">
                  <c:v>362</c:v>
                </c:pt>
                <c:pt idx="35">
                  <c:v>339</c:v>
                </c:pt>
                <c:pt idx="36">
                  <c:v>338</c:v>
                </c:pt>
                <c:pt idx="37">
                  <c:v>311</c:v>
                </c:pt>
                <c:pt idx="38">
                  <c:v>345</c:v>
                </c:pt>
                <c:pt idx="39">
                  <c:v>321</c:v>
                </c:pt>
                <c:pt idx="40">
                  <c:v>369</c:v>
                </c:pt>
                <c:pt idx="41">
                  <c:v>363</c:v>
                </c:pt>
                <c:pt idx="42">
                  <c:v>357</c:v>
                </c:pt>
                <c:pt idx="43">
                  <c:v>364</c:v>
                </c:pt>
                <c:pt idx="44">
                  <c:v>343</c:v>
                </c:pt>
                <c:pt idx="45">
                  <c:v>340</c:v>
                </c:pt>
                <c:pt idx="46">
                  <c:v>358</c:v>
                </c:pt>
                <c:pt idx="47">
                  <c:v>327</c:v>
                </c:pt>
                <c:pt idx="48">
                  <c:v>325</c:v>
                </c:pt>
                <c:pt idx="49">
                  <c:v>327</c:v>
                </c:pt>
                <c:pt idx="50">
                  <c:v>310</c:v>
                </c:pt>
                <c:pt idx="51">
                  <c:v>328</c:v>
                </c:pt>
                <c:pt idx="52">
                  <c:v>288</c:v>
                </c:pt>
                <c:pt idx="53">
                  <c:v>288</c:v>
                </c:pt>
                <c:pt idx="54">
                  <c:v>352</c:v>
                </c:pt>
                <c:pt idx="55">
                  <c:v>295</c:v>
                </c:pt>
                <c:pt idx="56">
                  <c:v>296</c:v>
                </c:pt>
                <c:pt idx="57">
                  <c:v>344</c:v>
                </c:pt>
                <c:pt idx="58">
                  <c:v>320</c:v>
                </c:pt>
                <c:pt idx="59">
                  <c:v>320</c:v>
                </c:pt>
                <c:pt idx="60">
                  <c:v>319</c:v>
                </c:pt>
                <c:pt idx="61">
                  <c:v>332</c:v>
                </c:pt>
                <c:pt idx="62">
                  <c:v>303</c:v>
                </c:pt>
                <c:pt idx="63">
                  <c:v>316</c:v>
                </c:pt>
                <c:pt idx="64">
                  <c:v>293</c:v>
                </c:pt>
                <c:pt idx="65">
                  <c:v>330</c:v>
                </c:pt>
                <c:pt idx="66">
                  <c:v>368</c:v>
                </c:pt>
                <c:pt idx="67">
                  <c:v>344</c:v>
                </c:pt>
                <c:pt idx="68">
                  <c:v>350</c:v>
                </c:pt>
                <c:pt idx="69">
                  <c:v>340</c:v>
                </c:pt>
                <c:pt idx="70">
                  <c:v>334</c:v>
                </c:pt>
                <c:pt idx="71">
                  <c:v>313</c:v>
                </c:pt>
                <c:pt idx="72">
                  <c:v>312</c:v>
                </c:pt>
                <c:pt idx="73">
                  <c:v>365</c:v>
                </c:pt>
                <c:pt idx="74">
                  <c:v>351</c:v>
                </c:pt>
                <c:pt idx="75">
                  <c:v>342</c:v>
                </c:pt>
                <c:pt idx="76">
                  <c:v>363</c:v>
                </c:pt>
                <c:pt idx="77">
                  <c:v>386</c:v>
                </c:pt>
                <c:pt idx="78">
                  <c:v>435</c:v>
                </c:pt>
                <c:pt idx="79">
                  <c:v>414</c:v>
                </c:pt>
                <c:pt idx="80">
                  <c:v>487</c:v>
                </c:pt>
                <c:pt idx="81">
                  <c:v>441</c:v>
                </c:pt>
                <c:pt idx="82">
                  <c:v>394</c:v>
                </c:pt>
                <c:pt idx="83">
                  <c:v>398</c:v>
                </c:pt>
                <c:pt idx="84">
                  <c:v>362</c:v>
                </c:pt>
                <c:pt idx="85">
                  <c:v>350</c:v>
                </c:pt>
                <c:pt idx="86">
                  <c:v>351</c:v>
                </c:pt>
                <c:pt idx="87">
                  <c:v>382</c:v>
                </c:pt>
                <c:pt idx="88">
                  <c:v>351</c:v>
                </c:pt>
                <c:pt idx="89">
                  <c:v>355</c:v>
                </c:pt>
                <c:pt idx="90">
                  <c:v>385</c:v>
                </c:pt>
                <c:pt idx="91">
                  <c:v>322</c:v>
                </c:pt>
                <c:pt idx="92">
                  <c:v>361</c:v>
                </c:pt>
                <c:pt idx="93">
                  <c:v>305</c:v>
                </c:pt>
                <c:pt idx="94">
                  <c:v>312</c:v>
                </c:pt>
                <c:pt idx="95">
                  <c:v>378</c:v>
                </c:pt>
                <c:pt idx="96">
                  <c:v>343</c:v>
                </c:pt>
                <c:pt idx="97">
                  <c:v>324</c:v>
                </c:pt>
                <c:pt idx="98">
                  <c:v>314</c:v>
                </c:pt>
                <c:pt idx="99">
                  <c:v>329</c:v>
                </c:pt>
                <c:pt idx="100">
                  <c:v>306</c:v>
                </c:pt>
                <c:pt idx="101">
                  <c:v>330</c:v>
                </c:pt>
                <c:pt idx="102">
                  <c:v>328</c:v>
                </c:pt>
                <c:pt idx="103">
                  <c:v>300</c:v>
                </c:pt>
                <c:pt idx="104">
                  <c:v>307</c:v>
                </c:pt>
                <c:pt idx="105">
                  <c:v>339</c:v>
                </c:pt>
                <c:pt idx="106">
                  <c:v>300</c:v>
                </c:pt>
                <c:pt idx="107">
                  <c:v>326</c:v>
                </c:pt>
                <c:pt idx="108">
                  <c:v>321</c:v>
                </c:pt>
                <c:pt idx="109">
                  <c:v>301</c:v>
                </c:pt>
                <c:pt idx="110">
                  <c:v>333</c:v>
                </c:pt>
                <c:pt idx="111">
                  <c:v>291</c:v>
                </c:pt>
                <c:pt idx="112">
                  <c:v>357</c:v>
                </c:pt>
                <c:pt idx="113">
                  <c:v>320</c:v>
                </c:pt>
                <c:pt idx="114">
                  <c:v>374</c:v>
                </c:pt>
                <c:pt idx="115">
                  <c:v>290</c:v>
                </c:pt>
                <c:pt idx="116">
                  <c:v>307</c:v>
                </c:pt>
                <c:pt idx="117">
                  <c:v>295</c:v>
                </c:pt>
                <c:pt idx="118">
                  <c:v>341</c:v>
                </c:pt>
                <c:pt idx="119">
                  <c:v>297</c:v>
                </c:pt>
                <c:pt idx="120">
                  <c:v>328</c:v>
                </c:pt>
                <c:pt idx="121">
                  <c:v>403</c:v>
                </c:pt>
                <c:pt idx="122">
                  <c:v>399</c:v>
                </c:pt>
                <c:pt idx="123">
                  <c:v>382</c:v>
                </c:pt>
                <c:pt idx="124">
                  <c:v>365</c:v>
                </c:pt>
                <c:pt idx="125">
                  <c:v>328</c:v>
                </c:pt>
                <c:pt idx="126">
                  <c:v>391</c:v>
                </c:pt>
                <c:pt idx="127">
                  <c:v>376</c:v>
                </c:pt>
                <c:pt idx="128">
                  <c:v>360</c:v>
                </c:pt>
                <c:pt idx="129">
                  <c:v>430</c:v>
                </c:pt>
                <c:pt idx="130">
                  <c:v>384</c:v>
                </c:pt>
                <c:pt idx="131">
                  <c:v>370</c:v>
                </c:pt>
                <c:pt idx="132">
                  <c:v>372</c:v>
                </c:pt>
                <c:pt idx="133">
                  <c:v>359</c:v>
                </c:pt>
                <c:pt idx="134">
                  <c:v>341</c:v>
                </c:pt>
                <c:pt idx="135">
                  <c:v>395</c:v>
                </c:pt>
                <c:pt idx="136">
                  <c:v>400</c:v>
                </c:pt>
                <c:pt idx="137">
                  <c:v>377</c:v>
                </c:pt>
                <c:pt idx="138">
                  <c:v>416</c:v>
                </c:pt>
                <c:pt idx="139">
                  <c:v>350</c:v>
                </c:pt>
                <c:pt idx="140">
                  <c:v>399</c:v>
                </c:pt>
                <c:pt idx="141">
                  <c:v>342</c:v>
                </c:pt>
                <c:pt idx="142">
                  <c:v>295</c:v>
                </c:pt>
                <c:pt idx="143">
                  <c:v>302</c:v>
                </c:pt>
                <c:pt idx="144">
                  <c:v>330</c:v>
                </c:pt>
                <c:pt idx="145">
                  <c:v>340</c:v>
                </c:pt>
                <c:pt idx="146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F-4EEB-A62A-EF592F93126F}"/>
            </c:ext>
          </c:extLst>
        </c:ser>
        <c:ser>
          <c:idx val="2"/>
          <c:order val="2"/>
          <c:tx>
            <c:strRef>
              <c:f>'2021-24 with NPH'!$D$8:$D$9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'2021-24 with NPH'!$A$10:$A$157</c:f>
              <c:strCache>
                <c:ptCount val="147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</c:strCache>
            </c:strRef>
          </c:cat>
          <c:val>
            <c:numRef>
              <c:f>'2021-24 with NPH'!$D$10:$D$157</c:f>
              <c:numCache>
                <c:formatCode>General</c:formatCode>
                <c:ptCount val="147"/>
                <c:pt idx="0">
                  <c:v>722</c:v>
                </c:pt>
                <c:pt idx="1">
                  <c:v>758</c:v>
                </c:pt>
                <c:pt idx="2">
                  <c:v>745</c:v>
                </c:pt>
                <c:pt idx="3">
                  <c:v>739</c:v>
                </c:pt>
                <c:pt idx="4">
                  <c:v>867</c:v>
                </c:pt>
                <c:pt idx="5">
                  <c:v>806</c:v>
                </c:pt>
                <c:pt idx="6">
                  <c:v>940</c:v>
                </c:pt>
                <c:pt idx="7">
                  <c:v>822</c:v>
                </c:pt>
                <c:pt idx="8">
                  <c:v>879</c:v>
                </c:pt>
                <c:pt idx="9">
                  <c:v>873</c:v>
                </c:pt>
                <c:pt idx="10">
                  <c:v>875</c:v>
                </c:pt>
                <c:pt idx="11">
                  <c:v>913</c:v>
                </c:pt>
                <c:pt idx="12">
                  <c:v>945</c:v>
                </c:pt>
                <c:pt idx="13">
                  <c:v>942</c:v>
                </c:pt>
                <c:pt idx="14">
                  <c:v>926</c:v>
                </c:pt>
                <c:pt idx="15">
                  <c:v>971</c:v>
                </c:pt>
                <c:pt idx="16">
                  <c:v>976</c:v>
                </c:pt>
                <c:pt idx="17">
                  <c:v>1024</c:v>
                </c:pt>
                <c:pt idx="18">
                  <c:v>1066</c:v>
                </c:pt>
                <c:pt idx="19">
                  <c:v>1220</c:v>
                </c:pt>
                <c:pt idx="20">
                  <c:v>1252</c:v>
                </c:pt>
                <c:pt idx="21">
                  <c:v>1275</c:v>
                </c:pt>
                <c:pt idx="22">
                  <c:v>1278</c:v>
                </c:pt>
                <c:pt idx="23">
                  <c:v>1353</c:v>
                </c:pt>
                <c:pt idx="24">
                  <c:v>1443</c:v>
                </c:pt>
                <c:pt idx="25">
                  <c:v>1396</c:v>
                </c:pt>
                <c:pt idx="26">
                  <c:v>1285</c:v>
                </c:pt>
                <c:pt idx="27">
                  <c:v>1230</c:v>
                </c:pt>
                <c:pt idx="28">
                  <c:v>1127</c:v>
                </c:pt>
                <c:pt idx="29">
                  <c:v>1061</c:v>
                </c:pt>
                <c:pt idx="30">
                  <c:v>1109</c:v>
                </c:pt>
                <c:pt idx="31">
                  <c:v>1075</c:v>
                </c:pt>
                <c:pt idx="32">
                  <c:v>1084</c:v>
                </c:pt>
                <c:pt idx="33">
                  <c:v>1185</c:v>
                </c:pt>
                <c:pt idx="34">
                  <c:v>1228</c:v>
                </c:pt>
                <c:pt idx="35">
                  <c:v>1182</c:v>
                </c:pt>
                <c:pt idx="36">
                  <c:v>1125</c:v>
                </c:pt>
                <c:pt idx="37">
                  <c:v>1094</c:v>
                </c:pt>
                <c:pt idx="38">
                  <c:v>1080</c:v>
                </c:pt>
                <c:pt idx="39">
                  <c:v>1097</c:v>
                </c:pt>
                <c:pt idx="40">
                  <c:v>1106</c:v>
                </c:pt>
                <c:pt idx="41">
                  <c:v>1195</c:v>
                </c:pt>
                <c:pt idx="42">
                  <c:v>1173</c:v>
                </c:pt>
                <c:pt idx="43">
                  <c:v>1110</c:v>
                </c:pt>
                <c:pt idx="44">
                  <c:v>1185</c:v>
                </c:pt>
                <c:pt idx="45">
                  <c:v>1132</c:v>
                </c:pt>
                <c:pt idx="46">
                  <c:v>1076</c:v>
                </c:pt>
                <c:pt idx="47">
                  <c:v>1083</c:v>
                </c:pt>
                <c:pt idx="48">
                  <c:v>1019</c:v>
                </c:pt>
                <c:pt idx="49">
                  <c:v>914</c:v>
                </c:pt>
                <c:pt idx="50">
                  <c:v>1043</c:v>
                </c:pt>
                <c:pt idx="51">
                  <c:v>1024</c:v>
                </c:pt>
                <c:pt idx="52">
                  <c:v>1000</c:v>
                </c:pt>
                <c:pt idx="53">
                  <c:v>993</c:v>
                </c:pt>
                <c:pt idx="54">
                  <c:v>1069</c:v>
                </c:pt>
                <c:pt idx="55">
                  <c:v>923</c:v>
                </c:pt>
                <c:pt idx="56">
                  <c:v>992</c:v>
                </c:pt>
                <c:pt idx="57">
                  <c:v>1213</c:v>
                </c:pt>
                <c:pt idx="58">
                  <c:v>1090</c:v>
                </c:pt>
                <c:pt idx="59">
                  <c:v>1152</c:v>
                </c:pt>
                <c:pt idx="60">
                  <c:v>1084</c:v>
                </c:pt>
                <c:pt idx="61">
                  <c:v>1102</c:v>
                </c:pt>
                <c:pt idx="62">
                  <c:v>1052</c:v>
                </c:pt>
                <c:pt idx="63">
                  <c:v>1048</c:v>
                </c:pt>
                <c:pt idx="64">
                  <c:v>1078</c:v>
                </c:pt>
                <c:pt idx="65">
                  <c:v>1161</c:v>
                </c:pt>
                <c:pt idx="66">
                  <c:v>1125</c:v>
                </c:pt>
                <c:pt idx="67">
                  <c:v>1177</c:v>
                </c:pt>
                <c:pt idx="68">
                  <c:v>1189</c:v>
                </c:pt>
                <c:pt idx="69">
                  <c:v>1144</c:v>
                </c:pt>
                <c:pt idx="70">
                  <c:v>1199</c:v>
                </c:pt>
                <c:pt idx="71">
                  <c:v>1184</c:v>
                </c:pt>
                <c:pt idx="72">
                  <c:v>1106</c:v>
                </c:pt>
                <c:pt idx="73">
                  <c:v>1143</c:v>
                </c:pt>
                <c:pt idx="74">
                  <c:v>1147</c:v>
                </c:pt>
                <c:pt idx="75">
                  <c:v>1146</c:v>
                </c:pt>
                <c:pt idx="76">
                  <c:v>1251</c:v>
                </c:pt>
                <c:pt idx="77">
                  <c:v>1228</c:v>
                </c:pt>
                <c:pt idx="78">
                  <c:v>1395</c:v>
                </c:pt>
                <c:pt idx="79">
                  <c:v>1597</c:v>
                </c:pt>
                <c:pt idx="80">
                  <c:v>1570</c:v>
                </c:pt>
                <c:pt idx="81">
                  <c:v>1522</c:v>
                </c:pt>
                <c:pt idx="82">
                  <c:v>1355</c:v>
                </c:pt>
                <c:pt idx="83">
                  <c:v>1280</c:v>
                </c:pt>
                <c:pt idx="84">
                  <c:v>1203</c:v>
                </c:pt>
                <c:pt idx="85">
                  <c:v>1202</c:v>
                </c:pt>
                <c:pt idx="86">
                  <c:v>1174</c:v>
                </c:pt>
                <c:pt idx="87">
                  <c:v>1173</c:v>
                </c:pt>
                <c:pt idx="88">
                  <c:v>1184</c:v>
                </c:pt>
                <c:pt idx="89">
                  <c:v>1195</c:v>
                </c:pt>
                <c:pt idx="90">
                  <c:v>1215</c:v>
                </c:pt>
                <c:pt idx="91">
                  <c:v>1149</c:v>
                </c:pt>
                <c:pt idx="92">
                  <c:v>1153</c:v>
                </c:pt>
                <c:pt idx="93">
                  <c:v>1149</c:v>
                </c:pt>
                <c:pt idx="94">
                  <c:v>1088</c:v>
                </c:pt>
                <c:pt idx="95">
                  <c:v>1151</c:v>
                </c:pt>
                <c:pt idx="96">
                  <c:v>1105</c:v>
                </c:pt>
                <c:pt idx="97">
                  <c:v>1083</c:v>
                </c:pt>
                <c:pt idx="98">
                  <c:v>1052</c:v>
                </c:pt>
                <c:pt idx="99">
                  <c:v>1029</c:v>
                </c:pt>
                <c:pt idx="100">
                  <c:v>1038</c:v>
                </c:pt>
                <c:pt idx="101">
                  <c:v>988</c:v>
                </c:pt>
                <c:pt idx="102">
                  <c:v>1000</c:v>
                </c:pt>
                <c:pt idx="103">
                  <c:v>1005</c:v>
                </c:pt>
                <c:pt idx="104">
                  <c:v>975</c:v>
                </c:pt>
                <c:pt idx="105">
                  <c:v>1075</c:v>
                </c:pt>
                <c:pt idx="106">
                  <c:v>977</c:v>
                </c:pt>
                <c:pt idx="107">
                  <c:v>991</c:v>
                </c:pt>
                <c:pt idx="108">
                  <c:v>1083</c:v>
                </c:pt>
                <c:pt idx="109">
                  <c:v>1020</c:v>
                </c:pt>
                <c:pt idx="110">
                  <c:v>963</c:v>
                </c:pt>
                <c:pt idx="111">
                  <c:v>988</c:v>
                </c:pt>
                <c:pt idx="112">
                  <c:v>993</c:v>
                </c:pt>
                <c:pt idx="113">
                  <c:v>1074</c:v>
                </c:pt>
                <c:pt idx="114">
                  <c:v>1155</c:v>
                </c:pt>
                <c:pt idx="115">
                  <c:v>1030</c:v>
                </c:pt>
                <c:pt idx="116">
                  <c:v>991</c:v>
                </c:pt>
                <c:pt idx="117">
                  <c:v>1030</c:v>
                </c:pt>
                <c:pt idx="118">
                  <c:v>1031</c:v>
                </c:pt>
                <c:pt idx="119">
                  <c:v>1013</c:v>
                </c:pt>
                <c:pt idx="120">
                  <c:v>1025</c:v>
                </c:pt>
                <c:pt idx="121">
                  <c:v>1159</c:v>
                </c:pt>
                <c:pt idx="122">
                  <c:v>1099</c:v>
                </c:pt>
                <c:pt idx="123">
                  <c:v>1134</c:v>
                </c:pt>
                <c:pt idx="124">
                  <c:v>1085</c:v>
                </c:pt>
                <c:pt idx="125">
                  <c:v>1113</c:v>
                </c:pt>
                <c:pt idx="126">
                  <c:v>1190</c:v>
                </c:pt>
                <c:pt idx="127">
                  <c:v>1188</c:v>
                </c:pt>
                <c:pt idx="128">
                  <c:v>1242</c:v>
                </c:pt>
                <c:pt idx="129">
                  <c:v>1208</c:v>
                </c:pt>
                <c:pt idx="130">
                  <c:v>1311</c:v>
                </c:pt>
                <c:pt idx="131">
                  <c:v>1266</c:v>
                </c:pt>
                <c:pt idx="132">
                  <c:v>1305</c:v>
                </c:pt>
                <c:pt idx="133">
                  <c:v>1179</c:v>
                </c:pt>
                <c:pt idx="134">
                  <c:v>1175</c:v>
                </c:pt>
                <c:pt idx="135">
                  <c:v>1149</c:v>
                </c:pt>
                <c:pt idx="136">
                  <c:v>1215</c:v>
                </c:pt>
                <c:pt idx="137">
                  <c:v>1197</c:v>
                </c:pt>
                <c:pt idx="138">
                  <c:v>1324</c:v>
                </c:pt>
                <c:pt idx="139">
                  <c:v>1183</c:v>
                </c:pt>
                <c:pt idx="140">
                  <c:v>1123</c:v>
                </c:pt>
                <c:pt idx="141">
                  <c:v>1097</c:v>
                </c:pt>
                <c:pt idx="142">
                  <c:v>1044</c:v>
                </c:pt>
                <c:pt idx="143">
                  <c:v>1056</c:v>
                </c:pt>
                <c:pt idx="144">
                  <c:v>989</c:v>
                </c:pt>
                <c:pt idx="145">
                  <c:v>1066</c:v>
                </c:pt>
                <c:pt idx="146">
                  <c:v>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F-4EEB-A62A-EF592F931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4414399"/>
        <c:axId val="1994408159"/>
      </c:lineChart>
      <c:catAx>
        <c:axId val="19944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08159"/>
        <c:crosses val="autoZero"/>
        <c:auto val="1"/>
        <c:lblAlgn val="ctr"/>
        <c:lblOffset val="100"/>
        <c:noMultiLvlLbl val="0"/>
      </c:catAx>
      <c:valAx>
        <c:axId val="19944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Detrend</a:t>
            </a:r>
            <a:r>
              <a:rPr lang="en-US" baseline="0"/>
              <a:t> analysis window used to neutralize slopes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with NPH'!$O$9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'2021-24 with NPH'!$O$10:$O$61</c:f>
              <c:numCache>
                <c:formatCode>0.000</c:formatCode>
                <c:ptCount val="52"/>
                <c:pt idx="0">
                  <c:v>0.40784313725490196</c:v>
                </c:pt>
                <c:pt idx="1">
                  <c:v>0.45013297872340424</c:v>
                </c:pt>
                <c:pt idx="2">
                  <c:v>0.45851917930419267</c:v>
                </c:pt>
                <c:pt idx="3">
                  <c:v>0.44918032786885248</c:v>
                </c:pt>
                <c:pt idx="4">
                  <c:v>0.44458696767573114</c:v>
                </c:pt>
                <c:pt idx="5">
                  <c:v>0.44591750841750843</c:v>
                </c:pt>
                <c:pt idx="6">
                  <c:v>0.45171559957552176</c:v>
                </c:pt>
                <c:pt idx="7">
                  <c:v>0.44531132783195798</c:v>
                </c:pt>
                <c:pt idx="8">
                  <c:v>0.44443015178801132</c:v>
                </c:pt>
                <c:pt idx="9">
                  <c:v>0.44403920674720765</c:v>
                </c:pt>
                <c:pt idx="10">
                  <c:v>0.44272445820433437</c:v>
                </c:pt>
                <c:pt idx="11">
                  <c:v>0.44482398709554988</c:v>
                </c:pt>
                <c:pt idx="12">
                  <c:v>0.44725887875298909</c:v>
                </c:pt>
                <c:pt idx="13">
                  <c:v>0.4466131833595236</c:v>
                </c:pt>
                <c:pt idx="14">
                  <c:v>0.44654088050314467</c:v>
                </c:pt>
                <c:pt idx="15">
                  <c:v>0.44881083058909621</c:v>
                </c:pt>
                <c:pt idx="16">
                  <c:v>0.4494039367895758</c:v>
                </c:pt>
                <c:pt idx="17">
                  <c:v>0.44987501644520456</c:v>
                </c:pt>
                <c:pt idx="18">
                  <c:v>0.4531710683144094</c:v>
                </c:pt>
                <c:pt idx="19">
                  <c:v>0.45209993409621951</c:v>
                </c:pt>
                <c:pt idx="20">
                  <c:v>0.45312320916905446</c:v>
                </c:pt>
                <c:pt idx="21">
                  <c:v>0.45138239982410816</c:v>
                </c:pt>
                <c:pt idx="22">
                  <c:v>0.4507191201353638</c:v>
                </c:pt>
                <c:pt idx="23">
                  <c:v>0.45346645611532782</c:v>
                </c:pt>
                <c:pt idx="24">
                  <c:v>0.45456780411053199</c:v>
                </c:pt>
                <c:pt idx="25">
                  <c:v>0.4555582004284694</c:v>
                </c:pt>
                <c:pt idx="26">
                  <c:v>0.4544325915026669</c:v>
                </c:pt>
                <c:pt idx="27">
                  <c:v>0.45593356549691938</c:v>
                </c:pt>
                <c:pt idx="28">
                  <c:v>0.45562053281351528</c:v>
                </c:pt>
                <c:pt idx="29">
                  <c:v>0.45685407454200883</c:v>
                </c:pt>
                <c:pt idx="30">
                  <c:v>0.45829574345936192</c:v>
                </c:pt>
                <c:pt idx="31">
                  <c:v>0.45772176132737713</c:v>
                </c:pt>
                <c:pt idx="32">
                  <c:v>0.45762777691471185</c:v>
                </c:pt>
                <c:pt idx="33">
                  <c:v>0.45807353663605788</c:v>
                </c:pt>
                <c:pt idx="34">
                  <c:v>0.45797080076684854</c:v>
                </c:pt>
                <c:pt idx="35">
                  <c:v>0.45908959953903772</c:v>
                </c:pt>
                <c:pt idx="36">
                  <c:v>0.45972280849866332</c:v>
                </c:pt>
                <c:pt idx="37">
                  <c:v>0.45973454370400935</c:v>
                </c:pt>
                <c:pt idx="38">
                  <c:v>0.46195597208643763</c:v>
                </c:pt>
                <c:pt idx="39">
                  <c:v>0.46221429515127493</c:v>
                </c:pt>
                <c:pt idx="40">
                  <c:v>0.4640431998965272</c:v>
                </c:pt>
                <c:pt idx="41">
                  <c:v>0.46323134728931831</c:v>
                </c:pt>
                <c:pt idx="42">
                  <c:v>0.46512706362455947</c:v>
                </c:pt>
                <c:pt idx="43">
                  <c:v>0.46559995142093757</c:v>
                </c:pt>
                <c:pt idx="44">
                  <c:v>0.46588235294117647</c:v>
                </c:pt>
                <c:pt idx="45">
                  <c:v>0.46554494201501473</c:v>
                </c:pt>
                <c:pt idx="46">
                  <c:v>0.46625802016498624</c:v>
                </c:pt>
                <c:pt idx="47">
                  <c:v>0.46607429069538564</c:v>
                </c:pt>
                <c:pt idx="48">
                  <c:v>0.46576286131547767</c:v>
                </c:pt>
                <c:pt idx="49">
                  <c:v>0.46751492557473595</c:v>
                </c:pt>
                <c:pt idx="50">
                  <c:v>0.46934231105691487</c:v>
                </c:pt>
                <c:pt idx="51">
                  <c:v>0.47062343880099916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6-4DEB-8EB4-1AFE9DA92E61}"/>
            </c:ext>
          </c:extLst>
        </c:ser>
        <c:ser>
          <c:idx val="1"/>
          <c:order val="1"/>
          <c:tx>
            <c:strRef>
              <c:f>'2021-24 with NPH'!$P$9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'2021-24 with NPH'!$P$10:$P$61</c:f>
              <c:numCache>
                <c:formatCode>0.000</c:formatCode>
                <c:ptCount val="52"/>
                <c:pt idx="0">
                  <c:v>3.5448717948717947</c:v>
                </c:pt>
                <c:pt idx="1">
                  <c:v>3.3220088626292466</c:v>
                </c:pt>
                <c:pt idx="2">
                  <c:v>3.3035019455252916</c:v>
                </c:pt>
                <c:pt idx="3">
                  <c:v>3.3153284671532846</c:v>
                </c:pt>
                <c:pt idx="4">
                  <c:v>3.3427582227351413</c:v>
                </c:pt>
                <c:pt idx="5">
                  <c:v>3.3133553563001414</c:v>
                </c:pt>
                <c:pt idx="6">
                  <c:v>3.2952231793265465</c:v>
                </c:pt>
                <c:pt idx="7">
                  <c:v>3.3736522911051212</c:v>
                </c:pt>
                <c:pt idx="8">
                  <c:v>3.3525325615050652</c:v>
                </c:pt>
                <c:pt idx="9">
                  <c:v>3.3637063655030799</c:v>
                </c:pt>
                <c:pt idx="10">
                  <c:v>3.3706293706293708</c:v>
                </c:pt>
                <c:pt idx="11">
                  <c:v>3.3575085324232083</c:v>
                </c:pt>
                <c:pt idx="12">
                  <c:v>3.3550495049504949</c:v>
                </c:pt>
                <c:pt idx="13">
                  <c:v>3.3601851851851854</c:v>
                </c:pt>
                <c:pt idx="14">
                  <c:v>3.35924187097896</c:v>
                </c:pt>
                <c:pt idx="15">
                  <c:v>3.3412685472036525</c:v>
                </c:pt>
                <c:pt idx="16">
                  <c:v>3.3429981492905614</c:v>
                </c:pt>
                <c:pt idx="17">
                  <c:v>3.3442023687673634</c:v>
                </c:pt>
                <c:pt idx="18">
                  <c:v>3.3341638981173864</c:v>
                </c:pt>
                <c:pt idx="19">
                  <c:v>3.3441558441558441</c:v>
                </c:pt>
                <c:pt idx="20">
                  <c:v>3.3372960667762741</c:v>
                </c:pt>
                <c:pt idx="21">
                  <c:v>3.353263516804676</c:v>
                </c:pt>
                <c:pt idx="22">
                  <c:v>3.3581651806663539</c:v>
                </c:pt>
                <c:pt idx="23">
                  <c:v>3.3448663221747923</c:v>
                </c:pt>
                <c:pt idx="24">
                  <c:v>3.3402920497566253</c:v>
                </c:pt>
                <c:pt idx="25">
                  <c:v>3.3403699446128123</c:v>
                </c:pt>
                <c:pt idx="26">
                  <c:v>3.340686026510169</c:v>
                </c:pt>
                <c:pt idx="27">
                  <c:v>3.3338229533881707</c:v>
                </c:pt>
                <c:pt idx="28">
                  <c:v>3.33552006084807</c:v>
                </c:pt>
                <c:pt idx="29">
                  <c:v>3.3251290560471976</c:v>
                </c:pt>
                <c:pt idx="30">
                  <c:v>3.3170186113099498</c:v>
                </c:pt>
                <c:pt idx="31">
                  <c:v>3.3178807947019866</c:v>
                </c:pt>
                <c:pt idx="32">
                  <c:v>3.3141814478485956</c:v>
                </c:pt>
                <c:pt idx="33">
                  <c:v>3.3101798383105097</c:v>
                </c:pt>
                <c:pt idx="34">
                  <c:v>3.3088874577362746</c:v>
                </c:pt>
                <c:pt idx="35">
                  <c:v>3.3020081581424536</c:v>
                </c:pt>
                <c:pt idx="36">
                  <c:v>3.3037722855612519</c:v>
                </c:pt>
                <c:pt idx="37">
                  <c:v>3.3056843679880328</c:v>
                </c:pt>
                <c:pt idx="38">
                  <c:v>3.2956286944464717</c:v>
                </c:pt>
                <c:pt idx="39">
                  <c:v>3.2976990138630842</c:v>
                </c:pt>
                <c:pt idx="40">
                  <c:v>3.2848581980349802</c:v>
                </c:pt>
                <c:pt idx="41">
                  <c:v>3.2864153772748961</c:v>
                </c:pt>
                <c:pt idx="42">
                  <c:v>3.2814888667331341</c:v>
                </c:pt>
                <c:pt idx="43">
                  <c:v>3.2865992826866646</c:v>
                </c:pt>
                <c:pt idx="44">
                  <c:v>3.2854494310190514</c:v>
                </c:pt>
                <c:pt idx="45">
                  <c:v>3.2892639769090795</c:v>
                </c:pt>
                <c:pt idx="46">
                  <c:v>3.283695785723062</c:v>
                </c:pt>
                <c:pt idx="47">
                  <c:v>3.2859728506787329</c:v>
                </c:pt>
                <c:pt idx="48">
                  <c:v>3.2828491983671539</c:v>
                </c:pt>
                <c:pt idx="49">
                  <c:v>3.2733733965098808</c:v>
                </c:pt>
                <c:pt idx="50">
                  <c:v>3.2616774922338321</c:v>
                </c:pt>
                <c:pt idx="51">
                  <c:v>3.2554873666169071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6-4DEB-8EB4-1AFE9DA92E61}"/>
            </c:ext>
          </c:extLst>
        </c:ser>
        <c:ser>
          <c:idx val="2"/>
          <c:order val="2"/>
          <c:tx>
            <c:strRef>
              <c:f>'2021-24 with NPH'!$Q$9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'2021-24 with NPH'!$Q$10:$Q$61</c:f>
              <c:numCache>
                <c:formatCode>0.000</c:formatCode>
                <c:ptCount val="52"/>
                <c:pt idx="0">
                  <c:v>1.4457516339869281</c:v>
                </c:pt>
                <c:pt idx="1">
                  <c:v>1.4953457446808511</c:v>
                </c:pt>
                <c:pt idx="2">
                  <c:v>1.5147190008920606</c:v>
                </c:pt>
                <c:pt idx="3">
                  <c:v>1.4891803278688525</c:v>
                </c:pt>
                <c:pt idx="4">
                  <c:v>1.4861467419189327</c:v>
                </c:pt>
                <c:pt idx="5">
                  <c:v>1.477483164983165</c:v>
                </c:pt>
                <c:pt idx="6">
                  <c:v>1.488503714184648</c:v>
                </c:pt>
                <c:pt idx="7">
                  <c:v>1.5023255813953489</c:v>
                </c:pt>
                <c:pt idx="8">
                  <c:v>1.4899665551839465</c:v>
                </c:pt>
                <c:pt idx="9">
                  <c:v>1.4936175062685206</c:v>
                </c:pt>
                <c:pt idx="10">
                  <c:v>1.4922600619195046</c:v>
                </c:pt>
                <c:pt idx="11">
                  <c:v>1.4935003320998197</c:v>
                </c:pt>
                <c:pt idx="12">
                  <c:v>1.5005756797449297</c:v>
                </c:pt>
                <c:pt idx="13">
                  <c:v>1.5007030022330659</c:v>
                </c:pt>
                <c:pt idx="14">
                  <c:v>1.5000388228899759</c:v>
                </c:pt>
                <c:pt idx="15">
                  <c:v>1.4995975118916942</c:v>
                </c:pt>
                <c:pt idx="16">
                  <c:v>1.5023565289714444</c:v>
                </c:pt>
                <c:pt idx="17">
                  <c:v>1.5044730956453098</c:v>
                </c:pt>
                <c:pt idx="18">
                  <c:v>1.5109466156451916</c:v>
                </c:pt>
                <c:pt idx="19">
                  <c:v>1.5118926367503445</c:v>
                </c:pt>
                <c:pt idx="20">
                  <c:v>1.5122063037249283</c:v>
                </c:pt>
                <c:pt idx="21">
                  <c:v>1.5136041334579233</c:v>
                </c:pt>
                <c:pt idx="22">
                  <c:v>1.5135892554991539</c:v>
                </c:pt>
                <c:pt idx="23">
                  <c:v>1.5167846772961133</c:v>
                </c:pt>
                <c:pt idx="24">
                  <c:v>1.5183892221457371</c:v>
                </c:pt>
                <c:pt idx="25">
                  <c:v>1.5217329207331587</c:v>
                </c:pt>
                <c:pt idx="26">
                  <c:v>1.5181166084237632</c:v>
                </c:pt>
                <c:pt idx="27">
                  <c:v>1.5200017858737387</c:v>
                </c:pt>
                <c:pt idx="28">
                  <c:v>1.5197314273337665</c:v>
                </c:pt>
                <c:pt idx="29">
                  <c:v>1.519098757633186</c:v>
                </c:pt>
                <c:pt idx="30">
                  <c:v>1.5201755105388337</c:v>
                </c:pt>
                <c:pt idx="31">
                  <c:v>1.5186662412252712</c:v>
                </c:pt>
                <c:pt idx="32">
                  <c:v>1.5166614882709337</c:v>
                </c:pt>
                <c:pt idx="33">
                  <c:v>1.5163057854362696</c:v>
                </c:pt>
                <c:pt idx="34">
                  <c:v>1.5153738386668634</c:v>
                </c:pt>
                <c:pt idx="35">
                  <c:v>1.5159176029962547</c:v>
                </c:pt>
                <c:pt idx="36">
                  <c:v>1.5188194737582665</c:v>
                </c:pt>
                <c:pt idx="37">
                  <c:v>1.5197372945464549</c:v>
                </c:pt>
                <c:pt idx="38">
                  <c:v>1.5224353571789773</c:v>
                </c:pt>
                <c:pt idx="39">
                  <c:v>1.5242436253137799</c:v>
                </c:pt>
                <c:pt idx="40">
                  <c:v>1.5243161094224924</c:v>
                </c:pt>
                <c:pt idx="41">
                  <c:v>1.5223706229673835</c:v>
                </c:pt>
                <c:pt idx="42">
                  <c:v>1.5263092809002659</c:v>
                </c:pt>
                <c:pt idx="43">
                  <c:v>1.5302404663589992</c:v>
                </c:pt>
                <c:pt idx="44">
                  <c:v>1.5306329113924051</c:v>
                </c:pt>
                <c:pt idx="45">
                  <c:v>1.5313002074022142</c:v>
                </c:pt>
                <c:pt idx="46">
                  <c:v>1.5310494958753438</c:v>
                </c:pt>
                <c:pt idx="47">
                  <c:v>1.531507465624385</c:v>
                </c:pt>
                <c:pt idx="48">
                  <c:v>1.5290292358987077</c:v>
                </c:pt>
                <c:pt idx="49">
                  <c:v>1.5303509198476375</c:v>
                </c:pt>
                <c:pt idx="50">
                  <c:v>1.5308432521273494</c:v>
                </c:pt>
                <c:pt idx="51">
                  <c:v>1.532108659450458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6-4DEB-8EB4-1AFE9DA9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529279"/>
        <c:axId val="1369522079"/>
      </c:lineChart>
      <c:catAx>
        <c:axId val="136952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22079"/>
        <c:crosses val="autoZero"/>
        <c:auto val="1"/>
        <c:lblAlgn val="ctr"/>
        <c:lblOffset val="100"/>
        <c:noMultiLvlLbl val="0"/>
      </c:catAx>
      <c:valAx>
        <c:axId val="13695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2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raw</a:t>
            </a:r>
            <a:r>
              <a:rPr lang="en-US" baseline="0"/>
              <a:t> cum death ratios before detrending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with NPH'!$K$9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'2021-24 with NPH'!$K$10:$K$156</c:f>
              <c:numCache>
                <c:formatCode>0.000</c:formatCode>
                <c:ptCount val="147"/>
                <c:pt idx="0">
                  <c:v>0.30300096805421106</c:v>
                </c:pt>
                <c:pt idx="1">
                  <c:v>0.31933198380566802</c:v>
                </c:pt>
                <c:pt idx="2">
                  <c:v>0.30900837988826818</c:v>
                </c:pt>
                <c:pt idx="3">
                  <c:v>0.3065154312846215</c:v>
                </c:pt>
                <c:pt idx="4">
                  <c:v>0.30723277149562622</c:v>
                </c:pt>
                <c:pt idx="5">
                  <c:v>0.31053105310531054</c:v>
                </c:pt>
                <c:pt idx="6">
                  <c:v>0.31426795150761577</c:v>
                </c:pt>
                <c:pt idx="7">
                  <c:v>0.31903448275862067</c:v>
                </c:pt>
                <c:pt idx="8">
                  <c:v>0.32061068702290074</c:v>
                </c:pt>
                <c:pt idx="9">
                  <c:v>0.32107023411371238</c:v>
                </c:pt>
                <c:pt idx="10">
                  <c:v>0.32594871794871794</c:v>
                </c:pt>
                <c:pt idx="11">
                  <c:v>0.32941176470588235</c:v>
                </c:pt>
                <c:pt idx="12">
                  <c:v>0.33412635474491142</c:v>
                </c:pt>
                <c:pt idx="13">
                  <c:v>0.33619561661759895</c:v>
                </c:pt>
                <c:pt idx="14">
                  <c:v>0.33676582761250956</c:v>
                </c:pt>
                <c:pt idx="15">
                  <c:v>0.33862167982770996</c:v>
                </c:pt>
                <c:pt idx="16">
                  <c:v>0.34255867589200922</c:v>
                </c:pt>
                <c:pt idx="17">
                  <c:v>0.34329599999999999</c:v>
                </c:pt>
                <c:pt idx="18">
                  <c:v>0.34316564121124382</c:v>
                </c:pt>
                <c:pt idx="19">
                  <c:v>0.34217401181281237</c:v>
                </c:pt>
                <c:pt idx="20">
                  <c:v>0.34006194595749228</c:v>
                </c:pt>
                <c:pt idx="21">
                  <c:v>0.33698589012308616</c:v>
                </c:pt>
                <c:pt idx="22">
                  <c:v>0.33194671652255198</c:v>
                </c:pt>
                <c:pt idx="23">
                  <c:v>0.32976211299632674</c:v>
                </c:pt>
                <c:pt idx="24">
                  <c:v>0.32563094067518844</c:v>
                </c:pt>
                <c:pt idx="25">
                  <c:v>0.32276701459769674</c:v>
                </c:pt>
                <c:pt idx="26">
                  <c:v>0.31994459833795014</c:v>
                </c:pt>
                <c:pt idx="27">
                  <c:v>0.31828607172643869</c:v>
                </c:pt>
                <c:pt idx="28">
                  <c:v>0.31694661566605686</c:v>
                </c:pt>
                <c:pt idx="29">
                  <c:v>0.31537181620376298</c:v>
                </c:pt>
                <c:pt idx="30">
                  <c:v>0.314859437751004</c:v>
                </c:pt>
                <c:pt idx="31">
                  <c:v>0.31554795753104192</c:v>
                </c:pt>
                <c:pt idx="32">
                  <c:v>0.31626198734952049</c:v>
                </c:pt>
                <c:pt idx="33">
                  <c:v>0.31612229342517573</c:v>
                </c:pt>
                <c:pt idx="34">
                  <c:v>0.3164955509924709</c:v>
                </c:pt>
                <c:pt idx="35">
                  <c:v>0.31613486011849412</c:v>
                </c:pt>
                <c:pt idx="36">
                  <c:v>0.31629145235079736</c:v>
                </c:pt>
                <c:pt idx="37">
                  <c:v>0.31602276733994861</c:v>
                </c:pt>
                <c:pt idx="38">
                  <c:v>0.31686696650200302</c:v>
                </c:pt>
                <c:pt idx="39">
                  <c:v>0.3176671394571724</c:v>
                </c:pt>
                <c:pt idx="40">
                  <c:v>0.31893960740114585</c:v>
                </c:pt>
                <c:pt idx="41">
                  <c:v>0.32008997222796026</c:v>
                </c:pt>
                <c:pt idx="42">
                  <c:v>0.32153856529460695</c:v>
                </c:pt>
                <c:pt idx="43">
                  <c:v>0.32343925728273093</c:v>
                </c:pt>
                <c:pt idx="44">
                  <c:v>0.32518035486037394</c:v>
                </c:pt>
                <c:pt idx="45">
                  <c:v>0.32680434319778584</c:v>
                </c:pt>
                <c:pt idx="46">
                  <c:v>0.32842686292548295</c:v>
                </c:pt>
                <c:pt idx="47">
                  <c:v>0.32980933379954341</c:v>
                </c:pt>
                <c:pt idx="48">
                  <c:v>0.33159697590043985</c:v>
                </c:pt>
                <c:pt idx="49">
                  <c:v>0.33361322697374995</c:v>
                </c:pt>
                <c:pt idx="50">
                  <c:v>0.33504169048510773</c:v>
                </c:pt>
                <c:pt idx="51">
                  <c:v>0.33664963177428442</c:v>
                </c:pt>
                <c:pt idx="52">
                  <c:v>0.33756899724011041</c:v>
                </c:pt>
                <c:pt idx="53">
                  <c:v>0.338444377221508</c:v>
                </c:pt>
                <c:pt idx="54">
                  <c:v>0.34003353204172876</c:v>
                </c:pt>
                <c:pt idx="55">
                  <c:v>0.3411628377508415</c:v>
                </c:pt>
                <c:pt idx="56">
                  <c:v>0.34218889030125843</c:v>
                </c:pt>
                <c:pt idx="57">
                  <c:v>0.34350161117078409</c:v>
                </c:pt>
                <c:pt idx="58">
                  <c:v>0.3443905022508606</c:v>
                </c:pt>
                <c:pt idx="59">
                  <c:v>0.34540545248671717</c:v>
                </c:pt>
                <c:pt idx="60">
                  <c:v>0.34608513416016767</c:v>
                </c:pt>
                <c:pt idx="61">
                  <c:v>0.34711934505144332</c:v>
                </c:pt>
                <c:pt idx="62">
                  <c:v>0.34769951480675926</c:v>
                </c:pt>
                <c:pt idx="63">
                  <c:v>0.34903303720614753</c:v>
                </c:pt>
                <c:pt idx="64">
                  <c:v>0.34913251399565848</c:v>
                </c:pt>
                <c:pt idx="65">
                  <c:v>0.3502313807059127</c:v>
                </c:pt>
                <c:pt idx="66">
                  <c:v>0.35147821659294148</c:v>
                </c:pt>
                <c:pt idx="67">
                  <c:v>0.35217193362533161</c:v>
                </c:pt>
                <c:pt idx="68">
                  <c:v>0.3526780185758514</c:v>
                </c:pt>
                <c:pt idx="69">
                  <c:v>0.35310376422081391</c:v>
                </c:pt>
                <c:pt idx="70">
                  <c:v>0.35383292605665673</c:v>
                </c:pt>
                <c:pt idx="71">
                  <c:v>0.35419460587095813</c:v>
                </c:pt>
                <c:pt idx="72">
                  <c:v>0.35479926335174955</c:v>
                </c:pt>
                <c:pt idx="73">
                  <c:v>0.35629754860524093</c:v>
                </c:pt>
                <c:pt idx="74">
                  <c:v>0.35756719344791787</c:v>
                </c:pt>
                <c:pt idx="75">
                  <c:v>0.35832383124287343</c:v>
                </c:pt>
                <c:pt idx="76">
                  <c:v>0.35915671473636773</c:v>
                </c:pt>
                <c:pt idx="77">
                  <c:v>0.36025994266789124</c:v>
                </c:pt>
                <c:pt idx="78">
                  <c:v>0.36177230498598206</c:v>
                </c:pt>
                <c:pt idx="79">
                  <c:v>0.36242629617078959</c:v>
                </c:pt>
                <c:pt idx="80">
                  <c:v>0.3635623097056781</c:v>
                </c:pt>
                <c:pt idx="81">
                  <c:v>0.36458278424964419</c:v>
                </c:pt>
                <c:pt idx="82">
                  <c:v>0.36536458333333333</c:v>
                </c:pt>
                <c:pt idx="83">
                  <c:v>0.36649538306996871</c:v>
                </c:pt>
                <c:pt idx="84">
                  <c:v>0.36759735207459088</c:v>
                </c:pt>
                <c:pt idx="85">
                  <c:v>0.36830343051224101</c:v>
                </c:pt>
                <c:pt idx="86">
                  <c:v>0.369063246196352</c:v>
                </c:pt>
                <c:pt idx="87">
                  <c:v>0.37020117610646858</c:v>
                </c:pt>
                <c:pt idx="88">
                  <c:v>0.37104172287767667</c:v>
                </c:pt>
                <c:pt idx="89">
                  <c:v>0.37186558460491786</c:v>
                </c:pt>
                <c:pt idx="90">
                  <c:v>0.37319237576910574</c:v>
                </c:pt>
                <c:pt idx="91">
                  <c:v>0.37369482464409731</c:v>
                </c:pt>
                <c:pt idx="92">
                  <c:v>0.37460974456007567</c:v>
                </c:pt>
                <c:pt idx="93">
                  <c:v>0.37492233567400912</c:v>
                </c:pt>
                <c:pt idx="94">
                  <c:v>0.37541559136034969</c:v>
                </c:pt>
                <c:pt idx="95">
                  <c:v>0.37666155566571746</c:v>
                </c:pt>
                <c:pt idx="96">
                  <c:v>0.37753865154148752</c:v>
                </c:pt>
                <c:pt idx="97">
                  <c:v>0.37835782783861999</c:v>
                </c:pt>
                <c:pt idx="98">
                  <c:v>0.37872785793063091</c:v>
                </c:pt>
                <c:pt idx="99">
                  <c:v>0.37965321535505209</c:v>
                </c:pt>
                <c:pt idx="100">
                  <c:v>0.38015411053827819</c:v>
                </c:pt>
                <c:pt idx="101">
                  <c:v>0.38102470970227287</c:v>
                </c:pt>
                <c:pt idx="102">
                  <c:v>0.38194019410684621</c:v>
                </c:pt>
                <c:pt idx="103">
                  <c:v>0.38235230305265672</c:v>
                </c:pt>
                <c:pt idx="104">
                  <c:v>0.38287492730836331</c:v>
                </c:pt>
                <c:pt idx="105">
                  <c:v>0.38357218428392803</c:v>
                </c:pt>
                <c:pt idx="106">
                  <c:v>0.38406519939724515</c:v>
                </c:pt>
                <c:pt idx="107">
                  <c:v>0.38489428529269165</c:v>
                </c:pt>
                <c:pt idx="108">
                  <c:v>0.38559526052460802</c:v>
                </c:pt>
                <c:pt idx="109">
                  <c:v>0.38610279441117762</c:v>
                </c:pt>
                <c:pt idx="110">
                  <c:v>0.38722577578456802</c:v>
                </c:pt>
                <c:pt idx="111">
                  <c:v>0.38777647711169982</c:v>
                </c:pt>
                <c:pt idx="112">
                  <c:v>0.38884695418009713</c:v>
                </c:pt>
                <c:pt idx="113">
                  <c:v>0.38915378463469696</c:v>
                </c:pt>
                <c:pt idx="114">
                  <c:v>0.3902730855855856</c:v>
                </c:pt>
                <c:pt idx="115">
                  <c:v>0.39087019970813425</c:v>
                </c:pt>
                <c:pt idx="116">
                  <c:v>0.39143864527983313</c:v>
                </c:pt>
                <c:pt idx="117">
                  <c:v>0.39180801831404238</c:v>
                </c:pt>
                <c:pt idx="118">
                  <c:v>0.39254278488953365</c:v>
                </c:pt>
                <c:pt idx="119">
                  <c:v>0.39294653901220378</c:v>
                </c:pt>
                <c:pt idx="120">
                  <c:v>0.3933520952408584</c:v>
                </c:pt>
                <c:pt idx="121">
                  <c:v>0.39447981791466191</c:v>
                </c:pt>
                <c:pt idx="122">
                  <c:v>0.39562923888470236</c:v>
                </c:pt>
                <c:pt idx="123">
                  <c:v>0.39659093062477496</c:v>
                </c:pt>
                <c:pt idx="124">
                  <c:v>0.3973648298903581</c:v>
                </c:pt>
                <c:pt idx="125">
                  <c:v>0.39779367082690598</c:v>
                </c:pt>
                <c:pt idx="126">
                  <c:v>0.39865755612083853</c:v>
                </c:pt>
                <c:pt idx="127">
                  <c:v>0.39937489627703709</c:v>
                </c:pt>
                <c:pt idx="128">
                  <c:v>0.3997821550177571</c:v>
                </c:pt>
                <c:pt idx="129">
                  <c:v>0.40065948440310301</c:v>
                </c:pt>
                <c:pt idx="130">
                  <c:v>0.40146723093998432</c:v>
                </c:pt>
                <c:pt idx="131">
                  <c:v>0.40176788257104218</c:v>
                </c:pt>
                <c:pt idx="132">
                  <c:v>0.40218551054522172</c:v>
                </c:pt>
                <c:pt idx="133">
                  <c:v>0.40259258605160447</c:v>
                </c:pt>
                <c:pt idx="134">
                  <c:v>0.40308370044052866</c:v>
                </c:pt>
                <c:pt idx="135">
                  <c:v>0.40387415111281588</c:v>
                </c:pt>
                <c:pt idx="136">
                  <c:v>0.40469406313601525</c:v>
                </c:pt>
                <c:pt idx="137">
                  <c:v>0.40533331038696185</c:v>
                </c:pt>
                <c:pt idx="138">
                  <c:v>0.40621099960679058</c:v>
                </c:pt>
                <c:pt idx="139">
                  <c:v>0.40678959891230454</c:v>
                </c:pt>
                <c:pt idx="140">
                  <c:v>0.40787527990198147</c:v>
                </c:pt>
                <c:pt idx="141">
                  <c:v>0.40869309344655091</c:v>
                </c:pt>
                <c:pt idx="142">
                  <c:v>0.40883252804574255</c:v>
                </c:pt>
                <c:pt idx="143">
                  <c:v>0.40916120663850736</c:v>
                </c:pt>
                <c:pt idx="144">
                  <c:v>0.409768807642996</c:v>
                </c:pt>
                <c:pt idx="145">
                  <c:v>0.41047269495375094</c:v>
                </c:pt>
                <c:pt idx="146">
                  <c:v>0.41103977989223889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4-40FF-905F-08937E87A27D}"/>
            </c:ext>
          </c:extLst>
        </c:ser>
        <c:ser>
          <c:idx val="1"/>
          <c:order val="1"/>
          <c:tx>
            <c:strRef>
              <c:f>'2021-24 with NPH'!$L$9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'2021-24 with NPH'!$L$10:$L$156</c:f>
              <c:numCache>
                <c:formatCode>0.000</c:formatCode>
                <c:ptCount val="147"/>
                <c:pt idx="0">
                  <c:v>2.3067092651757188</c:v>
                </c:pt>
                <c:pt idx="1">
                  <c:v>2.3454833597464342</c:v>
                </c:pt>
                <c:pt idx="2">
                  <c:v>2.5141242937853105</c:v>
                </c:pt>
                <c:pt idx="3">
                  <c:v>2.5507745266781412</c:v>
                </c:pt>
                <c:pt idx="4">
                  <c:v>2.6604166666666669</c:v>
                </c:pt>
                <c:pt idx="5">
                  <c:v>2.6881159420289853</c:v>
                </c:pt>
                <c:pt idx="6">
                  <c:v>2.758160237388724</c:v>
                </c:pt>
                <c:pt idx="7">
                  <c:v>2.7665369649805447</c:v>
                </c:pt>
                <c:pt idx="8">
                  <c:v>2.7949308755760369</c:v>
                </c:pt>
                <c:pt idx="9">
                  <c:v>2.8302083333333332</c:v>
                </c:pt>
                <c:pt idx="10">
                  <c:v>2.8401510383889237</c:v>
                </c:pt>
                <c:pt idx="11">
                  <c:v>2.8626152073732718</c:v>
                </c:pt>
                <c:pt idx="12">
                  <c:v>2.8702531645569622</c:v>
                </c:pt>
                <c:pt idx="13">
                  <c:v>2.876672342495743</c:v>
                </c:pt>
                <c:pt idx="14">
                  <c:v>2.8883352208380519</c:v>
                </c:pt>
                <c:pt idx="15">
                  <c:v>2.9092643629425483</c:v>
                </c:pt>
                <c:pt idx="16">
                  <c:v>2.9106930693069306</c:v>
                </c:pt>
                <c:pt idx="17">
                  <c:v>2.9312080536912752</c:v>
                </c:pt>
                <c:pt idx="18">
                  <c:v>2.9511337669186148</c:v>
                </c:pt>
                <c:pt idx="19">
                  <c:v>2.9890456431535268</c:v>
                </c:pt>
                <c:pt idx="20">
                  <c:v>3.0246545226130652</c:v>
                </c:pt>
                <c:pt idx="21">
                  <c:v>3.0491462509279881</c:v>
                </c:pt>
                <c:pt idx="22">
                  <c:v>3.071529146719234</c:v>
                </c:pt>
                <c:pt idx="23">
                  <c:v>3.0721389736109268</c:v>
                </c:pt>
                <c:pt idx="24">
                  <c:v>3.0963764469048818</c:v>
                </c:pt>
                <c:pt idx="25">
                  <c:v>3.1033412887828162</c:v>
                </c:pt>
                <c:pt idx="26">
                  <c:v>3.1090225563909772</c:v>
                </c:pt>
                <c:pt idx="27">
                  <c:v>3.113986243039633</c:v>
                </c:pt>
                <c:pt idx="28">
                  <c:v>3.1113443173470459</c:v>
                </c:pt>
                <c:pt idx="29">
                  <c:v>3.1157670454545454</c:v>
                </c:pt>
                <c:pt idx="30">
                  <c:v>3.1218602825745685</c:v>
                </c:pt>
                <c:pt idx="31">
                  <c:v>3.1264138389886891</c:v>
                </c:pt>
                <c:pt idx="32">
                  <c:v>3.1315207373271887</c:v>
                </c:pt>
                <c:pt idx="33">
                  <c:v>3.140025004465083</c:v>
                </c:pt>
                <c:pt idx="34">
                  <c:v>3.1479238754325261</c:v>
                </c:pt>
                <c:pt idx="35">
                  <c:v>3.1575762669131859</c:v>
                </c:pt>
                <c:pt idx="36">
                  <c:v>3.1622946800686442</c:v>
                </c:pt>
                <c:pt idx="37">
                  <c:v>3.171102964615875</c:v>
                </c:pt>
                <c:pt idx="38">
                  <c:v>3.1700147366788181</c:v>
                </c:pt>
                <c:pt idx="39">
                  <c:v>3.1760254275768123</c:v>
                </c:pt>
                <c:pt idx="40">
                  <c:v>3.1711698446587646</c:v>
                </c:pt>
                <c:pt idx="41">
                  <c:v>3.1743152158324968</c:v>
                </c:pt>
                <c:pt idx="42">
                  <c:v>3.1770957141858349</c:v>
                </c:pt>
                <c:pt idx="43">
                  <c:v>3.1739278652757892</c:v>
                </c:pt>
                <c:pt idx="44">
                  <c:v>3.1803464357095268</c:v>
                </c:pt>
                <c:pt idx="45">
                  <c:v>3.1836482084690552</c:v>
                </c:pt>
                <c:pt idx="46">
                  <c:v>3.179590017825312</c:v>
                </c:pt>
                <c:pt idx="47">
                  <c:v>3.1822887433738698</c:v>
                </c:pt>
                <c:pt idx="48">
                  <c:v>3.1813569682151588</c:v>
                </c:pt>
                <c:pt idx="49">
                  <c:v>3.1737879786660272</c:v>
                </c:pt>
                <c:pt idx="50">
                  <c:v>3.1772665764546684</c:v>
                </c:pt>
                <c:pt idx="51">
                  <c:v>3.1762193362193361</c:v>
                </c:pt>
                <c:pt idx="52">
                  <c:v>3.1810594447283256</c:v>
                </c:pt>
                <c:pt idx="53">
                  <c:v>3.1853527735880678</c:v>
                </c:pt>
                <c:pt idx="54">
                  <c:v>3.1824905494987124</c:v>
                </c:pt>
                <c:pt idx="55">
                  <c:v>3.1816368341600172</c:v>
                </c:pt>
                <c:pt idx="56">
                  <c:v>3.1843026958182974</c:v>
                </c:pt>
                <c:pt idx="57">
                  <c:v>3.1904315196998123</c:v>
                </c:pt>
                <c:pt idx="58">
                  <c:v>3.193971703916342</c:v>
                </c:pt>
                <c:pt idx="59">
                  <c:v>3.2005245107928184</c:v>
                </c:pt>
                <c:pt idx="60">
                  <c:v>3.2036531493522609</c:v>
                </c:pt>
                <c:pt idx="61">
                  <c:v>3.2055276136530102</c:v>
                </c:pt>
                <c:pt idx="62">
                  <c:v>3.209411991146184</c:v>
                </c:pt>
                <c:pt idx="63">
                  <c:v>3.2110152621101524</c:v>
                </c:pt>
                <c:pt idx="64">
                  <c:v>3.2174278902342106</c:v>
                </c:pt>
                <c:pt idx="65">
                  <c:v>3.2219971456194467</c:v>
                </c:pt>
                <c:pt idx="66">
                  <c:v>3.2192494001539229</c:v>
                </c:pt>
                <c:pt idx="67">
                  <c:v>3.2223510007578122</c:v>
                </c:pt>
                <c:pt idx="68">
                  <c:v>3.2250362112101127</c:v>
                </c:pt>
                <c:pt idx="69">
                  <c:v>3.2270899104787443</c:v>
                </c:pt>
                <c:pt idx="70">
                  <c:v>3.2322547640363219</c:v>
                </c:pt>
                <c:pt idx="71">
                  <c:v>3.239503575936054</c:v>
                </c:pt>
                <c:pt idx="72">
                  <c:v>3.2434598455277799</c:v>
                </c:pt>
                <c:pt idx="73">
                  <c:v>3.2417883584897944</c:v>
                </c:pt>
                <c:pt idx="74">
                  <c:v>3.2421566255343173</c:v>
                </c:pt>
                <c:pt idx="75">
                  <c:v>3.2436356404136832</c:v>
                </c:pt>
                <c:pt idx="76">
                  <c:v>3.2465200172528723</c:v>
                </c:pt>
                <c:pt idx="77">
                  <c:v>3.2455483023678009</c:v>
                </c:pt>
                <c:pt idx="78">
                  <c:v>3.2449095882084791</c:v>
                </c:pt>
                <c:pt idx="79">
                  <c:v>3.2543944947266064</c:v>
                </c:pt>
                <c:pt idx="80">
                  <c:v>3.2538475665748394</c:v>
                </c:pt>
                <c:pt idx="81">
                  <c:v>3.2569941444372152</c:v>
                </c:pt>
                <c:pt idx="82">
                  <c:v>3.2595509622238059</c:v>
                </c:pt>
                <c:pt idx="83">
                  <c:v>3.2589430037247875</c:v>
                </c:pt>
                <c:pt idx="84">
                  <c:v>3.2597501734906316</c:v>
                </c:pt>
                <c:pt idx="85">
                  <c:v>3.2618443606444978</c:v>
                </c:pt>
                <c:pt idx="86">
                  <c:v>3.2628298499373329</c:v>
                </c:pt>
                <c:pt idx="87">
                  <c:v>3.2603752131893122</c:v>
                </c:pt>
                <c:pt idx="88">
                  <c:v>3.2616844053678853</c:v>
                </c:pt>
                <c:pt idx="89">
                  <c:v>3.2628965336992386</c:v>
                </c:pt>
                <c:pt idx="90">
                  <c:v>3.2615667548557785</c:v>
                </c:pt>
                <c:pt idx="91">
                  <c:v>3.2647209094392644</c:v>
                </c:pt>
                <c:pt idx="92">
                  <c:v>3.2639138807336554</c:v>
                </c:pt>
                <c:pt idx="93">
                  <c:v>3.2687136514289286</c:v>
                </c:pt>
                <c:pt idx="94">
                  <c:v>3.2708243017278753</c:v>
                </c:pt>
                <c:pt idx="95">
                  <c:v>3.2682113124387855</c:v>
                </c:pt>
                <c:pt idx="96">
                  <c:v>3.2677267908526426</c:v>
                </c:pt>
                <c:pt idx="97">
                  <c:v>3.2684543627583311</c:v>
                </c:pt>
                <c:pt idx="98">
                  <c:v>3.2692181974861083</c:v>
                </c:pt>
                <c:pt idx="99">
                  <c:v>3.2678476840680362</c:v>
                </c:pt>
                <c:pt idx="100">
                  <c:v>3.2689570695286982</c:v>
                </c:pt>
                <c:pt idx="101">
                  <c:v>3.2663354324339937</c:v>
                </c:pt>
                <c:pt idx="102">
                  <c:v>3.2642934813712583</c:v>
                </c:pt>
                <c:pt idx="103">
                  <c:v>3.265022981331215</c:v>
                </c:pt>
                <c:pt idx="104">
                  <c:v>3.2642533682108401</c:v>
                </c:pt>
                <c:pt idx="105">
                  <c:v>3.2633734536944168</c:v>
                </c:pt>
                <c:pt idx="106">
                  <c:v>3.263317860300619</c:v>
                </c:pt>
                <c:pt idx="107">
                  <c:v>3.2613231830877925</c:v>
                </c:pt>
                <c:pt idx="108">
                  <c:v>3.2623035370124054</c:v>
                </c:pt>
                <c:pt idx="109">
                  <c:v>3.2633279483037159</c:v>
                </c:pt>
                <c:pt idx="110">
                  <c:v>3.2600272195981108</c:v>
                </c:pt>
                <c:pt idx="111">
                  <c:v>3.2610687427179323</c:v>
                </c:pt>
                <c:pt idx="112">
                  <c:v>3.256577739303796</c:v>
                </c:pt>
                <c:pt idx="113">
                  <c:v>3.2574074555812804</c:v>
                </c:pt>
                <c:pt idx="114">
                  <c:v>3.2557774056421485</c:v>
                </c:pt>
                <c:pt idx="115">
                  <c:v>3.2579721263265569</c:v>
                </c:pt>
                <c:pt idx="116">
                  <c:v>3.2577387597685985</c:v>
                </c:pt>
                <c:pt idx="117">
                  <c:v>3.2594756592036669</c:v>
                </c:pt>
                <c:pt idx="118">
                  <c:v>3.2574660407510985</c:v>
                </c:pt>
                <c:pt idx="119">
                  <c:v>3.258594621390507</c:v>
                </c:pt>
                <c:pt idx="120">
                  <c:v>3.2575172719002778</c:v>
                </c:pt>
                <c:pt idx="121">
                  <c:v>3.2537734930372966</c:v>
                </c:pt>
                <c:pt idx="122">
                  <c:v>3.2489692585895118</c:v>
                </c:pt>
                <c:pt idx="123">
                  <c:v>3.2464103973051102</c:v>
                </c:pt>
                <c:pt idx="124">
                  <c:v>3.2440433897020511</c:v>
                </c:pt>
                <c:pt idx="125">
                  <c:v>3.2451938895417158</c:v>
                </c:pt>
                <c:pt idx="126">
                  <c:v>3.2433571644814978</c:v>
                </c:pt>
                <c:pt idx="127">
                  <c:v>3.2426299143523329</c:v>
                </c:pt>
                <c:pt idx="128">
                  <c:v>3.2443391258557135</c:v>
                </c:pt>
                <c:pt idx="129">
                  <c:v>3.2400979436370645</c:v>
                </c:pt>
                <c:pt idx="130">
                  <c:v>3.2415994246027284</c:v>
                </c:pt>
                <c:pt idx="131">
                  <c:v>3.2430841933973831</c:v>
                </c:pt>
                <c:pt idx="132">
                  <c:v>3.2452634138792473</c:v>
                </c:pt>
                <c:pt idx="133">
                  <c:v>3.2455693981400247</c:v>
                </c:pt>
                <c:pt idx="134">
                  <c:v>3.2470554938715086</c:v>
                </c:pt>
                <c:pt idx="135">
                  <c:v>3.2441719910205493</c:v>
                </c:pt>
                <c:pt idx="136">
                  <c:v>3.2424028419791133</c:v>
                </c:pt>
                <c:pt idx="137">
                  <c:v>3.241863921027492</c:v>
                </c:pt>
                <c:pt idx="138">
                  <c:v>3.2413459312724902</c:v>
                </c:pt>
                <c:pt idx="139">
                  <c:v>3.2423596749597876</c:v>
                </c:pt>
                <c:pt idx="140">
                  <c:v>3.2388232856846901</c:v>
                </c:pt>
                <c:pt idx="141">
                  <c:v>3.238603636962067</c:v>
                </c:pt>
                <c:pt idx="142">
                  <c:v>3.2404154824462754</c:v>
                </c:pt>
                <c:pt idx="143">
                  <c:v>3.2419882541811456</c:v>
                </c:pt>
                <c:pt idx="144">
                  <c:v>3.2403560830860534</c:v>
                </c:pt>
                <c:pt idx="145">
                  <c:v>3.2396399286272781</c:v>
                </c:pt>
                <c:pt idx="146">
                  <c:v>3.240990497440086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4-40FF-905F-08937E87A27D}"/>
            </c:ext>
          </c:extLst>
        </c:ser>
        <c:ser>
          <c:idx val="2"/>
          <c:order val="2"/>
          <c:tx>
            <c:strRef>
              <c:f>'2021-24 with NPH'!$M$9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'2021-24 with NPH'!$M$10:$M$156</c:f>
              <c:numCache>
                <c:formatCode>0.000</c:formatCode>
                <c:ptCount val="147"/>
                <c:pt idx="0">
                  <c:v>0.69893514036786064</c:v>
                </c:pt>
                <c:pt idx="1">
                  <c:v>0.74898785425101211</c:v>
                </c:pt>
                <c:pt idx="2">
                  <c:v>0.77688547486033521</c:v>
                </c:pt>
                <c:pt idx="3">
                  <c:v>0.78185175415457664</c:v>
                </c:pt>
                <c:pt idx="4">
                  <c:v>0.81736718583315549</c:v>
                </c:pt>
                <c:pt idx="5">
                  <c:v>0.83474347434743479</c:v>
                </c:pt>
                <c:pt idx="6">
                  <c:v>0.86680136773391359</c:v>
                </c:pt>
                <c:pt idx="7">
                  <c:v>0.88262068965517237</c:v>
                </c:pt>
                <c:pt idx="8">
                  <c:v>0.89608470819995079</c:v>
                </c:pt>
                <c:pt idx="9">
                  <c:v>0.90869565217391302</c:v>
                </c:pt>
                <c:pt idx="10">
                  <c:v>0.92574358974358972</c:v>
                </c:pt>
                <c:pt idx="11">
                  <c:v>0.94297912713472487</c:v>
                </c:pt>
                <c:pt idx="12">
                  <c:v>0.95902722706846422</c:v>
                </c:pt>
                <c:pt idx="13">
                  <c:v>0.96712463199214915</c:v>
                </c:pt>
                <c:pt idx="14">
                  <c:v>0.97269260106788713</c:v>
                </c:pt>
                <c:pt idx="15">
                  <c:v>0.98513998564249816</c:v>
                </c:pt>
                <c:pt idx="16">
                  <c:v>0.99708316374983041</c:v>
                </c:pt>
                <c:pt idx="17">
                  <c:v>1.0062720000000001</c:v>
                </c:pt>
                <c:pt idx="18">
                  <c:v>1.0127277114247799</c:v>
                </c:pt>
                <c:pt idx="19">
                  <c:v>1.0227737392094502</c:v>
                </c:pt>
                <c:pt idx="20">
                  <c:v>1.0285699028089288</c:v>
                </c:pt>
                <c:pt idx="21">
                  <c:v>1.027519263484439</c:v>
                </c:pt>
                <c:pt idx="22">
                  <c:v>1.0195840149567656</c:v>
                </c:pt>
                <c:pt idx="23">
                  <c:v>1.0130750393563057</c:v>
                </c:pt>
                <c:pt idx="24">
                  <c:v>1.0082759750901344</c:v>
                </c:pt>
                <c:pt idx="25">
                  <c:v>1.0016562030581981</c:v>
                </c:pt>
                <c:pt idx="26">
                  <c:v>0.99471497302813816</c:v>
                </c:pt>
                <c:pt idx="27">
                  <c:v>0.99113844870725609</c:v>
                </c:pt>
                <c:pt idx="28">
                  <c:v>0.98613005155496425</c:v>
                </c:pt>
                <c:pt idx="29">
                  <c:v>0.98262511199283242</c:v>
                </c:pt>
                <c:pt idx="30">
                  <c:v>0.98294717330861914</c:v>
                </c:pt>
                <c:pt idx="31">
                  <c:v>0.98653350128966466</c:v>
                </c:pt>
                <c:pt idx="32">
                  <c:v>0.99038097181333251</c:v>
                </c:pt>
                <c:pt idx="33">
                  <c:v>0.99263190582389971</c:v>
                </c:pt>
                <c:pt idx="34">
                  <c:v>0.99630390143737169</c:v>
                </c:pt>
                <c:pt idx="35">
                  <c:v>0.99821993145407684</c:v>
                </c:pt>
                <c:pt idx="36">
                  <c:v>1.0002067771201117</c:v>
                </c:pt>
                <c:pt idx="37">
                  <c:v>1.0021407343978239</c:v>
                </c:pt>
                <c:pt idx="38">
                  <c:v>1.004472953378063</c:v>
                </c:pt>
                <c:pt idx="39">
                  <c:v>1.0089189124215689</c:v>
                </c:pt>
                <c:pt idx="40">
                  <c:v>1.0114116652578191</c:v>
                </c:pt>
                <c:pt idx="41">
                  <c:v>1.0160664692786154</c:v>
                </c:pt>
                <c:pt idx="42">
                  <c:v>1.0215587977429579</c:v>
                </c:pt>
                <c:pt idx="43">
                  <c:v>1.026572871413765</c:v>
                </c:pt>
                <c:pt idx="44">
                  <c:v>1.0341861825429495</c:v>
                </c:pt>
                <c:pt idx="45">
                  <c:v>1.0404300617415372</c:v>
                </c:pt>
                <c:pt idx="46">
                  <c:v>1.0442627749435478</c:v>
                </c:pt>
                <c:pt idx="47">
                  <c:v>1.0495485304099221</c:v>
                </c:pt>
                <c:pt idx="48">
                  <c:v>1.0549283499199384</c:v>
                </c:pt>
                <c:pt idx="49">
                  <c:v>1.0588176492932686</c:v>
                </c:pt>
                <c:pt idx="50">
                  <c:v>1.0645167648972029</c:v>
                </c:pt>
                <c:pt idx="51">
                  <c:v>1.0692730699726016</c:v>
                </c:pt>
                <c:pt idx="52">
                  <c:v>1.0738270469181233</c:v>
                </c:pt>
                <c:pt idx="53">
                  <c:v>1.0780647356878166</c:v>
                </c:pt>
                <c:pt idx="54">
                  <c:v>1.0821535022354694</c:v>
                </c:pt>
                <c:pt idx="55">
                  <c:v>1.0854562510346351</c:v>
                </c:pt>
                <c:pt idx="56">
                  <c:v>1.0896330058653689</c:v>
                </c:pt>
                <c:pt idx="57">
                  <c:v>1.0959183673469388</c:v>
                </c:pt>
                <c:pt idx="58">
                  <c:v>1.0999735192867861</c:v>
                </c:pt>
                <c:pt idx="59">
                  <c:v>1.1054786168452226</c:v>
                </c:pt>
                <c:pt idx="60">
                  <c:v>1.1087367299962207</c:v>
                </c:pt>
                <c:pt idx="61">
                  <c:v>1.1127006457955488</c:v>
                </c:pt>
                <c:pt idx="62">
                  <c:v>1.1159109921365233</c:v>
                </c:pt>
                <c:pt idx="63">
                  <c:v>1.1207504094496006</c:v>
                </c:pt>
                <c:pt idx="64">
                  <c:v>1.1233086879172176</c:v>
                </c:pt>
                <c:pt idx="65">
                  <c:v>1.1284445089408084</c:v>
                </c:pt>
                <c:pt idx="66">
                  <c:v>1.1314960379339973</c:v>
                </c:pt>
                <c:pt idx="67">
                  <c:v>1.1348215827564012</c:v>
                </c:pt>
                <c:pt idx="68">
                  <c:v>1.1373993808049536</c:v>
                </c:pt>
                <c:pt idx="69">
                  <c:v>1.139497594869054</c:v>
                </c:pt>
                <c:pt idx="70">
                  <c:v>1.1436781609195403</c:v>
                </c:pt>
                <c:pt idx="71">
                  <c:v>1.1474146922962301</c:v>
                </c:pt>
                <c:pt idx="72">
                  <c:v>1.1507771639042357</c:v>
                </c:pt>
                <c:pt idx="73">
                  <c:v>1.1550412452269216</c:v>
                </c:pt>
                <c:pt idx="74">
                  <c:v>1.1592888453108778</c:v>
                </c:pt>
                <c:pt idx="75">
                  <c:v>1.1622719498289624</c:v>
                </c:pt>
                <c:pt idx="76">
                  <c:v>1.1660094637223974</c:v>
                </c:pt>
                <c:pt idx="77">
                  <c:v>1.1692410453368958</c:v>
                </c:pt>
                <c:pt idx="78">
                  <c:v>1.1739184211972953</c:v>
                </c:pt>
                <c:pt idx="79">
                  <c:v>1.179478143002372</c:v>
                </c:pt>
                <c:pt idx="80">
                  <c:v>1.1829763367341488</c:v>
                </c:pt>
                <c:pt idx="81">
                  <c:v>1.1874439934637078</c:v>
                </c:pt>
                <c:pt idx="82">
                  <c:v>1.1909244791666667</c:v>
                </c:pt>
                <c:pt idx="83">
                  <c:v>1.1943875645533104</c:v>
                </c:pt>
                <c:pt idx="84">
                  <c:v>1.1982755321998444</c:v>
                </c:pt>
                <c:pt idx="85">
                  <c:v>1.201348467822376</c:v>
                </c:pt>
                <c:pt idx="86">
                  <c:v>1.204190576204228</c:v>
                </c:pt>
                <c:pt idx="87">
                  <c:v>1.2069947384710615</c:v>
                </c:pt>
                <c:pt idx="88">
                  <c:v>1.2102210012509504</c:v>
                </c:pt>
                <c:pt idx="89">
                  <c:v>1.2133589270094276</c:v>
                </c:pt>
                <c:pt idx="90">
                  <c:v>1.2171918459741604</c:v>
                </c:pt>
                <c:pt idx="91">
                  <c:v>1.2200093077648237</c:v>
                </c:pt>
                <c:pt idx="92">
                  <c:v>1.2226939451277199</c:v>
                </c:pt>
                <c:pt idx="93">
                  <c:v>1.2255137568432528</c:v>
                </c:pt>
                <c:pt idx="94">
                  <c:v>1.2279184394689731</c:v>
                </c:pt>
                <c:pt idx="95">
                  <c:v>1.2310095571874893</c:v>
                </c:pt>
                <c:pt idx="96">
                  <c:v>1.2336931662244992</c:v>
                </c:pt>
                <c:pt idx="97">
                  <c:v>1.2366452930829031</c:v>
                </c:pt>
                <c:pt idx="98">
                  <c:v>1.238144005041752</c:v>
                </c:pt>
                <c:pt idx="99">
                  <c:v>1.2406488805469902</c:v>
                </c:pt>
                <c:pt idx="100">
                  <c:v>1.2427074671544986</c:v>
                </c:pt>
                <c:pt idx="101">
                  <c:v>1.2445545099334103</c:v>
                </c:pt>
                <c:pt idx="102">
                  <c:v>1.2467648858966511</c:v>
                </c:pt>
                <c:pt idx="103">
                  <c:v>1.2483890564318414</c:v>
                </c:pt>
                <c:pt idx="104">
                  <c:v>1.2498007710698056</c:v>
                </c:pt>
                <c:pt idx="105">
                  <c:v>1.2517392837677535</c:v>
                </c:pt>
                <c:pt idx="106">
                  <c:v>1.2533268247129485</c:v>
                </c:pt>
                <c:pt idx="107">
                  <c:v>1.255264655663062</c:v>
                </c:pt>
                <c:pt idx="108">
                  <c:v>1.2579287822646485</c:v>
                </c:pt>
                <c:pt idx="109">
                  <c:v>1.2599800399201597</c:v>
                </c:pt>
                <c:pt idx="110">
                  <c:v>1.2623665691876866</c:v>
                </c:pt>
                <c:pt idx="111">
                  <c:v>1.2645657486702402</c:v>
                </c:pt>
                <c:pt idx="112">
                  <c:v>1.2663103349789873</c:v>
                </c:pt>
                <c:pt idx="113">
                  <c:v>1.2676324394367338</c:v>
                </c:pt>
                <c:pt idx="114">
                  <c:v>1.2706422940797941</c:v>
                </c:pt>
                <c:pt idx="115">
                  <c:v>1.2734442156607961</c:v>
                </c:pt>
                <c:pt idx="116">
                  <c:v>1.2752048467994239</c:v>
                </c:pt>
                <c:pt idx="117">
                  <c:v>1.2770886987754457</c:v>
                </c:pt>
                <c:pt idx="118">
                  <c:v>1.2786947913195192</c:v>
                </c:pt>
                <c:pt idx="119">
                  <c:v>1.2804534785191823</c:v>
                </c:pt>
                <c:pt idx="120">
                  <c:v>1.2813512441852593</c:v>
                </c:pt>
                <c:pt idx="121">
                  <c:v>1.2835479750689063</c:v>
                </c:pt>
                <c:pt idx="122">
                  <c:v>1.2853872349355642</c:v>
                </c:pt>
                <c:pt idx="123">
                  <c:v>1.2874969206571791</c:v>
                </c:pt>
                <c:pt idx="124">
                  <c:v>1.2890687497058961</c:v>
                </c:pt>
                <c:pt idx="125">
                  <c:v>1.290917589865844</c:v>
                </c:pt>
                <c:pt idx="126">
                  <c:v>1.2929888408192065</c:v>
                </c:pt>
                <c:pt idx="127">
                  <c:v>1.2950249857092806</c:v>
                </c:pt>
                <c:pt idx="128">
                  <c:v>1.2970288873430236</c:v>
                </c:pt>
                <c:pt idx="129">
                  <c:v>1.2981759715131806</c:v>
                </c:pt>
                <c:pt idx="130">
                  <c:v>1.3013959448119039</c:v>
                </c:pt>
                <c:pt idx="131">
                  <c:v>1.3029670693808828</c:v>
                </c:pt>
                <c:pt idx="132">
                  <c:v>1.3051979229647543</c:v>
                </c:pt>
                <c:pt idx="133">
                  <c:v>1.3066421772071419</c:v>
                </c:pt>
                <c:pt idx="134">
                  <c:v>1.308835144005476</c:v>
                </c:pt>
                <c:pt idx="135">
                  <c:v>1.3102372089373981</c:v>
                </c:pt>
                <c:pt idx="136">
                  <c:v>1.3121811804442904</c:v>
                </c:pt>
                <c:pt idx="137">
                  <c:v>1.3140354349341297</c:v>
                </c:pt>
                <c:pt idx="138">
                  <c:v>1.3166703708136016</c:v>
                </c:pt>
                <c:pt idx="139">
                  <c:v>1.3189581917063222</c:v>
                </c:pt>
                <c:pt idx="140">
                  <c:v>1.3210359542016985</c:v>
                </c:pt>
                <c:pt idx="141">
                  <c:v>1.3235949388372776</c:v>
                </c:pt>
                <c:pt idx="142">
                  <c:v>1.3247872536070753</c:v>
                </c:pt>
                <c:pt idx="143">
                  <c:v>1.3264958259886255</c:v>
                </c:pt>
                <c:pt idx="144">
                  <c:v>1.327796848504901</c:v>
                </c:pt>
                <c:pt idx="145">
                  <c:v>1.3297837321834163</c:v>
                </c:pt>
                <c:pt idx="146">
                  <c:v>1.3321760207006108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14-40FF-905F-08937E87A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704463"/>
        <c:axId val="2132717423"/>
      </c:lineChart>
      <c:catAx>
        <c:axId val="21327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17423"/>
        <c:crosses val="autoZero"/>
        <c:auto val="1"/>
        <c:lblAlgn val="ctr"/>
        <c:lblOffset val="100"/>
        <c:noMultiLvlLbl val="0"/>
      </c:catAx>
      <c:valAx>
        <c:axId val="213271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with NPH'!$X$9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with NPH'!$W$10:$W$156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'2021-24 with NPH'!$X$10:$X$156</c:f>
              <c:numCache>
                <c:formatCode>0.000</c:formatCode>
                <c:ptCount val="147"/>
                <c:pt idx="0">
                  <c:v>0.99091456707324566</c:v>
                </c:pt>
                <c:pt idx="1">
                  <c:v>1.0430849564427025</c:v>
                </c:pt>
                <c:pt idx="2">
                  <c:v>1.0081672518164166</c:v>
                </c:pt>
                <c:pt idx="3">
                  <c:v>0.99884876943623291</c:v>
                </c:pt>
                <c:pt idx="4">
                  <c:v>1</c:v>
                </c:pt>
                <c:pt idx="5">
                  <c:v>1.0095377509184831</c:v>
                </c:pt>
                <c:pt idx="6">
                  <c:v>1.0204757489629805</c:v>
                </c:pt>
                <c:pt idx="7">
                  <c:v>1.0347258192608211</c:v>
                </c:pt>
                <c:pt idx="8">
                  <c:v>1.0386057455036481</c:v>
                </c:pt>
                <c:pt idx="9">
                  <c:v>1.0388619429537351</c:v>
                </c:pt>
                <c:pt idx="10">
                  <c:v>1.0533971414044794</c:v>
                </c:pt>
                <c:pt idx="11">
                  <c:v>1.0633274614283659</c:v>
                </c:pt>
                <c:pt idx="12">
                  <c:v>1.0772679103002007</c:v>
                </c:pt>
                <c:pt idx="13">
                  <c:v>1.0826550437506854</c:v>
                </c:pt>
                <c:pt idx="14">
                  <c:v>1.0832062049404003</c:v>
                </c:pt>
                <c:pt idx="15">
                  <c:v>1.0878849003507249</c:v>
                </c:pt>
                <c:pt idx="16">
                  <c:v>1.0992291239420402</c:v>
                </c:pt>
                <c:pt idx="17">
                  <c:v>1.1002897431451191</c:v>
                </c:pt>
                <c:pt idx="18">
                  <c:v>1.0985686110754158</c:v>
                </c:pt>
                <c:pt idx="19">
                  <c:v>1.094096113553447</c:v>
                </c:pt>
                <c:pt idx="20">
                  <c:v>1.0860543400823088</c:v>
                </c:pt>
                <c:pt idx="21">
                  <c:v>1.0749550465606372</c:v>
                </c:pt>
                <c:pt idx="22">
                  <c:v>1.0576257821204371</c:v>
                </c:pt>
                <c:pt idx="23">
                  <c:v>1.0494203351047293</c:v>
                </c:pt>
                <c:pt idx="24">
                  <c:v>1.0350455157966234</c:v>
                </c:pt>
                <c:pt idx="25">
                  <c:v>1.0247265669060068</c:v>
                </c:pt>
                <c:pt idx="26">
                  <c:v>1.0145622500159759</c:v>
                </c:pt>
                <c:pt idx="27">
                  <c:v>1.008106969020089</c:v>
                </c:pt>
                <c:pt idx="28">
                  <c:v>1.0026749562404238</c:v>
                </c:pt>
                <c:pt idx="29">
                  <c:v>0.99651076426174268</c:v>
                </c:pt>
                <c:pt idx="30">
                  <c:v>0.99371282939377847</c:v>
                </c:pt>
                <c:pt idx="31">
                  <c:v>0.99470573259450057</c:v>
                </c:pt>
                <c:pt idx="32">
                  <c:v>0.99577520764015814</c:v>
                </c:pt>
                <c:pt idx="33">
                  <c:v>0.99415592167027655</c:v>
                </c:pt>
                <c:pt idx="34">
                  <c:v>0.9941503169794188</c:v>
                </c:pt>
                <c:pt idx="35">
                  <c:v>0.99184064178482512</c:v>
                </c:pt>
                <c:pt idx="36">
                  <c:v>0.99115604392809153</c:v>
                </c:pt>
                <c:pt idx="37">
                  <c:v>0.98914057243779796</c:v>
                </c:pt>
                <c:pt idx="38">
                  <c:v>0.99060764797131706</c:v>
                </c:pt>
                <c:pt idx="39">
                  <c:v>0.99193238353349833</c:v>
                </c:pt>
                <c:pt idx="40">
                  <c:v>0.99472560698335555</c:v>
                </c:pt>
                <c:pt idx="41">
                  <c:v>0.99713044743154899</c:v>
                </c:pt>
                <c:pt idx="42">
                  <c:v>1.0004561186062677</c:v>
                </c:pt>
                <c:pt idx="43">
                  <c:v>1.0051775312118285</c:v>
                </c:pt>
                <c:pt idx="44">
                  <c:v>1.00939095315398</c:v>
                </c:pt>
                <c:pt idx="45">
                  <c:v>1.0132298905133601</c:v>
                </c:pt>
                <c:pt idx="46">
                  <c:v>1.0170537645094686</c:v>
                </c:pt>
                <c:pt idx="47">
                  <c:v>1.0201246644988604</c:v>
                </c:pt>
                <c:pt idx="48">
                  <c:v>1.0244385980174673</c:v>
                </c:pt>
                <c:pt idx="49">
                  <c:v>1.0294463049400098</c:v>
                </c:pt>
                <c:pt idx="50">
                  <c:v>1.0326290903985778</c:v>
                </c:pt>
                <c:pt idx="51">
                  <c:v>1.03635539870316</c:v>
                </c:pt>
                <c:pt idx="52">
                  <c:v>1.0379541989308874</c:v>
                </c:pt>
                <c:pt idx="53">
                  <c:v>1.039412668940384</c:v>
                </c:pt>
                <c:pt idx="54">
                  <c:v>1.0430557353365266</c:v>
                </c:pt>
                <c:pt idx="55">
                  <c:v>1.0452797888060044</c:v>
                </c:pt>
                <c:pt idx="56">
                  <c:v>1.0471811270000089</c:v>
                </c:pt>
                <c:pt idx="57">
                  <c:v>1.0499527265054656</c:v>
                </c:pt>
                <c:pt idx="58">
                  <c:v>1.0514223369814946</c:v>
                </c:pt>
                <c:pt idx="59">
                  <c:v>1.0532713921109524</c:v>
                </c:pt>
                <c:pt idx="60">
                  <c:v>1.0540934399710185</c:v>
                </c:pt>
                <c:pt idx="61">
                  <c:v>1.055990593214674</c:v>
                </c:pt>
                <c:pt idx="62">
                  <c:v>1.056502143759092</c:v>
                </c:pt>
                <c:pt idx="63">
                  <c:v>1.0592973858417247</c:v>
                </c:pt>
                <c:pt idx="64">
                  <c:v>1.058343692674043</c:v>
                </c:pt>
                <c:pt idx="65">
                  <c:v>1.0604166854509829</c:v>
                </c:pt>
                <c:pt idx="66">
                  <c:v>1.0629307635576088</c:v>
                </c:pt>
                <c:pt idx="67">
                  <c:v>1.0637666497156637</c:v>
                </c:pt>
                <c:pt idx="68">
                  <c:v>1.0640329745327108</c:v>
                </c:pt>
                <c:pt idx="69">
                  <c:v>1.0640550772265547</c:v>
                </c:pt>
                <c:pt idx="70">
                  <c:v>1.0649888748304224</c:v>
                </c:pt>
                <c:pt idx="71">
                  <c:v>1.064814205141021</c:v>
                </c:pt>
                <c:pt idx="72">
                  <c:v>1.0653680514510737</c:v>
                </c:pt>
                <c:pt idx="73">
                  <c:v>1.0685992374146649</c:v>
                </c:pt>
                <c:pt idx="74">
                  <c:v>1.0711363492919979</c:v>
                </c:pt>
                <c:pt idx="75">
                  <c:v>1.0721309934002208</c:v>
                </c:pt>
                <c:pt idx="76">
                  <c:v>1.0733496385422463</c:v>
                </c:pt>
                <c:pt idx="77">
                  <c:v>1.0753708644468623</c:v>
                </c:pt>
                <c:pt idx="78">
                  <c:v>1.0786056062050131</c:v>
                </c:pt>
                <c:pt idx="79">
                  <c:v>1.0792750147656569</c:v>
                </c:pt>
                <c:pt idx="80">
                  <c:v>1.0813750433741987</c:v>
                </c:pt>
                <c:pt idx="81">
                  <c:v>1.0831253290719458</c:v>
                </c:pt>
                <c:pt idx="82">
                  <c:v>1.0841617164961985</c:v>
                </c:pt>
                <c:pt idx="83">
                  <c:v>1.0862285040101856</c:v>
                </c:pt>
                <c:pt idx="84">
                  <c:v>1.0882035229746154</c:v>
                </c:pt>
                <c:pt idx="85">
                  <c:v>1.0890017644161565</c:v>
                </c:pt>
                <c:pt idx="86">
                  <c:v>1.0899552883684893</c:v>
                </c:pt>
                <c:pt idx="87">
                  <c:v>1.0920203856923154</c:v>
                </c:pt>
                <c:pt idx="88">
                  <c:v>1.0932028762870047</c:v>
                </c:pt>
                <c:pt idx="89">
                  <c:v>1.0943319300421253</c:v>
                </c:pt>
                <c:pt idx="90">
                  <c:v>1.0969350478623674</c:v>
                </c:pt>
                <c:pt idx="91">
                  <c:v>1.0971103180816075</c:v>
                </c:pt>
                <c:pt idx="92">
                  <c:v>1.0984931489912302</c:v>
                </c:pt>
                <c:pt idx="93">
                  <c:v>1.0981070061565823</c:v>
                </c:pt>
                <c:pt idx="94">
                  <c:v>1.0982487559749901</c:v>
                </c:pt>
                <c:pt idx="95">
                  <c:v>1.1005880084233648</c:v>
                </c:pt>
                <c:pt idx="96">
                  <c:v>1.1018436351676415</c:v>
                </c:pt>
                <c:pt idx="97">
                  <c:v>1.1029259031877616</c:v>
                </c:pt>
                <c:pt idx="98">
                  <c:v>1.1026963341464395</c:v>
                </c:pt>
                <c:pt idx="99">
                  <c:v>1.1040807242891515</c:v>
                </c:pt>
                <c:pt idx="100">
                  <c:v>1.1042273566697485</c:v>
                </c:pt>
                <c:pt idx="101">
                  <c:v>1.1054446917460077</c:v>
                </c:pt>
                <c:pt idx="102">
                  <c:v>1.1067876598844386</c:v>
                </c:pt>
                <c:pt idx="103">
                  <c:v>1.1066689383218757</c:v>
                </c:pt>
                <c:pt idx="104">
                  <c:v>1.106868437135363</c:v>
                </c:pt>
                <c:pt idx="105">
                  <c:v>1.1075701636700968</c:v>
                </c:pt>
                <c:pt idx="106">
                  <c:v>1.1076796204610828</c:v>
                </c:pt>
                <c:pt idx="107">
                  <c:v>1.1087553733537698</c:v>
                </c:pt>
                <c:pt idx="108">
                  <c:v>1.1094584135083716</c:v>
                </c:pt>
                <c:pt idx="109">
                  <c:v>1.1096023088034297</c:v>
                </c:pt>
                <c:pt idx="110">
                  <c:v>1.1115109143568318</c:v>
                </c:pt>
                <c:pt idx="111">
                  <c:v>1.1117726857787646</c:v>
                </c:pt>
                <c:pt idx="112">
                  <c:v>1.1135207307314188</c:v>
                </c:pt>
                <c:pt idx="113">
                  <c:v>1.1130788481503657</c:v>
                </c:pt>
                <c:pt idx="114">
                  <c:v>1.114957567865686</c:v>
                </c:pt>
                <c:pt idx="115">
                  <c:v>1.1153402225823428</c:v>
                </c:pt>
                <c:pt idx="116">
                  <c:v>1.1156386966427041</c:v>
                </c:pt>
                <c:pt idx="117">
                  <c:v>1.1153681931940915</c:v>
                </c:pt>
                <c:pt idx="118">
                  <c:v>1.1161357052408836</c:v>
                </c:pt>
                <c:pt idx="119">
                  <c:v>1.1159597638708036</c:v>
                </c:pt>
                <c:pt idx="120">
                  <c:v>1.1157877841080936</c:v>
                </c:pt>
                <c:pt idx="121">
                  <c:v>1.1176607244424455</c:v>
                </c:pt>
                <c:pt idx="122">
                  <c:v>1.1195890631343342</c:v>
                </c:pt>
                <c:pt idx="123">
                  <c:v>1.1209806379515284</c:v>
                </c:pt>
                <c:pt idx="124">
                  <c:v>1.1218371685173116</c:v>
                </c:pt>
                <c:pt idx="125">
                  <c:v>1.1217170835843493</c:v>
                </c:pt>
                <c:pt idx="126">
                  <c:v>1.1228210126194775</c:v>
                </c:pt>
                <c:pt idx="127">
                  <c:v>1.1235084942900528</c:v>
                </c:pt>
                <c:pt idx="128">
                  <c:v>1.1233214927263615</c:v>
                </c:pt>
                <c:pt idx="129">
                  <c:v>1.1244526120914768</c:v>
                </c:pt>
                <c:pt idx="130">
                  <c:v>1.125384420260066</c:v>
                </c:pt>
                <c:pt idx="131">
                  <c:v>1.1248926479068333</c:v>
                </c:pt>
                <c:pt idx="132">
                  <c:v>1.1247275897426778</c:v>
                </c:pt>
                <c:pt idx="133">
                  <c:v>1.1245318677972973</c:v>
                </c:pt>
                <c:pt idx="134">
                  <c:v>1.1245694917829259</c:v>
                </c:pt>
                <c:pt idx="135">
                  <c:v>1.1254395809252726</c:v>
                </c:pt>
                <c:pt idx="136">
                  <c:v>1.1263880289113615</c:v>
                </c:pt>
                <c:pt idx="137">
                  <c:v>1.1268303990542707</c:v>
                </c:pt>
                <c:pt idx="138">
                  <c:v>1.1279322245819614</c:v>
                </c:pt>
                <c:pt idx="139">
                  <c:v>1.1282003531955818</c:v>
                </c:pt>
                <c:pt idx="140">
                  <c:v>1.1298709489621206</c:v>
                </c:pt>
                <c:pt idx="141">
                  <c:v>1.1307948507210133</c:v>
                </c:pt>
                <c:pt idx="142">
                  <c:v>1.1298402238088663</c:v>
                </c:pt>
                <c:pt idx="143">
                  <c:v>1.1294086421313825</c:v>
                </c:pt>
                <c:pt idx="144">
                  <c:v>1.1297454946599284</c:v>
                </c:pt>
                <c:pt idx="145">
                  <c:v>1.1303451127899744</c:v>
                </c:pt>
                <c:pt idx="146">
                  <c:v>1.1305654483971974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8-4165-B25F-5E2443023B45}"/>
            </c:ext>
          </c:extLst>
        </c:ser>
        <c:ser>
          <c:idx val="1"/>
          <c:order val="1"/>
          <c:tx>
            <c:strRef>
              <c:f>'2021-24 with NPH'!$Y$9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with NPH'!$W$10:$W$156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'2021-24 with NPH'!$Y$10:$Y$156</c:f>
              <c:numCache>
                <c:formatCode>0.000</c:formatCode>
                <c:ptCount val="147"/>
                <c:pt idx="0">
                  <c:v>0.8711700483434438</c:v>
                </c:pt>
                <c:pt idx="1">
                  <c:v>0.88476411088611073</c:v>
                </c:pt>
                <c:pt idx="2">
                  <c:v>0.94725510054905981</c:v>
                </c:pt>
                <c:pt idx="3">
                  <c:v>0.95992509451307695</c:v>
                </c:pt>
                <c:pt idx="4">
                  <c:v>1</c:v>
                </c:pt>
                <c:pt idx="5">
                  <c:v>1.0092143166102381</c:v>
                </c:pt>
                <c:pt idx="6">
                  <c:v>1.0342843793443315</c:v>
                </c:pt>
                <c:pt idx="7">
                  <c:v>1.0361962493145893</c:v>
                </c:pt>
                <c:pt idx="8">
                  <c:v>1.0455906140387903</c:v>
                </c:pt>
                <c:pt idx="9">
                  <c:v>1.0575333602413817</c:v>
                </c:pt>
                <c:pt idx="10">
                  <c:v>1.059990988932715</c:v>
                </c:pt>
                <c:pt idx="11">
                  <c:v>1.0671089864336909</c:v>
                </c:pt>
                <c:pt idx="12">
                  <c:v>1.0686883466851023</c:v>
                </c:pt>
                <c:pt idx="13">
                  <c:v>1.0698092122149965</c:v>
                </c:pt>
                <c:pt idx="14">
                  <c:v>1.0728736961078003</c:v>
                </c:pt>
                <c:pt idx="15">
                  <c:v>1.0793672952238673</c:v>
                </c:pt>
                <c:pt idx="16">
                  <c:v>1.0786177072665273</c:v>
                </c:pt>
                <c:pt idx="17">
                  <c:v>1.0849328153811886</c:v>
                </c:pt>
                <c:pt idx="18">
                  <c:v>1.0910135929851987</c:v>
                </c:pt>
                <c:pt idx="19">
                  <c:v>1.1037199158248125</c:v>
                </c:pt>
                <c:pt idx="20">
                  <c:v>1.1155452080361059</c:v>
                </c:pt>
                <c:pt idx="21">
                  <c:v>1.1232455849451048</c:v>
                </c:pt>
                <c:pt idx="22">
                  <c:v>1.1301502139842627</c:v>
                </c:pt>
                <c:pt idx="23">
                  <c:v>1.1290351288400782</c:v>
                </c:pt>
                <c:pt idx="24">
                  <c:v>1.1365941549807994</c:v>
                </c:pt>
                <c:pt idx="25">
                  <c:v>1.1378008890711548</c:v>
                </c:pt>
                <c:pt idx="26">
                  <c:v>1.1385331186510192</c:v>
                </c:pt>
                <c:pt idx="27">
                  <c:v>1.1389995463668829</c:v>
                </c:pt>
                <c:pt idx="28">
                  <c:v>1.136684669454318</c:v>
                </c:pt>
                <c:pt idx="29">
                  <c:v>1.1369515900961655</c:v>
                </c:pt>
                <c:pt idx="30">
                  <c:v>1.1378251328540689</c:v>
                </c:pt>
                <c:pt idx="31">
                  <c:v>1.1381345060754495</c:v>
                </c:pt>
                <c:pt idx="32">
                  <c:v>1.1386427473751952</c:v>
                </c:pt>
                <c:pt idx="33">
                  <c:v>1.1403820291783797</c:v>
                </c:pt>
                <c:pt idx="34">
                  <c:v>1.1418959852353372</c:v>
                </c:pt>
                <c:pt idx="35">
                  <c:v>1.1440400803581239</c:v>
                </c:pt>
                <c:pt idx="36">
                  <c:v>1.1443919502081095</c:v>
                </c:pt>
                <c:pt idx="37">
                  <c:v>1.1462196953676869</c:v>
                </c:pt>
                <c:pt idx="38">
                  <c:v>1.1444685698130135</c:v>
                </c:pt>
                <c:pt idx="39">
                  <c:v>1.1452798663819512</c:v>
                </c:pt>
                <c:pt idx="40">
                  <c:v>1.1421738806181521</c:v>
                </c:pt>
                <c:pt idx="41">
                  <c:v>1.1419519709793275</c:v>
                </c:pt>
                <c:pt idx="42">
                  <c:v>1.1415978769073101</c:v>
                </c:pt>
                <c:pt idx="43">
                  <c:v>1.1391081839204407</c:v>
                </c:pt>
                <c:pt idx="44">
                  <c:v>1.1400592334805033</c:v>
                </c:pt>
                <c:pt idx="45">
                  <c:v>1.1398904746467218</c:v>
                </c:pt>
                <c:pt idx="46">
                  <c:v>1.137088436818638</c:v>
                </c:pt>
                <c:pt idx="47">
                  <c:v>1.1367049914035245</c:v>
                </c:pt>
                <c:pt idx="48">
                  <c:v>1.1350255896539962</c:v>
                </c:pt>
                <c:pt idx="49">
                  <c:v>1.13098339207234</c:v>
                </c:pt>
                <c:pt idx="50">
                  <c:v>1.130881337330371</c:v>
                </c:pt>
                <c:pt idx="51">
                  <c:v>1.1291689681792894</c:v>
                </c:pt>
                <c:pt idx="52">
                  <c:v>1.1295495842638223</c:v>
                </c:pt>
                <c:pt idx="53">
                  <c:v>1.1297337890466888</c:v>
                </c:pt>
                <c:pt idx="54">
                  <c:v>1.1273811528163722</c:v>
                </c:pt>
                <c:pt idx="55">
                  <c:v>1.1257431668187445</c:v>
                </c:pt>
                <c:pt idx="56">
                  <c:v>1.1253513189676445</c:v>
                </c:pt>
                <c:pt idx="57">
                  <c:v>1.1261812000691214</c:v>
                </c:pt>
                <c:pt idx="58">
                  <c:v>1.1260948605551666</c:v>
                </c:pt>
                <c:pt idx="59">
                  <c:v>1.1270680425229334</c:v>
                </c:pt>
                <c:pt idx="60">
                  <c:v>1.1268329412993912</c:v>
                </c:pt>
                <c:pt idx="61">
                  <c:v>1.1261562019784048</c:v>
                </c:pt>
                <c:pt idx="62">
                  <c:v>1.1261847640858405</c:v>
                </c:pt>
                <c:pt idx="63">
                  <c:v>1.1254121839222637</c:v>
                </c:pt>
                <c:pt idx="64">
                  <c:v>1.1263234627742427</c:v>
                </c:pt>
                <c:pt idx="65">
                  <c:v>1.126586457720439</c:v>
                </c:pt>
                <c:pt idx="66">
                  <c:v>1.1242918557387993</c:v>
                </c:pt>
                <c:pt idx="67">
                  <c:v>1.1240415170279749</c:v>
                </c:pt>
                <c:pt idx="68">
                  <c:v>1.1236451170960817</c:v>
                </c:pt>
                <c:pt idx="69">
                  <c:v>1.1230283121768634</c:v>
                </c:pt>
                <c:pt idx="70">
                  <c:v>1.1234927909942358</c:v>
                </c:pt>
                <c:pt idx="71">
                  <c:v>1.1246780925466657</c:v>
                </c:pt>
                <c:pt idx="72">
                  <c:v>1.1247172700828785</c:v>
                </c:pt>
                <c:pt idx="73">
                  <c:v>1.1228055808737838</c:v>
                </c:pt>
                <c:pt idx="74">
                  <c:v>1.1216024823187416</c:v>
                </c:pt>
                <c:pt idx="75">
                  <c:v>1.120784458920191</c:v>
                </c:pt>
                <c:pt idx="76">
                  <c:v>1.1204518233546203</c:v>
                </c:pt>
                <c:pt idx="77">
                  <c:v>1.1187891497296838</c:v>
                </c:pt>
                <c:pt idx="78">
                  <c:v>1.1172434975768641</c:v>
                </c:pt>
                <c:pt idx="79">
                  <c:v>1.1191814357003718</c:v>
                </c:pt>
                <c:pt idx="80">
                  <c:v>1.1176673672415001</c:v>
                </c:pt>
                <c:pt idx="81">
                  <c:v>1.1174224982591847</c:v>
                </c:pt>
                <c:pt idx="82">
                  <c:v>1.1169745427445381</c:v>
                </c:pt>
                <c:pt idx="83">
                  <c:v>1.1154428675168042</c:v>
                </c:pt>
                <c:pt idx="84">
                  <c:v>1.1143970377949424</c:v>
                </c:pt>
                <c:pt idx="85">
                  <c:v>1.1137915861994294</c:v>
                </c:pt>
                <c:pt idx="86">
                  <c:v>1.112807876575199</c:v>
                </c:pt>
                <c:pt idx="87">
                  <c:v>1.1106530488327857</c:v>
                </c:pt>
                <c:pt idx="88">
                  <c:v>1.1097824015546682</c:v>
                </c:pt>
                <c:pt idx="89">
                  <c:v>1.1088792714557947</c:v>
                </c:pt>
                <c:pt idx="90">
                  <c:v>1.1071138924589969</c:v>
                </c:pt>
                <c:pt idx="91">
                  <c:v>1.106871373606702</c:v>
                </c:pt>
                <c:pt idx="92">
                  <c:v>1.1052864662975743</c:v>
                </c:pt>
                <c:pt idx="93">
                  <c:v>1.1056001884142417</c:v>
                </c:pt>
                <c:pt idx="94">
                  <c:v>1.1050031325694016</c:v>
                </c:pt>
                <c:pt idx="95">
                  <c:v>1.1028120134220591</c:v>
                </c:pt>
                <c:pt idx="96">
                  <c:v>1.1013419059741407</c:v>
                </c:pt>
                <c:pt idx="97">
                  <c:v>1.1002817692592439</c:v>
                </c:pt>
                <c:pt idx="98">
                  <c:v>1.0992347914802514</c:v>
                </c:pt>
                <c:pt idx="99">
                  <c:v>1.0974719518419227</c:v>
                </c:pt>
                <c:pt idx="100">
                  <c:v>1.0965436073447212</c:v>
                </c:pt>
                <c:pt idx="101">
                  <c:v>1.0943658654778641</c:v>
                </c:pt>
                <c:pt idx="102">
                  <c:v>1.0923857351646205</c:v>
                </c:pt>
                <c:pt idx="103">
                  <c:v>1.091335119504764</c:v>
                </c:pt>
                <c:pt idx="104">
                  <c:v>1.0897849745345105</c:v>
                </c:pt>
                <c:pt idx="105">
                  <c:v>1.088200189958191</c:v>
                </c:pt>
                <c:pt idx="106">
                  <c:v>1.086892182311207</c:v>
                </c:pt>
                <c:pt idx="107">
                  <c:v>1.0849406737550773</c:v>
                </c:pt>
                <c:pt idx="108">
                  <c:v>1.0839807914548822</c:v>
                </c:pt>
                <c:pt idx="109">
                  <c:v>1.0830362823897157</c:v>
                </c:pt>
                <c:pt idx="110">
                  <c:v>1.0806587591843571</c:v>
                </c:pt>
                <c:pt idx="111">
                  <c:v>1.0797230470219226</c:v>
                </c:pt>
                <c:pt idx="112">
                  <c:v>1.0769584146443021</c:v>
                </c:pt>
                <c:pt idx="113">
                  <c:v>1.0759563084739698</c:v>
                </c:pt>
                <c:pt idx="114">
                  <c:v>1.0741435408656941</c:v>
                </c:pt>
                <c:pt idx="115">
                  <c:v>1.0735939286651508</c:v>
                </c:pt>
                <c:pt idx="116">
                  <c:v>1.07224493547184</c:v>
                </c:pt>
                <c:pt idx="117">
                  <c:v>1.0715453523716632</c:v>
                </c:pt>
                <c:pt idx="118">
                  <c:v>1.0696157217259865</c:v>
                </c:pt>
                <c:pt idx="119">
                  <c:v>1.0687183919597956</c:v>
                </c:pt>
                <c:pt idx="120">
                  <c:v>1.0670990672536922</c:v>
                </c:pt>
                <c:pt idx="121">
                  <c:v>1.0646096444406385</c:v>
                </c:pt>
                <c:pt idx="122">
                  <c:v>1.061778061303666</c:v>
                </c:pt>
                <c:pt idx="123">
                  <c:v>1.0596846227119514</c:v>
                </c:pt>
                <c:pt idx="124">
                  <c:v>1.0576572047134687</c:v>
                </c:pt>
                <c:pt idx="125">
                  <c:v>1.0567785595115116</c:v>
                </c:pt>
                <c:pt idx="126">
                  <c:v>1.0549288917851505</c:v>
                </c:pt>
                <c:pt idx="127">
                  <c:v>1.0534425621190751</c:v>
                </c:pt>
                <c:pt idx="128">
                  <c:v>1.0527488760689556</c:v>
                </c:pt>
                <c:pt idx="129">
                  <c:v>1.0501268118784324</c:v>
                </c:pt>
                <c:pt idx="130">
                  <c:v>1.0493684948761934</c:v>
                </c:pt>
                <c:pt idx="131">
                  <c:v>1.0486050968513581</c:v>
                </c:pt>
                <c:pt idx="132">
                  <c:v>1.0480663095422127</c:v>
                </c:pt>
                <c:pt idx="133">
                  <c:v>1.0469230770475801</c:v>
                </c:pt>
                <c:pt idx="134">
                  <c:v>1.0461612996830605</c:v>
                </c:pt>
                <c:pt idx="135">
                  <c:v>1.0439936950231321</c:v>
                </c:pt>
                <c:pt idx="136">
                  <c:v>1.0421879391905833</c:v>
                </c:pt>
                <c:pt idx="137">
                  <c:v>1.0407799539352736</c:v>
                </c:pt>
                <c:pt idx="138">
                  <c:v>1.0393805539962342</c:v>
                </c:pt>
                <c:pt idx="139">
                  <c:v>1.0384735977518462</c:v>
                </c:pt>
                <c:pt idx="140">
                  <c:v>1.0361117268701443</c:v>
                </c:pt>
                <c:pt idx="141">
                  <c:v>1.034813775766718</c:v>
                </c:pt>
                <c:pt idx="142">
                  <c:v>1.0341657892140557</c:v>
                </c:pt>
                <c:pt idx="143">
                  <c:v>1.0334416762766621</c:v>
                </c:pt>
                <c:pt idx="144">
                  <c:v>1.0316974051344123</c:v>
                </c:pt>
                <c:pt idx="145">
                  <c:v>1.0302471217653506</c:v>
                </c:pt>
                <c:pt idx="146">
                  <c:v>1.0294552925571796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48-4165-B25F-5E2443023B45}"/>
            </c:ext>
          </c:extLst>
        </c:ser>
        <c:ser>
          <c:idx val="2"/>
          <c:order val="2"/>
          <c:tx>
            <c:strRef>
              <c:f>'2021-24 with NPH'!$Z$9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with NPH'!$W$10:$W$156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'2021-24 with NPH'!$Z$10:$Z$156</c:f>
              <c:numCache>
                <c:formatCode>0.000</c:formatCode>
                <c:ptCount val="147"/>
                <c:pt idx="0">
                  <c:v>0.85917061094394076</c:v>
                </c:pt>
                <c:pt idx="1">
                  <c:v>0.91960723250300125</c:v>
                </c:pt>
                <c:pt idx="2">
                  <c:v>0.95272962756100577</c:v>
                </c:pt>
                <c:pt idx="3">
                  <c:v>0.9576838203596244</c:v>
                </c:pt>
                <c:pt idx="4">
                  <c:v>1</c:v>
                </c:pt>
                <c:pt idx="5">
                  <c:v>1.0200486849769381</c:v>
                </c:pt>
                <c:pt idx="6">
                  <c:v>1.0579679751953033</c:v>
                </c:pt>
                <c:pt idx="7">
                  <c:v>1.0759995843777004</c:v>
                </c:pt>
                <c:pt idx="8">
                  <c:v>1.0911190348600086</c:v>
                </c:pt>
                <c:pt idx="9">
                  <c:v>1.1051636252957318</c:v>
                </c:pt>
                <c:pt idx="10">
                  <c:v>1.1245633146421388</c:v>
                </c:pt>
                <c:pt idx="11">
                  <c:v>1.1441430959445413</c:v>
                </c:pt>
                <c:pt idx="12">
                  <c:v>1.1622358510063528</c:v>
                </c:pt>
                <c:pt idx="13">
                  <c:v>1.170660167575674</c:v>
                </c:pt>
                <c:pt idx="14">
                  <c:v>1.1760047485643277</c:v>
                </c:pt>
                <c:pt idx="15">
                  <c:v>1.1896425139822722</c:v>
                </c:pt>
                <c:pt idx="16">
                  <c:v>1.2026381554161665</c:v>
                </c:pt>
                <c:pt idx="17">
                  <c:v>1.2122830971968848</c:v>
                </c:pt>
                <c:pt idx="18">
                  <c:v>1.2186147245437282</c:v>
                </c:pt>
                <c:pt idx="19">
                  <c:v>1.2292447504118298</c:v>
                </c:pt>
                <c:pt idx="20">
                  <c:v>1.2347461255568379</c:v>
                </c:pt>
                <c:pt idx="21">
                  <c:v>1.2320232357599956</c:v>
                </c:pt>
                <c:pt idx="22">
                  <c:v>1.2210600154504556</c:v>
                </c:pt>
                <c:pt idx="23">
                  <c:v>1.2118271365419246</c:v>
                </c:pt>
                <c:pt idx="24">
                  <c:v>1.2046573744415401</c:v>
                </c:pt>
                <c:pt idx="25">
                  <c:v>1.1953301543462787</c:v>
                </c:pt>
                <c:pt idx="26">
                  <c:v>1.1856401892544848</c:v>
                </c:pt>
                <c:pt idx="27">
                  <c:v>1.1799772841500793</c:v>
                </c:pt>
                <c:pt idx="28">
                  <c:v>1.1726234714780923</c:v>
                </c:pt>
                <c:pt idx="29">
                  <c:v>1.1670710977832275</c:v>
                </c:pt>
                <c:pt idx="30">
                  <c:v>1.1660702074371443</c:v>
                </c:pt>
                <c:pt idx="31">
                  <c:v>1.1689378611513845</c:v>
                </c:pt>
                <c:pt idx="32">
                  <c:v>1.1721061409333537</c:v>
                </c:pt>
                <c:pt idx="33">
                  <c:v>1.1733780243877963</c:v>
                </c:pt>
                <c:pt idx="34">
                  <c:v>1.1763230766815951</c:v>
                </c:pt>
                <c:pt idx="35">
                  <c:v>1.1771887126927638</c:v>
                </c:pt>
                <c:pt idx="36">
                  <c:v>1.1781340585115194</c:v>
                </c:pt>
                <c:pt idx="37">
                  <c:v>1.17901328802356</c:v>
                </c:pt>
                <c:pt idx="38">
                  <c:v>1.180356777072195</c:v>
                </c:pt>
                <c:pt idx="39">
                  <c:v>1.1841763405002725</c:v>
                </c:pt>
                <c:pt idx="40">
                  <c:v>1.1856954168490539</c:v>
                </c:pt>
                <c:pt idx="41">
                  <c:v>1.1897408368808764</c:v>
                </c:pt>
                <c:pt idx="42">
                  <c:v>1.1947545234098551</c:v>
                </c:pt>
                <c:pt idx="43">
                  <c:v>1.1991959815300917</c:v>
                </c:pt>
                <c:pt idx="44">
                  <c:v>1.2066579496071554</c:v>
                </c:pt>
                <c:pt idx="45">
                  <c:v>1.212504629863802</c:v>
                </c:pt>
                <c:pt idx="46">
                  <c:v>1.2155291453942541</c:v>
                </c:pt>
                <c:pt idx="47">
                  <c:v>1.2202341375120824</c:v>
                </c:pt>
                <c:pt idx="48">
                  <c:v>1.2250355040794756</c:v>
                </c:pt>
                <c:pt idx="49">
                  <c:v>1.2280949628068656</c:v>
                </c:pt>
                <c:pt idx="50">
                  <c:v>1.233242121772224</c:v>
                </c:pt>
                <c:pt idx="51">
                  <c:v>1.2372844065364237</c:v>
                </c:pt>
                <c:pt idx="52">
                  <c:v>1.2410815377432818</c:v>
                </c:pt>
                <c:pt idx="53">
                  <c:v>1.2445028139371006</c:v>
                </c:pt>
                <c:pt idx="54">
                  <c:v>1.2477425291685864</c:v>
                </c:pt>
                <c:pt idx="55">
                  <c:v>1.2500676002135711</c:v>
                </c:pt>
                <c:pt idx="56">
                  <c:v>1.2533907667531423</c:v>
                </c:pt>
                <c:pt idx="57">
                  <c:v>1.2591269310588424</c:v>
                </c:pt>
                <c:pt idx="58">
                  <c:v>1.2622884359659781</c:v>
                </c:pt>
                <c:pt idx="59">
                  <c:v>1.2671026118595374</c:v>
                </c:pt>
                <c:pt idx="60">
                  <c:v>1.2693311581549427</c:v>
                </c:pt>
                <c:pt idx="61">
                  <c:v>1.272359720460126</c:v>
                </c:pt>
                <c:pt idx="62">
                  <c:v>1.2745186463970228</c:v>
                </c:pt>
                <c:pt idx="63">
                  <c:v>1.2785290799252622</c:v>
                </c:pt>
                <c:pt idx="64">
                  <c:v>1.2799290265044694</c:v>
                </c:pt>
                <c:pt idx="65">
                  <c:v>1.2842573031882107</c:v>
                </c:pt>
                <c:pt idx="66">
                  <c:v>1.2862042498310353</c:v>
                </c:pt>
                <c:pt idx="67">
                  <c:v>1.288455891602464</c:v>
                </c:pt>
                <c:pt idx="68">
                  <c:v>1.2898524189029041</c:v>
                </c:pt>
                <c:pt idx="69">
                  <c:v>1.2907006060121522</c:v>
                </c:pt>
                <c:pt idx="70">
                  <c:v>1.2939008417163911</c:v>
                </c:pt>
                <c:pt idx="71">
                  <c:v>1.2965899170913746</c:v>
                </c:pt>
                <c:pt idx="72">
                  <c:v>1.2988486122811835</c:v>
                </c:pt>
                <c:pt idx="73">
                  <c:v>1.3021165485639214</c:v>
                </c:pt>
                <c:pt idx="74">
                  <c:v>1.3053563583552796</c:v>
                </c:pt>
                <c:pt idx="75">
                  <c:v>1.3071645298863277</c:v>
                </c:pt>
                <c:pt idx="76">
                  <c:v>1.309814034282301</c:v>
                </c:pt>
                <c:pt idx="77">
                  <c:v>1.3118877682773911</c:v>
                </c:pt>
                <c:pt idx="78">
                  <c:v>1.3155750064726952</c:v>
                </c:pt>
                <c:pt idx="79">
                  <c:v>1.3202393107656059</c:v>
                </c:pt>
                <c:pt idx="80">
                  <c:v>1.3225858932264614</c:v>
                </c:pt>
                <c:pt idx="81">
                  <c:v>1.3260076508613161</c:v>
                </c:pt>
                <c:pt idx="82">
                  <c:v>1.3283183835406978</c:v>
                </c:pt>
                <c:pt idx="83">
                  <c:v>1.3306023932054896</c:v>
                </c:pt>
                <c:pt idx="84">
                  <c:v>1.3333519020740936</c:v>
                </c:pt>
                <c:pt idx="85">
                  <c:v>1.3351871939831785</c:v>
                </c:pt>
                <c:pt idx="86">
                  <c:v>1.3367600250533791</c:v>
                </c:pt>
                <c:pt idx="87">
                  <c:v>1.3382851800690336</c:v>
                </c:pt>
                <c:pt idx="88">
                  <c:v>1.3402723032690274</c:v>
                </c:pt>
                <c:pt idx="89">
                  <c:v>1.3421551240410396</c:v>
                </c:pt>
                <c:pt idx="90">
                  <c:v>1.3447994553524938</c:v>
                </c:pt>
                <c:pt idx="91">
                  <c:v>1.3463150491724682</c:v>
                </c:pt>
                <c:pt idx="92">
                  <c:v>1.3476787609271608</c:v>
                </c:pt>
                <c:pt idx="93">
                  <c:v>1.3491861657336028</c:v>
                </c:pt>
                <c:pt idx="94">
                  <c:v>1.3502316255168323</c:v>
                </c:pt>
                <c:pt idx="95">
                  <c:v>1.3520266297122816</c:v>
                </c:pt>
                <c:pt idx="96">
                  <c:v>1.3533684445297798</c:v>
                </c:pt>
                <c:pt idx="97">
                  <c:v>1.3549993973650292</c:v>
                </c:pt>
                <c:pt idx="98">
                  <c:v>1.3550339565454397</c:v>
                </c:pt>
                <c:pt idx="99">
                  <c:v>1.3561663791608323</c:v>
                </c:pt>
                <c:pt idx="100">
                  <c:v>1.3568069502719109</c:v>
                </c:pt>
                <c:pt idx="101">
                  <c:v>1.3572134058873206</c:v>
                </c:pt>
                <c:pt idx="102">
                  <c:v>1.3580127461574025</c:v>
                </c:pt>
                <c:pt idx="103">
                  <c:v>1.3581705308114673</c:v>
                </c:pt>
                <c:pt idx="104">
                  <c:v>1.3580951695857335</c:v>
                </c:pt>
                <c:pt idx="105">
                  <c:v>1.3585898462865995</c:v>
                </c:pt>
                <c:pt idx="106">
                  <c:v>1.3587009637368821</c:v>
                </c:pt>
                <c:pt idx="107">
                  <c:v>1.3591892009992712</c:v>
                </c:pt>
                <c:pt idx="108">
                  <c:v>1.3604598677737947</c:v>
                </c:pt>
                <c:pt idx="109">
                  <c:v>1.3610635774423419</c:v>
                </c:pt>
                <c:pt idx="110">
                  <c:v>1.3620256860831288</c:v>
                </c:pt>
                <c:pt idx="111">
                  <c:v>1.3627817025907083</c:v>
                </c:pt>
                <c:pt idx="112">
                  <c:v>1.3630446949863373</c:v>
                </c:pt>
                <c:pt idx="113">
                  <c:v>1.3628509338567862</c:v>
                </c:pt>
                <c:pt idx="114">
                  <c:v>1.3644680937347498</c:v>
                </c:pt>
                <c:pt idx="115">
                  <c:v>1.365856484840394</c:v>
                </c:pt>
                <c:pt idx="116">
                  <c:v>1.3661241374285955</c:v>
                </c:pt>
                <c:pt idx="117">
                  <c:v>1.3665210875863236</c:v>
                </c:pt>
                <c:pt idx="118">
                  <c:v>1.3666183204480338</c:v>
                </c:pt>
                <c:pt idx="119">
                  <c:v>1.3668762979123401</c:v>
                </c:pt>
                <c:pt idx="120">
                  <c:v>1.3662138055470461</c:v>
                </c:pt>
                <c:pt idx="121">
                  <c:v>1.3669343170805421</c:v>
                </c:pt>
                <c:pt idx="122">
                  <c:v>1.3672709594523982</c:v>
                </c:pt>
                <c:pt idx="123">
                  <c:v>1.367892196669779</c:v>
                </c:pt>
                <c:pt idx="124">
                  <c:v>1.3679392767488743</c:v>
                </c:pt>
                <c:pt idx="125">
                  <c:v>1.3682779359533226</c:v>
                </c:pt>
                <c:pt idx="126">
                  <c:v>1.3688493315118884</c:v>
                </c:pt>
                <c:pt idx="127">
                  <c:v>1.3693803298783547</c:v>
                </c:pt>
                <c:pt idx="128">
                  <c:v>1.3698740935693459</c:v>
                </c:pt>
                <c:pt idx="129">
                  <c:v>1.3694608975366969</c:v>
                </c:pt>
                <c:pt idx="130">
                  <c:v>1.3712308808163782</c:v>
                </c:pt>
                <c:pt idx="131">
                  <c:v>1.3712594765339685</c:v>
                </c:pt>
                <c:pt idx="132">
                  <c:v>1.3719795636920913</c:v>
                </c:pt>
                <c:pt idx="133">
                  <c:v>1.3718701521777235</c:v>
                </c:pt>
                <c:pt idx="134">
                  <c:v>1.3725442304904771</c:v>
                </c:pt>
                <c:pt idx="135">
                  <c:v>1.3723863678084292</c:v>
                </c:pt>
                <c:pt idx="136">
                  <c:v>1.3727938904733408</c:v>
                </c:pt>
                <c:pt idx="137">
                  <c:v>1.3731047702343817</c:v>
                </c:pt>
                <c:pt idx="138">
                  <c:v>1.3742277939795908</c:v>
                </c:pt>
                <c:pt idx="139">
                  <c:v>1.3749843685425509</c:v>
                </c:pt>
                <c:pt idx="140">
                  <c:v>1.3755184987253282</c:v>
                </c:pt>
                <c:pt idx="141">
                  <c:v>1.3765499074216638</c:v>
                </c:pt>
                <c:pt idx="142">
                  <c:v>1.3761572763367205</c:v>
                </c:pt>
                <c:pt idx="143">
                  <c:v>1.3762992834307732</c:v>
                </c:pt>
                <c:pt idx="144">
                  <c:v>1.3760166713085149</c:v>
                </c:pt>
                <c:pt idx="145">
                  <c:v>1.3764427228277925</c:v>
                </c:pt>
                <c:pt idx="146">
                  <c:v>1.3772849647571774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48-4165-B25F-5E2443023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986928"/>
        <c:axId val="569994608"/>
      </c:lineChart>
      <c:dateAx>
        <c:axId val="56998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94608"/>
        <c:crosses val="autoZero"/>
        <c:auto val="1"/>
        <c:lblOffset val="100"/>
        <c:baseTimeUnit val="days"/>
      </c:dateAx>
      <c:valAx>
        <c:axId val="5699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[KCORv4.xlsx]2021-24 no NPH!PivotTable18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Unadjusted</a:t>
            </a:r>
            <a:r>
              <a:rPr lang="en-US" baseline="0"/>
              <a:t> deaths/week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'2021-24 no NPH'!$B$8:$B$9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'2021-24 no NPH'!$A$10:$A$157</c:f>
              <c:strCache>
                <c:ptCount val="147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</c:strCache>
            </c:strRef>
          </c:cat>
          <c:val>
            <c:numRef>
              <c:f>'2021-24 no NPH'!$B$10:$B$157</c:f>
              <c:numCache>
                <c:formatCode>General</c:formatCode>
                <c:ptCount val="147"/>
                <c:pt idx="0">
                  <c:v>1033</c:v>
                </c:pt>
                <c:pt idx="1">
                  <c:v>943</c:v>
                </c:pt>
                <c:pt idx="2">
                  <c:v>888</c:v>
                </c:pt>
                <c:pt idx="3">
                  <c:v>927</c:v>
                </c:pt>
                <c:pt idx="4">
                  <c:v>896</c:v>
                </c:pt>
                <c:pt idx="5">
                  <c:v>868</c:v>
                </c:pt>
                <c:pt idx="6">
                  <c:v>879</c:v>
                </c:pt>
                <c:pt idx="7">
                  <c:v>816</c:v>
                </c:pt>
                <c:pt idx="8">
                  <c:v>872</c:v>
                </c:pt>
                <c:pt idx="9">
                  <c:v>848</c:v>
                </c:pt>
                <c:pt idx="10">
                  <c:v>780</c:v>
                </c:pt>
                <c:pt idx="11">
                  <c:v>790</c:v>
                </c:pt>
                <c:pt idx="12">
                  <c:v>809</c:v>
                </c:pt>
                <c:pt idx="13">
                  <c:v>879</c:v>
                </c:pt>
                <c:pt idx="14">
                  <c:v>882</c:v>
                </c:pt>
                <c:pt idx="15">
                  <c:v>820</c:v>
                </c:pt>
                <c:pt idx="16">
                  <c:v>812</c:v>
                </c:pt>
                <c:pt idx="17">
                  <c:v>883</c:v>
                </c:pt>
                <c:pt idx="18">
                  <c:v>953</c:v>
                </c:pt>
                <c:pt idx="19">
                  <c:v>1030</c:v>
                </c:pt>
                <c:pt idx="20">
                  <c:v>1118</c:v>
                </c:pt>
                <c:pt idx="21">
                  <c:v>1260</c:v>
                </c:pt>
                <c:pt idx="22">
                  <c:v>1409</c:v>
                </c:pt>
                <c:pt idx="23">
                  <c:v>1473</c:v>
                </c:pt>
                <c:pt idx="24">
                  <c:v>1540</c:v>
                </c:pt>
                <c:pt idx="25">
                  <c:v>1555</c:v>
                </c:pt>
                <c:pt idx="26">
                  <c:v>1473</c:v>
                </c:pt>
                <c:pt idx="27">
                  <c:v>1340</c:v>
                </c:pt>
                <c:pt idx="28">
                  <c:v>1289</c:v>
                </c:pt>
                <c:pt idx="29">
                  <c:v>1187</c:v>
                </c:pt>
                <c:pt idx="30">
                  <c:v>1118</c:v>
                </c:pt>
                <c:pt idx="31">
                  <c:v>972</c:v>
                </c:pt>
                <c:pt idx="32">
                  <c:v>965</c:v>
                </c:pt>
                <c:pt idx="33">
                  <c:v>1116</c:v>
                </c:pt>
                <c:pt idx="34">
                  <c:v>1102</c:v>
                </c:pt>
                <c:pt idx="35">
                  <c:v>1114</c:v>
                </c:pt>
                <c:pt idx="36">
                  <c:v>1050</c:v>
                </c:pt>
                <c:pt idx="37">
                  <c:v>1017</c:v>
                </c:pt>
                <c:pt idx="38">
                  <c:v>983</c:v>
                </c:pt>
                <c:pt idx="39">
                  <c:v>908</c:v>
                </c:pt>
                <c:pt idx="40">
                  <c:v>991</c:v>
                </c:pt>
                <c:pt idx="41">
                  <c:v>981</c:v>
                </c:pt>
                <c:pt idx="42">
                  <c:v>914</c:v>
                </c:pt>
                <c:pt idx="43">
                  <c:v>864</c:v>
                </c:pt>
                <c:pt idx="44">
                  <c:v>812</c:v>
                </c:pt>
                <c:pt idx="45">
                  <c:v>811</c:v>
                </c:pt>
                <c:pt idx="46">
                  <c:v>858</c:v>
                </c:pt>
                <c:pt idx="47">
                  <c:v>791</c:v>
                </c:pt>
                <c:pt idx="48">
                  <c:v>718</c:v>
                </c:pt>
                <c:pt idx="49">
                  <c:v>682</c:v>
                </c:pt>
                <c:pt idx="50">
                  <c:v>712</c:v>
                </c:pt>
                <c:pt idx="51">
                  <c:v>732</c:v>
                </c:pt>
                <c:pt idx="52">
                  <c:v>713</c:v>
                </c:pt>
                <c:pt idx="53">
                  <c:v>716</c:v>
                </c:pt>
                <c:pt idx="54">
                  <c:v>788</c:v>
                </c:pt>
                <c:pt idx="55">
                  <c:v>687</c:v>
                </c:pt>
                <c:pt idx="56">
                  <c:v>702</c:v>
                </c:pt>
                <c:pt idx="57">
                  <c:v>791</c:v>
                </c:pt>
                <c:pt idx="58">
                  <c:v>785</c:v>
                </c:pt>
                <c:pt idx="59">
                  <c:v>760</c:v>
                </c:pt>
                <c:pt idx="60">
                  <c:v>809</c:v>
                </c:pt>
                <c:pt idx="61">
                  <c:v>783</c:v>
                </c:pt>
                <c:pt idx="62">
                  <c:v>773</c:v>
                </c:pt>
                <c:pt idx="63">
                  <c:v>677</c:v>
                </c:pt>
                <c:pt idx="64">
                  <c:v>822</c:v>
                </c:pt>
                <c:pt idx="65">
                  <c:v>750</c:v>
                </c:pt>
                <c:pt idx="66">
                  <c:v>827</c:v>
                </c:pt>
                <c:pt idx="67">
                  <c:v>853</c:v>
                </c:pt>
                <c:pt idx="68">
                  <c:v>901</c:v>
                </c:pt>
                <c:pt idx="69">
                  <c:v>885</c:v>
                </c:pt>
                <c:pt idx="70">
                  <c:v>809</c:v>
                </c:pt>
                <c:pt idx="71">
                  <c:v>816</c:v>
                </c:pt>
                <c:pt idx="72">
                  <c:v>765</c:v>
                </c:pt>
                <c:pt idx="73">
                  <c:v>739</c:v>
                </c:pt>
                <c:pt idx="74">
                  <c:v>738</c:v>
                </c:pt>
                <c:pt idx="75">
                  <c:v>808</c:v>
                </c:pt>
                <c:pt idx="76">
                  <c:v>848</c:v>
                </c:pt>
                <c:pt idx="77">
                  <c:v>854</c:v>
                </c:pt>
                <c:pt idx="78">
                  <c:v>902</c:v>
                </c:pt>
                <c:pt idx="79">
                  <c:v>1011</c:v>
                </c:pt>
                <c:pt idx="80">
                  <c:v>1109</c:v>
                </c:pt>
                <c:pt idx="81">
                  <c:v>1000</c:v>
                </c:pt>
                <c:pt idx="82">
                  <c:v>916</c:v>
                </c:pt>
                <c:pt idx="83">
                  <c:v>849</c:v>
                </c:pt>
                <c:pt idx="84">
                  <c:v>752</c:v>
                </c:pt>
                <c:pt idx="85">
                  <c:v>800</c:v>
                </c:pt>
                <c:pt idx="86">
                  <c:v>788</c:v>
                </c:pt>
                <c:pt idx="87">
                  <c:v>786</c:v>
                </c:pt>
                <c:pt idx="88">
                  <c:v>763</c:v>
                </c:pt>
                <c:pt idx="89">
                  <c:v>774</c:v>
                </c:pt>
                <c:pt idx="90">
                  <c:v>739</c:v>
                </c:pt>
                <c:pt idx="91">
                  <c:v>750</c:v>
                </c:pt>
                <c:pt idx="92">
                  <c:v>759</c:v>
                </c:pt>
                <c:pt idx="93">
                  <c:v>743</c:v>
                </c:pt>
                <c:pt idx="94">
                  <c:v>719</c:v>
                </c:pt>
                <c:pt idx="95">
                  <c:v>719</c:v>
                </c:pt>
                <c:pt idx="96">
                  <c:v>707</c:v>
                </c:pt>
                <c:pt idx="97">
                  <c:v>667</c:v>
                </c:pt>
                <c:pt idx="98">
                  <c:v>743</c:v>
                </c:pt>
                <c:pt idx="99">
                  <c:v>650</c:v>
                </c:pt>
                <c:pt idx="100">
                  <c:v>687</c:v>
                </c:pt>
                <c:pt idx="101">
                  <c:v>660</c:v>
                </c:pt>
                <c:pt idx="102">
                  <c:v>641</c:v>
                </c:pt>
                <c:pt idx="103">
                  <c:v>686</c:v>
                </c:pt>
                <c:pt idx="104">
                  <c:v>676</c:v>
                </c:pt>
                <c:pt idx="105">
                  <c:v>715</c:v>
                </c:pt>
                <c:pt idx="106">
                  <c:v>661</c:v>
                </c:pt>
                <c:pt idx="107">
                  <c:v>644</c:v>
                </c:pt>
                <c:pt idx="108">
                  <c:v>660</c:v>
                </c:pt>
                <c:pt idx="109">
                  <c:v>654</c:v>
                </c:pt>
                <c:pt idx="110">
                  <c:v>581</c:v>
                </c:pt>
                <c:pt idx="111">
                  <c:v>613</c:v>
                </c:pt>
                <c:pt idx="112">
                  <c:v>650</c:v>
                </c:pt>
                <c:pt idx="113">
                  <c:v>745</c:v>
                </c:pt>
                <c:pt idx="114">
                  <c:v>675</c:v>
                </c:pt>
                <c:pt idx="115">
                  <c:v>590</c:v>
                </c:pt>
                <c:pt idx="116">
                  <c:v>639</c:v>
                </c:pt>
                <c:pt idx="117">
                  <c:v>658</c:v>
                </c:pt>
                <c:pt idx="118">
                  <c:v>679</c:v>
                </c:pt>
                <c:pt idx="119">
                  <c:v>651</c:v>
                </c:pt>
                <c:pt idx="120">
                  <c:v>728</c:v>
                </c:pt>
                <c:pt idx="121">
                  <c:v>726</c:v>
                </c:pt>
                <c:pt idx="122">
                  <c:v>706</c:v>
                </c:pt>
                <c:pt idx="123">
                  <c:v>709</c:v>
                </c:pt>
                <c:pt idx="124">
                  <c:v>713</c:v>
                </c:pt>
                <c:pt idx="125">
                  <c:v>710</c:v>
                </c:pt>
                <c:pt idx="126">
                  <c:v>749</c:v>
                </c:pt>
                <c:pt idx="127">
                  <c:v>748</c:v>
                </c:pt>
                <c:pt idx="128">
                  <c:v>790</c:v>
                </c:pt>
                <c:pt idx="129">
                  <c:v>834</c:v>
                </c:pt>
                <c:pt idx="130">
                  <c:v>735</c:v>
                </c:pt>
                <c:pt idx="131">
                  <c:v>838</c:v>
                </c:pt>
                <c:pt idx="132">
                  <c:v>809</c:v>
                </c:pt>
                <c:pt idx="133">
                  <c:v>778</c:v>
                </c:pt>
                <c:pt idx="134">
                  <c:v>708</c:v>
                </c:pt>
                <c:pt idx="135">
                  <c:v>755</c:v>
                </c:pt>
                <c:pt idx="136">
                  <c:v>756</c:v>
                </c:pt>
                <c:pt idx="137">
                  <c:v>748</c:v>
                </c:pt>
                <c:pt idx="138">
                  <c:v>773</c:v>
                </c:pt>
                <c:pt idx="139">
                  <c:v>694</c:v>
                </c:pt>
                <c:pt idx="140">
                  <c:v>665</c:v>
                </c:pt>
                <c:pt idx="141">
                  <c:v>600</c:v>
                </c:pt>
                <c:pt idx="142">
                  <c:v>681</c:v>
                </c:pt>
                <c:pt idx="143">
                  <c:v>642</c:v>
                </c:pt>
                <c:pt idx="144">
                  <c:v>627</c:v>
                </c:pt>
                <c:pt idx="145">
                  <c:v>621</c:v>
                </c:pt>
                <c:pt idx="146">
                  <c:v>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96-4E21-B8C9-E7C89F5EA03D}"/>
            </c:ext>
          </c:extLst>
        </c:ser>
        <c:ser>
          <c:idx val="1"/>
          <c:order val="1"/>
          <c:tx>
            <c:strRef>
              <c:f>'2021-24 no NPH'!$C$8:$C$9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'2021-24 no NPH'!$A$10:$A$157</c:f>
              <c:strCache>
                <c:ptCount val="147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</c:strCache>
            </c:strRef>
          </c:cat>
          <c:val>
            <c:numRef>
              <c:f>'2021-24 no NPH'!$C$10:$C$157</c:f>
              <c:numCache>
                <c:formatCode>General</c:formatCode>
                <c:ptCount val="147"/>
                <c:pt idx="0">
                  <c:v>313</c:v>
                </c:pt>
                <c:pt idx="1">
                  <c:v>318</c:v>
                </c:pt>
                <c:pt idx="2">
                  <c:v>254</c:v>
                </c:pt>
                <c:pt idx="3">
                  <c:v>277</c:v>
                </c:pt>
                <c:pt idx="4">
                  <c:v>278</c:v>
                </c:pt>
                <c:pt idx="5">
                  <c:v>285</c:v>
                </c:pt>
                <c:pt idx="6">
                  <c:v>297</c:v>
                </c:pt>
                <c:pt idx="7">
                  <c:v>291</c:v>
                </c:pt>
                <c:pt idx="8">
                  <c:v>291</c:v>
                </c:pt>
                <c:pt idx="9">
                  <c:v>276</c:v>
                </c:pt>
                <c:pt idx="10">
                  <c:v>298</c:v>
                </c:pt>
                <c:pt idx="11">
                  <c:v>294</c:v>
                </c:pt>
                <c:pt idx="12">
                  <c:v>320</c:v>
                </c:pt>
                <c:pt idx="13">
                  <c:v>319</c:v>
                </c:pt>
                <c:pt idx="14">
                  <c:v>304</c:v>
                </c:pt>
                <c:pt idx="15">
                  <c:v>302</c:v>
                </c:pt>
                <c:pt idx="16">
                  <c:v>333</c:v>
                </c:pt>
                <c:pt idx="17">
                  <c:v>314</c:v>
                </c:pt>
                <c:pt idx="18">
                  <c:v>325</c:v>
                </c:pt>
                <c:pt idx="19">
                  <c:v>336</c:v>
                </c:pt>
                <c:pt idx="20">
                  <c:v>343</c:v>
                </c:pt>
                <c:pt idx="21">
                  <c:v>367</c:v>
                </c:pt>
                <c:pt idx="22">
                  <c:v>367</c:v>
                </c:pt>
                <c:pt idx="23">
                  <c:v>439</c:v>
                </c:pt>
                <c:pt idx="24">
                  <c:v>407</c:v>
                </c:pt>
                <c:pt idx="25">
                  <c:v>432</c:v>
                </c:pt>
                <c:pt idx="26">
                  <c:v>398</c:v>
                </c:pt>
                <c:pt idx="27">
                  <c:v>381</c:v>
                </c:pt>
                <c:pt idx="28">
                  <c:v>370</c:v>
                </c:pt>
                <c:pt idx="29">
                  <c:v>327</c:v>
                </c:pt>
                <c:pt idx="30">
                  <c:v>336</c:v>
                </c:pt>
                <c:pt idx="31">
                  <c:v>329</c:v>
                </c:pt>
                <c:pt idx="32">
                  <c:v>329</c:v>
                </c:pt>
                <c:pt idx="33">
                  <c:v>348</c:v>
                </c:pt>
                <c:pt idx="34">
                  <c:v>362</c:v>
                </c:pt>
                <c:pt idx="35">
                  <c:v>339</c:v>
                </c:pt>
                <c:pt idx="36">
                  <c:v>338</c:v>
                </c:pt>
                <c:pt idx="37">
                  <c:v>311</c:v>
                </c:pt>
                <c:pt idx="38">
                  <c:v>345</c:v>
                </c:pt>
                <c:pt idx="39">
                  <c:v>321</c:v>
                </c:pt>
                <c:pt idx="40">
                  <c:v>369</c:v>
                </c:pt>
                <c:pt idx="41">
                  <c:v>363</c:v>
                </c:pt>
                <c:pt idx="42">
                  <c:v>357</c:v>
                </c:pt>
                <c:pt idx="43">
                  <c:v>364</c:v>
                </c:pt>
                <c:pt idx="44">
                  <c:v>343</c:v>
                </c:pt>
                <c:pt idx="45">
                  <c:v>340</c:v>
                </c:pt>
                <c:pt idx="46">
                  <c:v>358</c:v>
                </c:pt>
                <c:pt idx="47">
                  <c:v>327</c:v>
                </c:pt>
                <c:pt idx="48">
                  <c:v>325</c:v>
                </c:pt>
                <c:pt idx="49">
                  <c:v>327</c:v>
                </c:pt>
                <c:pt idx="50">
                  <c:v>310</c:v>
                </c:pt>
                <c:pt idx="51">
                  <c:v>328</c:v>
                </c:pt>
                <c:pt idx="52">
                  <c:v>288</c:v>
                </c:pt>
                <c:pt idx="53">
                  <c:v>288</c:v>
                </c:pt>
                <c:pt idx="54">
                  <c:v>352</c:v>
                </c:pt>
                <c:pt idx="55">
                  <c:v>295</c:v>
                </c:pt>
                <c:pt idx="56">
                  <c:v>296</c:v>
                </c:pt>
                <c:pt idx="57">
                  <c:v>344</c:v>
                </c:pt>
                <c:pt idx="58">
                  <c:v>320</c:v>
                </c:pt>
                <c:pt idx="59">
                  <c:v>320</c:v>
                </c:pt>
                <c:pt idx="60">
                  <c:v>319</c:v>
                </c:pt>
                <c:pt idx="61">
                  <c:v>332</c:v>
                </c:pt>
                <c:pt idx="62">
                  <c:v>303</c:v>
                </c:pt>
                <c:pt idx="63">
                  <c:v>316</c:v>
                </c:pt>
                <c:pt idx="64">
                  <c:v>293</c:v>
                </c:pt>
                <c:pt idx="65">
                  <c:v>330</c:v>
                </c:pt>
                <c:pt idx="66">
                  <c:v>368</c:v>
                </c:pt>
                <c:pt idx="67">
                  <c:v>344</c:v>
                </c:pt>
                <c:pt idx="68">
                  <c:v>350</c:v>
                </c:pt>
                <c:pt idx="69">
                  <c:v>340</c:v>
                </c:pt>
                <c:pt idx="70">
                  <c:v>334</c:v>
                </c:pt>
                <c:pt idx="71">
                  <c:v>313</c:v>
                </c:pt>
                <c:pt idx="72">
                  <c:v>312</c:v>
                </c:pt>
                <c:pt idx="73">
                  <c:v>365</c:v>
                </c:pt>
                <c:pt idx="74">
                  <c:v>351</c:v>
                </c:pt>
                <c:pt idx="75">
                  <c:v>342</c:v>
                </c:pt>
                <c:pt idx="76">
                  <c:v>363</c:v>
                </c:pt>
                <c:pt idx="77">
                  <c:v>386</c:v>
                </c:pt>
                <c:pt idx="78">
                  <c:v>435</c:v>
                </c:pt>
                <c:pt idx="79">
                  <c:v>414</c:v>
                </c:pt>
                <c:pt idx="80">
                  <c:v>487</c:v>
                </c:pt>
                <c:pt idx="81">
                  <c:v>441</c:v>
                </c:pt>
                <c:pt idx="82">
                  <c:v>394</c:v>
                </c:pt>
                <c:pt idx="83">
                  <c:v>398</c:v>
                </c:pt>
                <c:pt idx="84">
                  <c:v>362</c:v>
                </c:pt>
                <c:pt idx="85">
                  <c:v>350</c:v>
                </c:pt>
                <c:pt idx="86">
                  <c:v>351</c:v>
                </c:pt>
                <c:pt idx="87">
                  <c:v>382</c:v>
                </c:pt>
                <c:pt idx="88">
                  <c:v>351</c:v>
                </c:pt>
                <c:pt idx="89">
                  <c:v>355</c:v>
                </c:pt>
                <c:pt idx="90">
                  <c:v>385</c:v>
                </c:pt>
                <c:pt idx="91">
                  <c:v>322</c:v>
                </c:pt>
                <c:pt idx="92">
                  <c:v>361</c:v>
                </c:pt>
                <c:pt idx="93">
                  <c:v>305</c:v>
                </c:pt>
                <c:pt idx="94">
                  <c:v>312</c:v>
                </c:pt>
                <c:pt idx="95">
                  <c:v>378</c:v>
                </c:pt>
                <c:pt idx="96">
                  <c:v>343</c:v>
                </c:pt>
                <c:pt idx="97">
                  <c:v>324</c:v>
                </c:pt>
                <c:pt idx="98">
                  <c:v>314</c:v>
                </c:pt>
                <c:pt idx="99">
                  <c:v>329</c:v>
                </c:pt>
                <c:pt idx="100">
                  <c:v>306</c:v>
                </c:pt>
                <c:pt idx="101">
                  <c:v>330</c:v>
                </c:pt>
                <c:pt idx="102">
                  <c:v>328</c:v>
                </c:pt>
                <c:pt idx="103">
                  <c:v>300</c:v>
                </c:pt>
                <c:pt idx="104">
                  <c:v>307</c:v>
                </c:pt>
                <c:pt idx="105">
                  <c:v>339</c:v>
                </c:pt>
                <c:pt idx="106">
                  <c:v>300</c:v>
                </c:pt>
                <c:pt idx="107">
                  <c:v>326</c:v>
                </c:pt>
                <c:pt idx="108">
                  <c:v>321</c:v>
                </c:pt>
                <c:pt idx="109">
                  <c:v>301</c:v>
                </c:pt>
                <c:pt idx="110">
                  <c:v>333</c:v>
                </c:pt>
                <c:pt idx="111">
                  <c:v>291</c:v>
                </c:pt>
                <c:pt idx="112">
                  <c:v>357</c:v>
                </c:pt>
                <c:pt idx="113">
                  <c:v>320</c:v>
                </c:pt>
                <c:pt idx="114">
                  <c:v>374</c:v>
                </c:pt>
                <c:pt idx="115">
                  <c:v>290</c:v>
                </c:pt>
                <c:pt idx="116">
                  <c:v>307</c:v>
                </c:pt>
                <c:pt idx="117">
                  <c:v>295</c:v>
                </c:pt>
                <c:pt idx="118">
                  <c:v>341</c:v>
                </c:pt>
                <c:pt idx="119">
                  <c:v>297</c:v>
                </c:pt>
                <c:pt idx="120">
                  <c:v>328</c:v>
                </c:pt>
                <c:pt idx="121">
                  <c:v>403</c:v>
                </c:pt>
                <c:pt idx="122">
                  <c:v>399</c:v>
                </c:pt>
                <c:pt idx="123">
                  <c:v>382</c:v>
                </c:pt>
                <c:pt idx="124">
                  <c:v>365</c:v>
                </c:pt>
                <c:pt idx="125">
                  <c:v>328</c:v>
                </c:pt>
                <c:pt idx="126">
                  <c:v>391</c:v>
                </c:pt>
                <c:pt idx="127">
                  <c:v>376</c:v>
                </c:pt>
                <c:pt idx="128">
                  <c:v>360</c:v>
                </c:pt>
                <c:pt idx="129">
                  <c:v>430</c:v>
                </c:pt>
                <c:pt idx="130">
                  <c:v>384</c:v>
                </c:pt>
                <c:pt idx="131">
                  <c:v>370</c:v>
                </c:pt>
                <c:pt idx="132">
                  <c:v>372</c:v>
                </c:pt>
                <c:pt idx="133">
                  <c:v>359</c:v>
                </c:pt>
                <c:pt idx="134">
                  <c:v>341</c:v>
                </c:pt>
                <c:pt idx="135">
                  <c:v>395</c:v>
                </c:pt>
                <c:pt idx="136">
                  <c:v>400</c:v>
                </c:pt>
                <c:pt idx="137">
                  <c:v>377</c:v>
                </c:pt>
                <c:pt idx="138">
                  <c:v>416</c:v>
                </c:pt>
                <c:pt idx="139">
                  <c:v>350</c:v>
                </c:pt>
                <c:pt idx="140">
                  <c:v>399</c:v>
                </c:pt>
                <c:pt idx="141">
                  <c:v>342</c:v>
                </c:pt>
                <c:pt idx="142">
                  <c:v>295</c:v>
                </c:pt>
                <c:pt idx="143">
                  <c:v>302</c:v>
                </c:pt>
                <c:pt idx="144">
                  <c:v>330</c:v>
                </c:pt>
                <c:pt idx="145">
                  <c:v>340</c:v>
                </c:pt>
                <c:pt idx="146">
                  <c:v>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6-4E21-B8C9-E7C89F5EA03D}"/>
            </c:ext>
          </c:extLst>
        </c:ser>
        <c:ser>
          <c:idx val="2"/>
          <c:order val="2"/>
          <c:tx>
            <c:strRef>
              <c:f>'2021-24 no NPH'!$D$8:$D$9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'2021-24 no NPH'!$A$10:$A$157</c:f>
              <c:strCache>
                <c:ptCount val="147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</c:strCache>
            </c:strRef>
          </c:cat>
          <c:val>
            <c:numRef>
              <c:f>'2021-24 no NPH'!$D$10:$D$157</c:f>
              <c:numCache>
                <c:formatCode>General</c:formatCode>
                <c:ptCount val="147"/>
                <c:pt idx="0">
                  <c:v>722</c:v>
                </c:pt>
                <c:pt idx="1">
                  <c:v>758</c:v>
                </c:pt>
                <c:pt idx="2">
                  <c:v>745</c:v>
                </c:pt>
                <c:pt idx="3">
                  <c:v>739</c:v>
                </c:pt>
                <c:pt idx="4">
                  <c:v>867</c:v>
                </c:pt>
                <c:pt idx="5">
                  <c:v>806</c:v>
                </c:pt>
                <c:pt idx="6">
                  <c:v>940</c:v>
                </c:pt>
                <c:pt idx="7">
                  <c:v>822</c:v>
                </c:pt>
                <c:pt idx="8">
                  <c:v>879</c:v>
                </c:pt>
                <c:pt idx="9">
                  <c:v>873</c:v>
                </c:pt>
                <c:pt idx="10">
                  <c:v>875</c:v>
                </c:pt>
                <c:pt idx="11">
                  <c:v>913</c:v>
                </c:pt>
                <c:pt idx="12">
                  <c:v>945</c:v>
                </c:pt>
                <c:pt idx="13">
                  <c:v>942</c:v>
                </c:pt>
                <c:pt idx="14">
                  <c:v>926</c:v>
                </c:pt>
                <c:pt idx="15">
                  <c:v>971</c:v>
                </c:pt>
                <c:pt idx="16">
                  <c:v>976</c:v>
                </c:pt>
                <c:pt idx="17">
                  <c:v>1024</c:v>
                </c:pt>
                <c:pt idx="18">
                  <c:v>1066</c:v>
                </c:pt>
                <c:pt idx="19">
                  <c:v>1220</c:v>
                </c:pt>
                <c:pt idx="20">
                  <c:v>1252</c:v>
                </c:pt>
                <c:pt idx="21">
                  <c:v>1275</c:v>
                </c:pt>
                <c:pt idx="22">
                  <c:v>1278</c:v>
                </c:pt>
                <c:pt idx="23">
                  <c:v>1353</c:v>
                </c:pt>
                <c:pt idx="24">
                  <c:v>1443</c:v>
                </c:pt>
                <c:pt idx="25">
                  <c:v>1396</c:v>
                </c:pt>
                <c:pt idx="26">
                  <c:v>1285</c:v>
                </c:pt>
                <c:pt idx="27">
                  <c:v>1230</c:v>
                </c:pt>
                <c:pt idx="28">
                  <c:v>1127</c:v>
                </c:pt>
                <c:pt idx="29">
                  <c:v>1061</c:v>
                </c:pt>
                <c:pt idx="30">
                  <c:v>1109</c:v>
                </c:pt>
                <c:pt idx="31">
                  <c:v>1075</c:v>
                </c:pt>
                <c:pt idx="32">
                  <c:v>1084</c:v>
                </c:pt>
                <c:pt idx="33">
                  <c:v>1185</c:v>
                </c:pt>
                <c:pt idx="34">
                  <c:v>1228</c:v>
                </c:pt>
                <c:pt idx="35">
                  <c:v>1182</c:v>
                </c:pt>
                <c:pt idx="36">
                  <c:v>1125</c:v>
                </c:pt>
                <c:pt idx="37">
                  <c:v>1094</c:v>
                </c:pt>
                <c:pt idx="38">
                  <c:v>1080</c:v>
                </c:pt>
                <c:pt idx="39">
                  <c:v>1097</c:v>
                </c:pt>
                <c:pt idx="40">
                  <c:v>1106</c:v>
                </c:pt>
                <c:pt idx="41">
                  <c:v>1195</c:v>
                </c:pt>
                <c:pt idx="42">
                  <c:v>1173</c:v>
                </c:pt>
                <c:pt idx="43">
                  <c:v>1110</c:v>
                </c:pt>
                <c:pt idx="44">
                  <c:v>1185</c:v>
                </c:pt>
                <c:pt idx="45">
                  <c:v>1132</c:v>
                </c:pt>
                <c:pt idx="46">
                  <c:v>1076</c:v>
                </c:pt>
                <c:pt idx="47">
                  <c:v>1083</c:v>
                </c:pt>
                <c:pt idx="48">
                  <c:v>1019</c:v>
                </c:pt>
                <c:pt idx="49">
                  <c:v>914</c:v>
                </c:pt>
                <c:pt idx="50">
                  <c:v>1043</c:v>
                </c:pt>
                <c:pt idx="51">
                  <c:v>1024</c:v>
                </c:pt>
                <c:pt idx="52">
                  <c:v>1000</c:v>
                </c:pt>
                <c:pt idx="53">
                  <c:v>993</c:v>
                </c:pt>
                <c:pt idx="54">
                  <c:v>1069</c:v>
                </c:pt>
                <c:pt idx="55">
                  <c:v>923</c:v>
                </c:pt>
                <c:pt idx="56">
                  <c:v>992</c:v>
                </c:pt>
                <c:pt idx="57">
                  <c:v>1213</c:v>
                </c:pt>
                <c:pt idx="58">
                  <c:v>1090</c:v>
                </c:pt>
                <c:pt idx="59">
                  <c:v>1152</c:v>
                </c:pt>
                <c:pt idx="60">
                  <c:v>1084</c:v>
                </c:pt>
                <c:pt idx="61">
                  <c:v>1102</c:v>
                </c:pt>
                <c:pt idx="62">
                  <c:v>1052</c:v>
                </c:pt>
                <c:pt idx="63">
                  <c:v>1048</c:v>
                </c:pt>
                <c:pt idx="64">
                  <c:v>1078</c:v>
                </c:pt>
                <c:pt idx="65">
                  <c:v>1161</c:v>
                </c:pt>
                <c:pt idx="66">
                  <c:v>1125</c:v>
                </c:pt>
                <c:pt idx="67">
                  <c:v>1177</c:v>
                </c:pt>
                <c:pt idx="68">
                  <c:v>1189</c:v>
                </c:pt>
                <c:pt idx="69">
                  <c:v>1144</c:v>
                </c:pt>
                <c:pt idx="70">
                  <c:v>1199</c:v>
                </c:pt>
                <c:pt idx="71">
                  <c:v>1184</c:v>
                </c:pt>
                <c:pt idx="72">
                  <c:v>1106</c:v>
                </c:pt>
                <c:pt idx="73">
                  <c:v>1143</c:v>
                </c:pt>
                <c:pt idx="74">
                  <c:v>1147</c:v>
                </c:pt>
                <c:pt idx="75">
                  <c:v>1146</c:v>
                </c:pt>
                <c:pt idx="76">
                  <c:v>1251</c:v>
                </c:pt>
                <c:pt idx="77">
                  <c:v>1228</c:v>
                </c:pt>
                <c:pt idx="78">
                  <c:v>1395</c:v>
                </c:pt>
                <c:pt idx="79">
                  <c:v>1597</c:v>
                </c:pt>
                <c:pt idx="80">
                  <c:v>1570</c:v>
                </c:pt>
                <c:pt idx="81">
                  <c:v>1522</c:v>
                </c:pt>
                <c:pt idx="82">
                  <c:v>1355</c:v>
                </c:pt>
                <c:pt idx="83">
                  <c:v>1280</c:v>
                </c:pt>
                <c:pt idx="84">
                  <c:v>1203</c:v>
                </c:pt>
                <c:pt idx="85">
                  <c:v>1202</c:v>
                </c:pt>
                <c:pt idx="86">
                  <c:v>1174</c:v>
                </c:pt>
                <c:pt idx="87">
                  <c:v>1173</c:v>
                </c:pt>
                <c:pt idx="88">
                  <c:v>1184</c:v>
                </c:pt>
                <c:pt idx="89">
                  <c:v>1195</c:v>
                </c:pt>
                <c:pt idx="90">
                  <c:v>1215</c:v>
                </c:pt>
                <c:pt idx="91">
                  <c:v>1149</c:v>
                </c:pt>
                <c:pt idx="92">
                  <c:v>1153</c:v>
                </c:pt>
                <c:pt idx="93">
                  <c:v>1149</c:v>
                </c:pt>
                <c:pt idx="94">
                  <c:v>1088</c:v>
                </c:pt>
                <c:pt idx="95">
                  <c:v>1151</c:v>
                </c:pt>
                <c:pt idx="96">
                  <c:v>1105</c:v>
                </c:pt>
                <c:pt idx="97">
                  <c:v>1083</c:v>
                </c:pt>
                <c:pt idx="98">
                  <c:v>1052</c:v>
                </c:pt>
                <c:pt idx="99">
                  <c:v>1029</c:v>
                </c:pt>
                <c:pt idx="100">
                  <c:v>1038</c:v>
                </c:pt>
                <c:pt idx="101">
                  <c:v>988</c:v>
                </c:pt>
                <c:pt idx="102">
                  <c:v>1000</c:v>
                </c:pt>
                <c:pt idx="103">
                  <c:v>1005</c:v>
                </c:pt>
                <c:pt idx="104">
                  <c:v>975</c:v>
                </c:pt>
                <c:pt idx="105">
                  <c:v>1075</c:v>
                </c:pt>
                <c:pt idx="106">
                  <c:v>977</c:v>
                </c:pt>
                <c:pt idx="107">
                  <c:v>991</c:v>
                </c:pt>
                <c:pt idx="108">
                  <c:v>1083</c:v>
                </c:pt>
                <c:pt idx="109">
                  <c:v>1020</c:v>
                </c:pt>
                <c:pt idx="110">
                  <c:v>963</c:v>
                </c:pt>
                <c:pt idx="111">
                  <c:v>988</c:v>
                </c:pt>
                <c:pt idx="112">
                  <c:v>993</c:v>
                </c:pt>
                <c:pt idx="113">
                  <c:v>1074</c:v>
                </c:pt>
                <c:pt idx="114">
                  <c:v>1155</c:v>
                </c:pt>
                <c:pt idx="115">
                  <c:v>1030</c:v>
                </c:pt>
                <c:pt idx="116">
                  <c:v>991</c:v>
                </c:pt>
                <c:pt idx="117">
                  <c:v>1030</c:v>
                </c:pt>
                <c:pt idx="118">
                  <c:v>1031</c:v>
                </c:pt>
                <c:pt idx="119">
                  <c:v>1013</c:v>
                </c:pt>
                <c:pt idx="120">
                  <c:v>1025</c:v>
                </c:pt>
                <c:pt idx="121">
                  <c:v>1159</c:v>
                </c:pt>
                <c:pt idx="122">
                  <c:v>1099</c:v>
                </c:pt>
                <c:pt idx="123">
                  <c:v>1134</c:v>
                </c:pt>
                <c:pt idx="124">
                  <c:v>1085</c:v>
                </c:pt>
                <c:pt idx="125">
                  <c:v>1113</c:v>
                </c:pt>
                <c:pt idx="126">
                  <c:v>1190</c:v>
                </c:pt>
                <c:pt idx="127">
                  <c:v>1188</c:v>
                </c:pt>
                <c:pt idx="128">
                  <c:v>1242</c:v>
                </c:pt>
                <c:pt idx="129">
                  <c:v>1208</c:v>
                </c:pt>
                <c:pt idx="130">
                  <c:v>1311</c:v>
                </c:pt>
                <c:pt idx="131">
                  <c:v>1266</c:v>
                </c:pt>
                <c:pt idx="132">
                  <c:v>1305</c:v>
                </c:pt>
                <c:pt idx="133">
                  <c:v>1179</c:v>
                </c:pt>
                <c:pt idx="134">
                  <c:v>1175</c:v>
                </c:pt>
                <c:pt idx="135">
                  <c:v>1149</c:v>
                </c:pt>
                <c:pt idx="136">
                  <c:v>1215</c:v>
                </c:pt>
                <c:pt idx="137">
                  <c:v>1197</c:v>
                </c:pt>
                <c:pt idx="138">
                  <c:v>1324</c:v>
                </c:pt>
                <c:pt idx="139">
                  <c:v>1183</c:v>
                </c:pt>
                <c:pt idx="140">
                  <c:v>1123</c:v>
                </c:pt>
                <c:pt idx="141">
                  <c:v>1097</c:v>
                </c:pt>
                <c:pt idx="142">
                  <c:v>1044</c:v>
                </c:pt>
                <c:pt idx="143">
                  <c:v>1056</c:v>
                </c:pt>
                <c:pt idx="144">
                  <c:v>989</c:v>
                </c:pt>
                <c:pt idx="145">
                  <c:v>1066</c:v>
                </c:pt>
                <c:pt idx="146">
                  <c:v>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96-4E21-B8C9-E7C89F5EA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4414399"/>
        <c:axId val="1994408159"/>
      </c:lineChart>
      <c:catAx>
        <c:axId val="19944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08159"/>
        <c:crosses val="autoZero"/>
        <c:auto val="1"/>
        <c:lblAlgn val="ctr"/>
        <c:lblOffset val="100"/>
        <c:noMultiLvlLbl val="0"/>
      </c:catAx>
      <c:valAx>
        <c:axId val="19944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Detrend</a:t>
            </a:r>
            <a:r>
              <a:rPr lang="en-US" baseline="0"/>
              <a:t> analysis window used to neutralize slopes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no NPH'!$O$9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'2021-24 no NPH'!$O$10:$O$61</c:f>
              <c:numCache>
                <c:formatCode>0.000</c:formatCode>
                <c:ptCount val="52"/>
                <c:pt idx="0">
                  <c:v>0.40784313725490196</c:v>
                </c:pt>
                <c:pt idx="1">
                  <c:v>0.45013297872340424</c:v>
                </c:pt>
                <c:pt idx="2">
                  <c:v>0.45851917930419267</c:v>
                </c:pt>
                <c:pt idx="3">
                  <c:v>0.44918032786885248</c:v>
                </c:pt>
                <c:pt idx="4">
                  <c:v>0.44458696767573114</c:v>
                </c:pt>
                <c:pt idx="5">
                  <c:v>0.44591750841750843</c:v>
                </c:pt>
                <c:pt idx="6">
                  <c:v>0.45171559957552176</c:v>
                </c:pt>
                <c:pt idx="7">
                  <c:v>0.44531132783195798</c:v>
                </c:pt>
                <c:pt idx="8">
                  <c:v>0.44443015178801132</c:v>
                </c:pt>
                <c:pt idx="9">
                  <c:v>0.44403920674720765</c:v>
                </c:pt>
                <c:pt idx="10">
                  <c:v>0.44272445820433437</c:v>
                </c:pt>
                <c:pt idx="11">
                  <c:v>0.44482398709554988</c:v>
                </c:pt>
                <c:pt idx="12">
                  <c:v>0.44725887875298909</c:v>
                </c:pt>
                <c:pt idx="13">
                  <c:v>0.4466131833595236</c:v>
                </c:pt>
                <c:pt idx="14">
                  <c:v>0.44654088050314467</c:v>
                </c:pt>
                <c:pt idx="15">
                  <c:v>0.44881083058909621</c:v>
                </c:pt>
                <c:pt idx="16">
                  <c:v>0.4494039367895758</c:v>
                </c:pt>
                <c:pt idx="17">
                  <c:v>0.44987501644520456</c:v>
                </c:pt>
                <c:pt idx="18">
                  <c:v>0.4531710683144094</c:v>
                </c:pt>
                <c:pt idx="19">
                  <c:v>0.45209993409621951</c:v>
                </c:pt>
                <c:pt idx="20">
                  <c:v>0.45312320916905446</c:v>
                </c:pt>
                <c:pt idx="21">
                  <c:v>0.45138239982410816</c:v>
                </c:pt>
                <c:pt idx="22">
                  <c:v>0.4507191201353638</c:v>
                </c:pt>
                <c:pt idx="23">
                  <c:v>0.45346645611532782</c:v>
                </c:pt>
                <c:pt idx="24">
                  <c:v>0.45456780411053199</c:v>
                </c:pt>
                <c:pt idx="25">
                  <c:v>0.4555582004284694</c:v>
                </c:pt>
                <c:pt idx="26">
                  <c:v>0.4544325915026669</c:v>
                </c:pt>
                <c:pt idx="27">
                  <c:v>0.45593356549691938</c:v>
                </c:pt>
                <c:pt idx="28">
                  <c:v>0.45562053281351528</c:v>
                </c:pt>
                <c:pt idx="29">
                  <c:v>0.45685407454200883</c:v>
                </c:pt>
                <c:pt idx="30">
                  <c:v>0.45829574345936192</c:v>
                </c:pt>
                <c:pt idx="31">
                  <c:v>0.45772176132737713</c:v>
                </c:pt>
                <c:pt idx="32">
                  <c:v>0.45762777691471185</c:v>
                </c:pt>
                <c:pt idx="33">
                  <c:v>0.45807353663605788</c:v>
                </c:pt>
                <c:pt idx="34">
                  <c:v>0.45797080076684854</c:v>
                </c:pt>
                <c:pt idx="35">
                  <c:v>0.45908959953903772</c:v>
                </c:pt>
                <c:pt idx="36">
                  <c:v>0.45972280849866332</c:v>
                </c:pt>
                <c:pt idx="37">
                  <c:v>0.45973454370400935</c:v>
                </c:pt>
                <c:pt idx="38">
                  <c:v>0.46195597208643763</c:v>
                </c:pt>
                <c:pt idx="39">
                  <c:v>0.46221429515127493</c:v>
                </c:pt>
                <c:pt idx="40">
                  <c:v>0.4640431998965272</c:v>
                </c:pt>
                <c:pt idx="41">
                  <c:v>0.46323134728931831</c:v>
                </c:pt>
                <c:pt idx="42">
                  <c:v>0.46512706362455947</c:v>
                </c:pt>
                <c:pt idx="43">
                  <c:v>0.46559995142093757</c:v>
                </c:pt>
                <c:pt idx="44">
                  <c:v>0.46588235294117647</c:v>
                </c:pt>
                <c:pt idx="45">
                  <c:v>0.46554494201501473</c:v>
                </c:pt>
                <c:pt idx="46">
                  <c:v>0.46625802016498624</c:v>
                </c:pt>
                <c:pt idx="47">
                  <c:v>0.46607429069538564</c:v>
                </c:pt>
                <c:pt idx="48">
                  <c:v>0.46576286131547767</c:v>
                </c:pt>
                <c:pt idx="49">
                  <c:v>0.46751492557473595</c:v>
                </c:pt>
                <c:pt idx="50">
                  <c:v>0.46934231105691487</c:v>
                </c:pt>
                <c:pt idx="51">
                  <c:v>0.47062343880099916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F-46A5-BF74-F54295C9B19E}"/>
            </c:ext>
          </c:extLst>
        </c:ser>
        <c:ser>
          <c:idx val="1"/>
          <c:order val="1"/>
          <c:tx>
            <c:strRef>
              <c:f>'2021-24 no NPH'!$P$9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'2021-24 no NPH'!$P$10:$P$61</c:f>
              <c:numCache>
                <c:formatCode>0.000</c:formatCode>
                <c:ptCount val="52"/>
                <c:pt idx="0">
                  <c:v>3.5448717948717947</c:v>
                </c:pt>
                <c:pt idx="1">
                  <c:v>3.3220088626292466</c:v>
                </c:pt>
                <c:pt idx="2">
                  <c:v>3.3035019455252916</c:v>
                </c:pt>
                <c:pt idx="3">
                  <c:v>3.3153284671532846</c:v>
                </c:pt>
                <c:pt idx="4">
                  <c:v>3.3427582227351413</c:v>
                </c:pt>
                <c:pt idx="5">
                  <c:v>3.3133553563001414</c:v>
                </c:pt>
                <c:pt idx="6">
                  <c:v>3.2952231793265465</c:v>
                </c:pt>
                <c:pt idx="7">
                  <c:v>3.3736522911051212</c:v>
                </c:pt>
                <c:pt idx="8">
                  <c:v>3.3525325615050652</c:v>
                </c:pt>
                <c:pt idx="9">
                  <c:v>3.3637063655030799</c:v>
                </c:pt>
                <c:pt idx="10">
                  <c:v>3.3706293706293708</c:v>
                </c:pt>
                <c:pt idx="11">
                  <c:v>3.3575085324232083</c:v>
                </c:pt>
                <c:pt idx="12">
                  <c:v>3.3550495049504949</c:v>
                </c:pt>
                <c:pt idx="13">
                  <c:v>3.3601851851851854</c:v>
                </c:pt>
                <c:pt idx="14">
                  <c:v>3.35924187097896</c:v>
                </c:pt>
                <c:pt idx="15">
                  <c:v>3.3412685472036525</c:v>
                </c:pt>
                <c:pt idx="16">
                  <c:v>3.3429981492905614</c:v>
                </c:pt>
                <c:pt idx="17">
                  <c:v>3.3442023687673634</c:v>
                </c:pt>
                <c:pt idx="18">
                  <c:v>3.3341638981173864</c:v>
                </c:pt>
                <c:pt idx="19">
                  <c:v>3.3441558441558441</c:v>
                </c:pt>
                <c:pt idx="20">
                  <c:v>3.3372960667762741</c:v>
                </c:pt>
                <c:pt idx="21">
                  <c:v>3.353263516804676</c:v>
                </c:pt>
                <c:pt idx="22">
                  <c:v>3.3581651806663539</c:v>
                </c:pt>
                <c:pt idx="23">
                  <c:v>3.3448663221747923</c:v>
                </c:pt>
                <c:pt idx="24">
                  <c:v>3.3402920497566253</c:v>
                </c:pt>
                <c:pt idx="25">
                  <c:v>3.3403699446128123</c:v>
                </c:pt>
                <c:pt idx="26">
                  <c:v>3.340686026510169</c:v>
                </c:pt>
                <c:pt idx="27">
                  <c:v>3.3338229533881707</c:v>
                </c:pt>
                <c:pt idx="28">
                  <c:v>3.33552006084807</c:v>
                </c:pt>
                <c:pt idx="29">
                  <c:v>3.3251290560471976</c:v>
                </c:pt>
                <c:pt idx="30">
                  <c:v>3.3170186113099498</c:v>
                </c:pt>
                <c:pt idx="31">
                  <c:v>3.3178807947019866</c:v>
                </c:pt>
                <c:pt idx="32">
                  <c:v>3.3141814478485956</c:v>
                </c:pt>
                <c:pt idx="33">
                  <c:v>3.3101798383105097</c:v>
                </c:pt>
                <c:pt idx="34">
                  <c:v>3.3088874577362746</c:v>
                </c:pt>
                <c:pt idx="35">
                  <c:v>3.3020081581424536</c:v>
                </c:pt>
                <c:pt idx="36">
                  <c:v>3.3037722855612519</c:v>
                </c:pt>
                <c:pt idx="37">
                  <c:v>3.3056843679880328</c:v>
                </c:pt>
                <c:pt idx="38">
                  <c:v>3.2956286944464717</c:v>
                </c:pt>
                <c:pt idx="39">
                  <c:v>3.2976990138630842</c:v>
                </c:pt>
                <c:pt idx="40">
                  <c:v>3.2848581980349802</c:v>
                </c:pt>
                <c:pt idx="41">
                  <c:v>3.2864153772748961</c:v>
                </c:pt>
                <c:pt idx="42">
                  <c:v>3.2814888667331341</c:v>
                </c:pt>
                <c:pt idx="43">
                  <c:v>3.2865992826866646</c:v>
                </c:pt>
                <c:pt idx="44">
                  <c:v>3.2854494310190514</c:v>
                </c:pt>
                <c:pt idx="45">
                  <c:v>3.2892639769090795</c:v>
                </c:pt>
                <c:pt idx="46">
                  <c:v>3.283695785723062</c:v>
                </c:pt>
                <c:pt idx="47">
                  <c:v>3.2859728506787329</c:v>
                </c:pt>
                <c:pt idx="48">
                  <c:v>3.2828491983671539</c:v>
                </c:pt>
                <c:pt idx="49">
                  <c:v>3.2733733965098808</c:v>
                </c:pt>
                <c:pt idx="50">
                  <c:v>3.2616774922338321</c:v>
                </c:pt>
                <c:pt idx="51">
                  <c:v>3.2554873666169071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F-46A5-BF74-F54295C9B19E}"/>
            </c:ext>
          </c:extLst>
        </c:ser>
        <c:ser>
          <c:idx val="2"/>
          <c:order val="2"/>
          <c:tx>
            <c:strRef>
              <c:f>'2021-24 no NPH'!$Q$9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'2021-24 no NPH'!$Q$10:$Q$61</c:f>
              <c:numCache>
                <c:formatCode>0.000</c:formatCode>
                <c:ptCount val="52"/>
                <c:pt idx="0">
                  <c:v>1.4457516339869281</c:v>
                </c:pt>
                <c:pt idx="1">
                  <c:v>1.4953457446808511</c:v>
                </c:pt>
                <c:pt idx="2">
                  <c:v>1.5147190008920606</c:v>
                </c:pt>
                <c:pt idx="3">
                  <c:v>1.4891803278688525</c:v>
                </c:pt>
                <c:pt idx="4">
                  <c:v>1.4861467419189327</c:v>
                </c:pt>
                <c:pt idx="5">
                  <c:v>1.477483164983165</c:v>
                </c:pt>
                <c:pt idx="6">
                  <c:v>1.488503714184648</c:v>
                </c:pt>
                <c:pt idx="7">
                  <c:v>1.5023255813953489</c:v>
                </c:pt>
                <c:pt idx="8">
                  <c:v>1.4899665551839465</c:v>
                </c:pt>
                <c:pt idx="9">
                  <c:v>1.4936175062685206</c:v>
                </c:pt>
                <c:pt idx="10">
                  <c:v>1.4922600619195046</c:v>
                </c:pt>
                <c:pt idx="11">
                  <c:v>1.4935003320998197</c:v>
                </c:pt>
                <c:pt idx="12">
                  <c:v>1.5005756797449297</c:v>
                </c:pt>
                <c:pt idx="13">
                  <c:v>1.5007030022330659</c:v>
                </c:pt>
                <c:pt idx="14">
                  <c:v>1.5000388228899759</c:v>
                </c:pt>
                <c:pt idx="15">
                  <c:v>1.4995975118916942</c:v>
                </c:pt>
                <c:pt idx="16">
                  <c:v>1.5023565289714444</c:v>
                </c:pt>
                <c:pt idx="17">
                  <c:v>1.5044730956453098</c:v>
                </c:pt>
                <c:pt idx="18">
                  <c:v>1.5109466156451916</c:v>
                </c:pt>
                <c:pt idx="19">
                  <c:v>1.5118926367503445</c:v>
                </c:pt>
                <c:pt idx="20">
                  <c:v>1.5122063037249283</c:v>
                </c:pt>
                <c:pt idx="21">
                  <c:v>1.5136041334579233</c:v>
                </c:pt>
                <c:pt idx="22">
                  <c:v>1.5135892554991539</c:v>
                </c:pt>
                <c:pt idx="23">
                  <c:v>1.5167846772961133</c:v>
                </c:pt>
                <c:pt idx="24">
                  <c:v>1.5183892221457371</c:v>
                </c:pt>
                <c:pt idx="25">
                  <c:v>1.5217329207331587</c:v>
                </c:pt>
                <c:pt idx="26">
                  <c:v>1.5181166084237632</c:v>
                </c:pt>
                <c:pt idx="27">
                  <c:v>1.5200017858737387</c:v>
                </c:pt>
                <c:pt idx="28">
                  <c:v>1.5197314273337665</c:v>
                </c:pt>
                <c:pt idx="29">
                  <c:v>1.519098757633186</c:v>
                </c:pt>
                <c:pt idx="30">
                  <c:v>1.5201755105388337</c:v>
                </c:pt>
                <c:pt idx="31">
                  <c:v>1.5186662412252712</c:v>
                </c:pt>
                <c:pt idx="32">
                  <c:v>1.5166614882709337</c:v>
                </c:pt>
                <c:pt idx="33">
                  <c:v>1.5163057854362696</c:v>
                </c:pt>
                <c:pt idx="34">
                  <c:v>1.5153738386668634</c:v>
                </c:pt>
                <c:pt idx="35">
                  <c:v>1.5159176029962547</c:v>
                </c:pt>
                <c:pt idx="36">
                  <c:v>1.5188194737582665</c:v>
                </c:pt>
                <c:pt idx="37">
                  <c:v>1.5197372945464549</c:v>
                </c:pt>
                <c:pt idx="38">
                  <c:v>1.5224353571789773</c:v>
                </c:pt>
                <c:pt idx="39">
                  <c:v>1.5242436253137799</c:v>
                </c:pt>
                <c:pt idx="40">
                  <c:v>1.5243161094224924</c:v>
                </c:pt>
                <c:pt idx="41">
                  <c:v>1.5223706229673835</c:v>
                </c:pt>
                <c:pt idx="42">
                  <c:v>1.5263092809002659</c:v>
                </c:pt>
                <c:pt idx="43">
                  <c:v>1.5302404663589992</c:v>
                </c:pt>
                <c:pt idx="44">
                  <c:v>1.5306329113924051</c:v>
                </c:pt>
                <c:pt idx="45">
                  <c:v>1.5313002074022142</c:v>
                </c:pt>
                <c:pt idx="46">
                  <c:v>1.5310494958753438</c:v>
                </c:pt>
                <c:pt idx="47">
                  <c:v>1.531507465624385</c:v>
                </c:pt>
                <c:pt idx="48">
                  <c:v>1.5290292358987077</c:v>
                </c:pt>
                <c:pt idx="49">
                  <c:v>1.5303509198476375</c:v>
                </c:pt>
                <c:pt idx="50">
                  <c:v>1.5308432521273494</c:v>
                </c:pt>
                <c:pt idx="51">
                  <c:v>1.532108659450458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CF-46A5-BF74-F54295C9B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529279"/>
        <c:axId val="1369522079"/>
      </c:lineChart>
      <c:catAx>
        <c:axId val="136952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22079"/>
        <c:crosses val="autoZero"/>
        <c:auto val="1"/>
        <c:lblAlgn val="ctr"/>
        <c:lblOffset val="100"/>
        <c:noMultiLvlLbl val="0"/>
      </c:catAx>
      <c:valAx>
        <c:axId val="136952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2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raw</a:t>
            </a:r>
            <a:r>
              <a:rPr lang="en-US" baseline="0"/>
              <a:t> cum death ratios before detrending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no NPH'!$K$9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'2021-24 no NPH'!$K$10:$K$156</c:f>
              <c:numCache>
                <c:formatCode>0.000</c:formatCode>
                <c:ptCount val="147"/>
                <c:pt idx="0">
                  <c:v>0.30300096805421106</c:v>
                </c:pt>
                <c:pt idx="1">
                  <c:v>0.31933198380566802</c:v>
                </c:pt>
                <c:pt idx="2">
                  <c:v>0.30900837988826818</c:v>
                </c:pt>
                <c:pt idx="3">
                  <c:v>0.3065154312846215</c:v>
                </c:pt>
                <c:pt idx="4">
                  <c:v>0.30723277149562622</c:v>
                </c:pt>
                <c:pt idx="5">
                  <c:v>0.31053105310531054</c:v>
                </c:pt>
                <c:pt idx="6">
                  <c:v>0.31426795150761577</c:v>
                </c:pt>
                <c:pt idx="7">
                  <c:v>0.31903448275862067</c:v>
                </c:pt>
                <c:pt idx="8">
                  <c:v>0.32061068702290074</c:v>
                </c:pt>
                <c:pt idx="9">
                  <c:v>0.32107023411371238</c:v>
                </c:pt>
                <c:pt idx="10">
                  <c:v>0.32594871794871794</c:v>
                </c:pt>
                <c:pt idx="11">
                  <c:v>0.32941176470588235</c:v>
                </c:pt>
                <c:pt idx="12">
                  <c:v>0.33412635474491142</c:v>
                </c:pt>
                <c:pt idx="13">
                  <c:v>0.33619561661759895</c:v>
                </c:pt>
                <c:pt idx="14">
                  <c:v>0.33676582761250956</c:v>
                </c:pt>
                <c:pt idx="15">
                  <c:v>0.33862167982770996</c:v>
                </c:pt>
                <c:pt idx="16">
                  <c:v>0.34255867589200922</c:v>
                </c:pt>
                <c:pt idx="17">
                  <c:v>0.34329599999999999</c:v>
                </c:pt>
                <c:pt idx="18">
                  <c:v>0.34316564121124382</c:v>
                </c:pt>
                <c:pt idx="19">
                  <c:v>0.34217401181281237</c:v>
                </c:pt>
                <c:pt idx="20">
                  <c:v>0.34006194595749228</c:v>
                </c:pt>
                <c:pt idx="21">
                  <c:v>0.33698589012308616</c:v>
                </c:pt>
                <c:pt idx="22">
                  <c:v>0.33194671652255198</c:v>
                </c:pt>
                <c:pt idx="23">
                  <c:v>0.32976211299632674</c:v>
                </c:pt>
                <c:pt idx="24">
                  <c:v>0.32563094067518844</c:v>
                </c:pt>
                <c:pt idx="25">
                  <c:v>0.32276701459769674</c:v>
                </c:pt>
                <c:pt idx="26">
                  <c:v>0.31994459833795014</c:v>
                </c:pt>
                <c:pt idx="27">
                  <c:v>0.31828607172643869</c:v>
                </c:pt>
                <c:pt idx="28">
                  <c:v>0.31694661566605686</c:v>
                </c:pt>
                <c:pt idx="29">
                  <c:v>0.31537181620376298</c:v>
                </c:pt>
                <c:pt idx="30">
                  <c:v>0.314859437751004</c:v>
                </c:pt>
                <c:pt idx="31">
                  <c:v>0.31554795753104192</c:v>
                </c:pt>
                <c:pt idx="32">
                  <c:v>0.31626198734952049</c:v>
                </c:pt>
                <c:pt idx="33">
                  <c:v>0.31612229342517573</c:v>
                </c:pt>
                <c:pt idx="34">
                  <c:v>0.3164955509924709</c:v>
                </c:pt>
                <c:pt idx="35">
                  <c:v>0.31613486011849412</c:v>
                </c:pt>
                <c:pt idx="36">
                  <c:v>0.31629145235079736</c:v>
                </c:pt>
                <c:pt idx="37">
                  <c:v>0.31602276733994861</c:v>
                </c:pt>
                <c:pt idx="38">
                  <c:v>0.31686696650200302</c:v>
                </c:pt>
                <c:pt idx="39">
                  <c:v>0.3176671394571724</c:v>
                </c:pt>
                <c:pt idx="40">
                  <c:v>0.31893960740114585</c:v>
                </c:pt>
                <c:pt idx="41">
                  <c:v>0.32008997222796026</c:v>
                </c:pt>
                <c:pt idx="42">
                  <c:v>0.32153856529460695</c:v>
                </c:pt>
                <c:pt idx="43">
                  <c:v>0.32343925728273093</c:v>
                </c:pt>
                <c:pt idx="44">
                  <c:v>0.32518035486037394</c:v>
                </c:pt>
                <c:pt idx="45">
                  <c:v>0.32680434319778584</c:v>
                </c:pt>
                <c:pt idx="46">
                  <c:v>0.32842686292548295</c:v>
                </c:pt>
                <c:pt idx="47">
                  <c:v>0.32980933379954341</c:v>
                </c:pt>
                <c:pt idx="48">
                  <c:v>0.33159697590043985</c:v>
                </c:pt>
                <c:pt idx="49">
                  <c:v>0.33361322697374995</c:v>
                </c:pt>
                <c:pt idx="50">
                  <c:v>0.33504169048510773</c:v>
                </c:pt>
                <c:pt idx="51">
                  <c:v>0.33664963177428442</c:v>
                </c:pt>
                <c:pt idx="52">
                  <c:v>0.33756899724011041</c:v>
                </c:pt>
                <c:pt idx="53">
                  <c:v>0.338444377221508</c:v>
                </c:pt>
                <c:pt idx="54">
                  <c:v>0.34003353204172876</c:v>
                </c:pt>
                <c:pt idx="55">
                  <c:v>0.3411628377508415</c:v>
                </c:pt>
                <c:pt idx="56">
                  <c:v>0.34218889030125843</c:v>
                </c:pt>
                <c:pt idx="57">
                  <c:v>0.34350161117078409</c:v>
                </c:pt>
                <c:pt idx="58">
                  <c:v>0.3443905022508606</c:v>
                </c:pt>
                <c:pt idx="59">
                  <c:v>0.34540545248671717</c:v>
                </c:pt>
                <c:pt idx="60">
                  <c:v>0.34608513416016767</c:v>
                </c:pt>
                <c:pt idx="61">
                  <c:v>0.34711934505144332</c:v>
                </c:pt>
                <c:pt idx="62">
                  <c:v>0.34769951480675926</c:v>
                </c:pt>
                <c:pt idx="63">
                  <c:v>0.34903303720614753</c:v>
                </c:pt>
                <c:pt idx="64">
                  <c:v>0.34913251399565848</c:v>
                </c:pt>
                <c:pt idx="65">
                  <c:v>0.3502313807059127</c:v>
                </c:pt>
                <c:pt idx="66">
                  <c:v>0.35147821659294148</c:v>
                </c:pt>
                <c:pt idx="67">
                  <c:v>0.35217193362533161</c:v>
                </c:pt>
                <c:pt idx="68">
                  <c:v>0.3526780185758514</c:v>
                </c:pt>
                <c:pt idx="69">
                  <c:v>0.35310376422081391</c:v>
                </c:pt>
                <c:pt idx="70">
                  <c:v>0.35383292605665673</c:v>
                </c:pt>
                <c:pt idx="71">
                  <c:v>0.35419460587095813</c:v>
                </c:pt>
                <c:pt idx="72">
                  <c:v>0.35479926335174955</c:v>
                </c:pt>
                <c:pt idx="73">
                  <c:v>0.35629754860524093</c:v>
                </c:pt>
                <c:pt idx="74">
                  <c:v>0.35756719344791787</c:v>
                </c:pt>
                <c:pt idx="75">
                  <c:v>0.35832383124287343</c:v>
                </c:pt>
                <c:pt idx="76">
                  <c:v>0.35915671473636773</c:v>
                </c:pt>
                <c:pt idx="77">
                  <c:v>0.36025994266789124</c:v>
                </c:pt>
                <c:pt idx="78">
                  <c:v>0.36177230498598206</c:v>
                </c:pt>
                <c:pt idx="79">
                  <c:v>0.36242629617078959</c:v>
                </c:pt>
                <c:pt idx="80">
                  <c:v>0.3635623097056781</c:v>
                </c:pt>
                <c:pt idx="81">
                  <c:v>0.36458278424964419</c:v>
                </c:pt>
                <c:pt idx="82">
                  <c:v>0.36536458333333333</c:v>
                </c:pt>
                <c:pt idx="83">
                  <c:v>0.36649538306996871</c:v>
                </c:pt>
                <c:pt idx="84">
                  <c:v>0.36759735207459088</c:v>
                </c:pt>
                <c:pt idx="85">
                  <c:v>0.36830343051224101</c:v>
                </c:pt>
                <c:pt idx="86">
                  <c:v>0.369063246196352</c:v>
                </c:pt>
                <c:pt idx="87">
                  <c:v>0.37020117610646858</c:v>
                </c:pt>
                <c:pt idx="88">
                  <c:v>0.37104172287767667</c:v>
                </c:pt>
                <c:pt idx="89">
                  <c:v>0.37186558460491786</c:v>
                </c:pt>
                <c:pt idx="90">
                  <c:v>0.37319237576910574</c:v>
                </c:pt>
                <c:pt idx="91">
                  <c:v>0.37369482464409731</c:v>
                </c:pt>
                <c:pt idx="92">
                  <c:v>0.37460974456007567</c:v>
                </c:pt>
                <c:pt idx="93">
                  <c:v>0.37492233567400912</c:v>
                </c:pt>
                <c:pt idx="94">
                  <c:v>0.37541559136034969</c:v>
                </c:pt>
                <c:pt idx="95">
                  <c:v>0.37666155566571746</c:v>
                </c:pt>
                <c:pt idx="96">
                  <c:v>0.37753865154148752</c:v>
                </c:pt>
                <c:pt idx="97">
                  <c:v>0.37835782783861999</c:v>
                </c:pt>
                <c:pt idx="98">
                  <c:v>0.37872785793063091</c:v>
                </c:pt>
                <c:pt idx="99">
                  <c:v>0.37965321535505209</c:v>
                </c:pt>
                <c:pt idx="100">
                  <c:v>0.38015411053827819</c:v>
                </c:pt>
                <c:pt idx="101">
                  <c:v>0.38102470970227287</c:v>
                </c:pt>
                <c:pt idx="102">
                  <c:v>0.38194019410684621</c:v>
                </c:pt>
                <c:pt idx="103">
                  <c:v>0.38235230305265672</c:v>
                </c:pt>
                <c:pt idx="104">
                  <c:v>0.38287492730836331</c:v>
                </c:pt>
                <c:pt idx="105">
                  <c:v>0.38357218428392803</c:v>
                </c:pt>
                <c:pt idx="106">
                  <c:v>0.38406519939724515</c:v>
                </c:pt>
                <c:pt idx="107">
                  <c:v>0.38489428529269165</c:v>
                </c:pt>
                <c:pt idx="108">
                  <c:v>0.38559526052460802</c:v>
                </c:pt>
                <c:pt idx="109">
                  <c:v>0.38610279441117762</c:v>
                </c:pt>
                <c:pt idx="110">
                  <c:v>0.38722577578456802</c:v>
                </c:pt>
                <c:pt idx="111">
                  <c:v>0.38777647711169982</c:v>
                </c:pt>
                <c:pt idx="112">
                  <c:v>0.38884695418009713</c:v>
                </c:pt>
                <c:pt idx="113">
                  <c:v>0.38915378463469696</c:v>
                </c:pt>
                <c:pt idx="114">
                  <c:v>0.3902730855855856</c:v>
                </c:pt>
                <c:pt idx="115">
                  <c:v>0.39087019970813425</c:v>
                </c:pt>
                <c:pt idx="116">
                  <c:v>0.39143864527983313</c:v>
                </c:pt>
                <c:pt idx="117">
                  <c:v>0.39180801831404238</c:v>
                </c:pt>
                <c:pt idx="118">
                  <c:v>0.39254278488953365</c:v>
                </c:pt>
                <c:pt idx="119">
                  <c:v>0.39294653901220378</c:v>
                </c:pt>
                <c:pt idx="120">
                  <c:v>0.3933520952408584</c:v>
                </c:pt>
                <c:pt idx="121">
                  <c:v>0.39447981791466191</c:v>
                </c:pt>
                <c:pt idx="122">
                  <c:v>0.39562923888470236</c:v>
                </c:pt>
                <c:pt idx="123">
                  <c:v>0.39659093062477496</c:v>
                </c:pt>
                <c:pt idx="124">
                  <c:v>0.3973648298903581</c:v>
                </c:pt>
                <c:pt idx="125">
                  <c:v>0.39779367082690598</c:v>
                </c:pt>
                <c:pt idx="126">
                  <c:v>0.39865755612083853</c:v>
                </c:pt>
                <c:pt idx="127">
                  <c:v>0.39937489627703709</c:v>
                </c:pt>
                <c:pt idx="128">
                  <c:v>0.3997821550177571</c:v>
                </c:pt>
                <c:pt idx="129">
                  <c:v>0.40065948440310301</c:v>
                </c:pt>
                <c:pt idx="130">
                  <c:v>0.40146723093998432</c:v>
                </c:pt>
                <c:pt idx="131">
                  <c:v>0.40176788257104218</c:v>
                </c:pt>
                <c:pt idx="132">
                  <c:v>0.40218551054522172</c:v>
                </c:pt>
                <c:pt idx="133">
                  <c:v>0.40259258605160447</c:v>
                </c:pt>
                <c:pt idx="134">
                  <c:v>0.40308370044052866</c:v>
                </c:pt>
                <c:pt idx="135">
                  <c:v>0.40387415111281588</c:v>
                </c:pt>
                <c:pt idx="136">
                  <c:v>0.40469406313601525</c:v>
                </c:pt>
                <c:pt idx="137">
                  <c:v>0.40533331038696185</c:v>
                </c:pt>
                <c:pt idx="138">
                  <c:v>0.40621099960679058</c:v>
                </c:pt>
                <c:pt idx="139">
                  <c:v>0.40678959891230454</c:v>
                </c:pt>
                <c:pt idx="140">
                  <c:v>0.40787527990198147</c:v>
                </c:pt>
                <c:pt idx="141">
                  <c:v>0.40869309344655091</c:v>
                </c:pt>
                <c:pt idx="142">
                  <c:v>0.40883252804574255</c:v>
                </c:pt>
                <c:pt idx="143">
                  <c:v>0.40916120663850736</c:v>
                </c:pt>
                <c:pt idx="144">
                  <c:v>0.409768807642996</c:v>
                </c:pt>
                <c:pt idx="145">
                  <c:v>0.41047269495375094</c:v>
                </c:pt>
                <c:pt idx="146">
                  <c:v>0.41103977989223889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4-42AE-9BA5-00C1EE57397D}"/>
            </c:ext>
          </c:extLst>
        </c:ser>
        <c:ser>
          <c:idx val="1"/>
          <c:order val="1"/>
          <c:tx>
            <c:strRef>
              <c:f>'2021-24 no NPH'!$L$9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'2021-24 no NPH'!$L$10:$L$156</c:f>
              <c:numCache>
                <c:formatCode>0.000</c:formatCode>
                <c:ptCount val="147"/>
                <c:pt idx="0">
                  <c:v>2.3067092651757188</c:v>
                </c:pt>
                <c:pt idx="1">
                  <c:v>2.3454833597464342</c:v>
                </c:pt>
                <c:pt idx="2">
                  <c:v>2.5141242937853105</c:v>
                </c:pt>
                <c:pt idx="3">
                  <c:v>2.5507745266781412</c:v>
                </c:pt>
                <c:pt idx="4">
                  <c:v>2.6604166666666669</c:v>
                </c:pt>
                <c:pt idx="5">
                  <c:v>2.6881159420289853</c:v>
                </c:pt>
                <c:pt idx="6">
                  <c:v>2.758160237388724</c:v>
                </c:pt>
                <c:pt idx="7">
                  <c:v>2.7665369649805447</c:v>
                </c:pt>
                <c:pt idx="8">
                  <c:v>2.7949308755760369</c:v>
                </c:pt>
                <c:pt idx="9">
                  <c:v>2.8302083333333332</c:v>
                </c:pt>
                <c:pt idx="10">
                  <c:v>2.8401510383889237</c:v>
                </c:pt>
                <c:pt idx="11">
                  <c:v>2.8626152073732718</c:v>
                </c:pt>
                <c:pt idx="12">
                  <c:v>2.8702531645569622</c:v>
                </c:pt>
                <c:pt idx="13">
                  <c:v>2.876672342495743</c:v>
                </c:pt>
                <c:pt idx="14">
                  <c:v>2.8883352208380519</c:v>
                </c:pt>
                <c:pt idx="15">
                  <c:v>2.9092643629425483</c:v>
                </c:pt>
                <c:pt idx="16">
                  <c:v>2.9106930693069306</c:v>
                </c:pt>
                <c:pt idx="17">
                  <c:v>2.9312080536912752</c:v>
                </c:pt>
                <c:pt idx="18">
                  <c:v>2.9511337669186148</c:v>
                </c:pt>
                <c:pt idx="19">
                  <c:v>2.9890456431535268</c:v>
                </c:pt>
                <c:pt idx="20">
                  <c:v>3.0246545226130652</c:v>
                </c:pt>
                <c:pt idx="21">
                  <c:v>3.0491462509279881</c:v>
                </c:pt>
                <c:pt idx="22">
                  <c:v>3.071529146719234</c:v>
                </c:pt>
                <c:pt idx="23">
                  <c:v>3.0721389736109268</c:v>
                </c:pt>
                <c:pt idx="24">
                  <c:v>3.0963764469048818</c:v>
                </c:pt>
                <c:pt idx="25">
                  <c:v>3.1033412887828162</c:v>
                </c:pt>
                <c:pt idx="26">
                  <c:v>3.1090225563909772</c:v>
                </c:pt>
                <c:pt idx="27">
                  <c:v>3.113986243039633</c:v>
                </c:pt>
                <c:pt idx="28">
                  <c:v>3.1113443173470459</c:v>
                </c:pt>
                <c:pt idx="29">
                  <c:v>3.1157670454545454</c:v>
                </c:pt>
                <c:pt idx="30">
                  <c:v>3.1218602825745685</c:v>
                </c:pt>
                <c:pt idx="31">
                  <c:v>3.1264138389886891</c:v>
                </c:pt>
                <c:pt idx="32">
                  <c:v>3.1315207373271887</c:v>
                </c:pt>
                <c:pt idx="33">
                  <c:v>3.140025004465083</c:v>
                </c:pt>
                <c:pt idx="34">
                  <c:v>3.1479238754325261</c:v>
                </c:pt>
                <c:pt idx="35">
                  <c:v>3.1575762669131859</c:v>
                </c:pt>
                <c:pt idx="36">
                  <c:v>3.1622946800686442</c:v>
                </c:pt>
                <c:pt idx="37">
                  <c:v>3.171102964615875</c:v>
                </c:pt>
                <c:pt idx="38">
                  <c:v>3.1700147366788181</c:v>
                </c:pt>
                <c:pt idx="39">
                  <c:v>3.1760254275768123</c:v>
                </c:pt>
                <c:pt idx="40">
                  <c:v>3.1711698446587646</c:v>
                </c:pt>
                <c:pt idx="41">
                  <c:v>3.1743152158324968</c:v>
                </c:pt>
                <c:pt idx="42">
                  <c:v>3.1770957141858349</c:v>
                </c:pt>
                <c:pt idx="43">
                  <c:v>3.1739278652757892</c:v>
                </c:pt>
                <c:pt idx="44">
                  <c:v>3.1803464357095268</c:v>
                </c:pt>
                <c:pt idx="45">
                  <c:v>3.1836482084690552</c:v>
                </c:pt>
                <c:pt idx="46">
                  <c:v>3.179590017825312</c:v>
                </c:pt>
                <c:pt idx="47">
                  <c:v>3.1822887433738698</c:v>
                </c:pt>
                <c:pt idx="48">
                  <c:v>3.1813569682151588</c:v>
                </c:pt>
                <c:pt idx="49">
                  <c:v>3.1737879786660272</c:v>
                </c:pt>
                <c:pt idx="50">
                  <c:v>3.1772665764546684</c:v>
                </c:pt>
                <c:pt idx="51">
                  <c:v>3.1762193362193361</c:v>
                </c:pt>
                <c:pt idx="52">
                  <c:v>3.1810594447283256</c:v>
                </c:pt>
                <c:pt idx="53">
                  <c:v>3.1853527735880678</c:v>
                </c:pt>
                <c:pt idx="54">
                  <c:v>3.1824905494987124</c:v>
                </c:pt>
                <c:pt idx="55">
                  <c:v>3.1816368341600172</c:v>
                </c:pt>
                <c:pt idx="56">
                  <c:v>3.1843026958182974</c:v>
                </c:pt>
                <c:pt idx="57">
                  <c:v>3.1904315196998123</c:v>
                </c:pt>
                <c:pt idx="58">
                  <c:v>3.193971703916342</c:v>
                </c:pt>
                <c:pt idx="59">
                  <c:v>3.2005245107928184</c:v>
                </c:pt>
                <c:pt idx="60">
                  <c:v>3.2036531493522609</c:v>
                </c:pt>
                <c:pt idx="61">
                  <c:v>3.2055276136530102</c:v>
                </c:pt>
                <c:pt idx="62">
                  <c:v>3.209411991146184</c:v>
                </c:pt>
                <c:pt idx="63">
                  <c:v>3.2110152621101524</c:v>
                </c:pt>
                <c:pt idx="64">
                  <c:v>3.2174278902342106</c:v>
                </c:pt>
                <c:pt idx="65">
                  <c:v>3.2219971456194467</c:v>
                </c:pt>
                <c:pt idx="66">
                  <c:v>3.2192494001539229</c:v>
                </c:pt>
                <c:pt idx="67">
                  <c:v>3.2223510007578122</c:v>
                </c:pt>
                <c:pt idx="68">
                  <c:v>3.2250362112101127</c:v>
                </c:pt>
                <c:pt idx="69">
                  <c:v>3.2270899104787443</c:v>
                </c:pt>
                <c:pt idx="70">
                  <c:v>3.2322547640363219</c:v>
                </c:pt>
                <c:pt idx="71">
                  <c:v>3.239503575936054</c:v>
                </c:pt>
                <c:pt idx="72">
                  <c:v>3.2434598455277799</c:v>
                </c:pt>
                <c:pt idx="73">
                  <c:v>3.2417883584897944</c:v>
                </c:pt>
                <c:pt idx="74">
                  <c:v>3.2421566255343173</c:v>
                </c:pt>
                <c:pt idx="75">
                  <c:v>3.2436356404136832</c:v>
                </c:pt>
                <c:pt idx="76">
                  <c:v>3.2465200172528723</c:v>
                </c:pt>
                <c:pt idx="77">
                  <c:v>3.2455483023678009</c:v>
                </c:pt>
                <c:pt idx="78">
                  <c:v>3.2449095882084791</c:v>
                </c:pt>
                <c:pt idx="79">
                  <c:v>3.2543944947266064</c:v>
                </c:pt>
                <c:pt idx="80">
                  <c:v>3.2538475665748394</c:v>
                </c:pt>
                <c:pt idx="81">
                  <c:v>3.2569941444372152</c:v>
                </c:pt>
                <c:pt idx="82">
                  <c:v>3.2595509622238059</c:v>
                </c:pt>
                <c:pt idx="83">
                  <c:v>3.2589430037247875</c:v>
                </c:pt>
                <c:pt idx="84">
                  <c:v>3.2597501734906316</c:v>
                </c:pt>
                <c:pt idx="85">
                  <c:v>3.2618443606444978</c:v>
                </c:pt>
                <c:pt idx="86">
                  <c:v>3.2628298499373329</c:v>
                </c:pt>
                <c:pt idx="87">
                  <c:v>3.2603752131893122</c:v>
                </c:pt>
                <c:pt idx="88">
                  <c:v>3.2616844053678853</c:v>
                </c:pt>
                <c:pt idx="89">
                  <c:v>3.2628965336992386</c:v>
                </c:pt>
                <c:pt idx="90">
                  <c:v>3.2615667548557785</c:v>
                </c:pt>
                <c:pt idx="91">
                  <c:v>3.2647209094392644</c:v>
                </c:pt>
                <c:pt idx="92">
                  <c:v>3.2639138807336554</c:v>
                </c:pt>
                <c:pt idx="93">
                  <c:v>3.2687136514289286</c:v>
                </c:pt>
                <c:pt idx="94">
                  <c:v>3.2708243017278753</c:v>
                </c:pt>
                <c:pt idx="95">
                  <c:v>3.2682113124387855</c:v>
                </c:pt>
                <c:pt idx="96">
                  <c:v>3.2677267908526426</c:v>
                </c:pt>
                <c:pt idx="97">
                  <c:v>3.2684543627583311</c:v>
                </c:pt>
                <c:pt idx="98">
                  <c:v>3.2692181974861083</c:v>
                </c:pt>
                <c:pt idx="99">
                  <c:v>3.2678476840680362</c:v>
                </c:pt>
                <c:pt idx="100">
                  <c:v>3.2689570695286982</c:v>
                </c:pt>
                <c:pt idx="101">
                  <c:v>3.2663354324339937</c:v>
                </c:pt>
                <c:pt idx="102">
                  <c:v>3.2642934813712583</c:v>
                </c:pt>
                <c:pt idx="103">
                  <c:v>3.265022981331215</c:v>
                </c:pt>
                <c:pt idx="104">
                  <c:v>3.2642533682108401</c:v>
                </c:pt>
                <c:pt idx="105">
                  <c:v>3.2633734536944168</c:v>
                </c:pt>
                <c:pt idx="106">
                  <c:v>3.263317860300619</c:v>
                </c:pt>
                <c:pt idx="107">
                  <c:v>3.2613231830877925</c:v>
                </c:pt>
                <c:pt idx="108">
                  <c:v>3.2623035370124054</c:v>
                </c:pt>
                <c:pt idx="109">
                  <c:v>3.2633279483037159</c:v>
                </c:pt>
                <c:pt idx="110">
                  <c:v>3.2600272195981108</c:v>
                </c:pt>
                <c:pt idx="111">
                  <c:v>3.2610687427179323</c:v>
                </c:pt>
                <c:pt idx="112">
                  <c:v>3.256577739303796</c:v>
                </c:pt>
                <c:pt idx="113">
                  <c:v>3.2574074555812804</c:v>
                </c:pt>
                <c:pt idx="114">
                  <c:v>3.2557774056421485</c:v>
                </c:pt>
                <c:pt idx="115">
                  <c:v>3.2579721263265569</c:v>
                </c:pt>
                <c:pt idx="116">
                  <c:v>3.2577387597685985</c:v>
                </c:pt>
                <c:pt idx="117">
                  <c:v>3.2594756592036669</c:v>
                </c:pt>
                <c:pt idx="118">
                  <c:v>3.2574660407510985</c:v>
                </c:pt>
                <c:pt idx="119">
                  <c:v>3.258594621390507</c:v>
                </c:pt>
                <c:pt idx="120">
                  <c:v>3.2575172719002778</c:v>
                </c:pt>
                <c:pt idx="121">
                  <c:v>3.2537734930372966</c:v>
                </c:pt>
                <c:pt idx="122">
                  <c:v>3.2489692585895118</c:v>
                </c:pt>
                <c:pt idx="123">
                  <c:v>3.2464103973051102</c:v>
                </c:pt>
                <c:pt idx="124">
                  <c:v>3.2440433897020511</c:v>
                </c:pt>
                <c:pt idx="125">
                  <c:v>3.2451938895417158</c:v>
                </c:pt>
                <c:pt idx="126">
                  <c:v>3.2433571644814978</c:v>
                </c:pt>
                <c:pt idx="127">
                  <c:v>3.2426299143523329</c:v>
                </c:pt>
                <c:pt idx="128">
                  <c:v>3.2443391258557135</c:v>
                </c:pt>
                <c:pt idx="129">
                  <c:v>3.2400979436370645</c:v>
                </c:pt>
                <c:pt idx="130">
                  <c:v>3.2415994246027284</c:v>
                </c:pt>
                <c:pt idx="131">
                  <c:v>3.2430841933973831</c:v>
                </c:pt>
                <c:pt idx="132">
                  <c:v>3.2452634138792473</c:v>
                </c:pt>
                <c:pt idx="133">
                  <c:v>3.2455693981400247</c:v>
                </c:pt>
                <c:pt idx="134">
                  <c:v>3.2470554938715086</c:v>
                </c:pt>
                <c:pt idx="135">
                  <c:v>3.2441719910205493</c:v>
                </c:pt>
                <c:pt idx="136">
                  <c:v>3.2424028419791133</c:v>
                </c:pt>
                <c:pt idx="137">
                  <c:v>3.241863921027492</c:v>
                </c:pt>
                <c:pt idx="138">
                  <c:v>3.2413459312724902</c:v>
                </c:pt>
                <c:pt idx="139">
                  <c:v>3.2423596749597876</c:v>
                </c:pt>
                <c:pt idx="140">
                  <c:v>3.2388232856846901</c:v>
                </c:pt>
                <c:pt idx="141">
                  <c:v>3.238603636962067</c:v>
                </c:pt>
                <c:pt idx="142">
                  <c:v>3.2404154824462754</c:v>
                </c:pt>
                <c:pt idx="143">
                  <c:v>3.2419882541811456</c:v>
                </c:pt>
                <c:pt idx="144">
                  <c:v>3.2403560830860534</c:v>
                </c:pt>
                <c:pt idx="145">
                  <c:v>3.2396399286272781</c:v>
                </c:pt>
                <c:pt idx="146">
                  <c:v>3.240990497440086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4-42AE-9BA5-00C1EE57397D}"/>
            </c:ext>
          </c:extLst>
        </c:ser>
        <c:ser>
          <c:idx val="2"/>
          <c:order val="2"/>
          <c:tx>
            <c:strRef>
              <c:f>'2021-24 no NPH'!$M$9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'2021-24 no NPH'!$M$10:$M$156</c:f>
              <c:numCache>
                <c:formatCode>0.000</c:formatCode>
                <c:ptCount val="147"/>
                <c:pt idx="0">
                  <c:v>0.69893514036786064</c:v>
                </c:pt>
                <c:pt idx="1">
                  <c:v>0.74898785425101211</c:v>
                </c:pt>
                <c:pt idx="2">
                  <c:v>0.77688547486033521</c:v>
                </c:pt>
                <c:pt idx="3">
                  <c:v>0.78185175415457664</c:v>
                </c:pt>
                <c:pt idx="4">
                  <c:v>0.81736718583315549</c:v>
                </c:pt>
                <c:pt idx="5">
                  <c:v>0.83474347434743479</c:v>
                </c:pt>
                <c:pt idx="6">
                  <c:v>0.86680136773391359</c:v>
                </c:pt>
                <c:pt idx="7">
                  <c:v>0.88262068965517237</c:v>
                </c:pt>
                <c:pt idx="8">
                  <c:v>0.89608470819995079</c:v>
                </c:pt>
                <c:pt idx="9">
                  <c:v>0.90869565217391302</c:v>
                </c:pt>
                <c:pt idx="10">
                  <c:v>0.92574358974358972</c:v>
                </c:pt>
                <c:pt idx="11">
                  <c:v>0.94297912713472487</c:v>
                </c:pt>
                <c:pt idx="12">
                  <c:v>0.95902722706846422</c:v>
                </c:pt>
                <c:pt idx="13">
                  <c:v>0.96712463199214915</c:v>
                </c:pt>
                <c:pt idx="14">
                  <c:v>0.97269260106788713</c:v>
                </c:pt>
                <c:pt idx="15">
                  <c:v>0.98513998564249816</c:v>
                </c:pt>
                <c:pt idx="16">
                  <c:v>0.99708316374983041</c:v>
                </c:pt>
                <c:pt idx="17">
                  <c:v>1.0062720000000001</c:v>
                </c:pt>
                <c:pt idx="18">
                  <c:v>1.0127277114247799</c:v>
                </c:pt>
                <c:pt idx="19">
                  <c:v>1.0227737392094502</c:v>
                </c:pt>
                <c:pt idx="20">
                  <c:v>1.0285699028089288</c:v>
                </c:pt>
                <c:pt idx="21">
                  <c:v>1.027519263484439</c:v>
                </c:pt>
                <c:pt idx="22">
                  <c:v>1.0195840149567656</c:v>
                </c:pt>
                <c:pt idx="23">
                  <c:v>1.0130750393563057</c:v>
                </c:pt>
                <c:pt idx="24">
                  <c:v>1.0082759750901344</c:v>
                </c:pt>
                <c:pt idx="25">
                  <c:v>1.0016562030581981</c:v>
                </c:pt>
                <c:pt idx="26">
                  <c:v>0.99471497302813816</c:v>
                </c:pt>
                <c:pt idx="27">
                  <c:v>0.99113844870725609</c:v>
                </c:pt>
                <c:pt idx="28">
                  <c:v>0.98613005155496425</c:v>
                </c:pt>
                <c:pt idx="29">
                  <c:v>0.98262511199283242</c:v>
                </c:pt>
                <c:pt idx="30">
                  <c:v>0.98294717330861914</c:v>
                </c:pt>
                <c:pt idx="31">
                  <c:v>0.98653350128966466</c:v>
                </c:pt>
                <c:pt idx="32">
                  <c:v>0.99038097181333251</c:v>
                </c:pt>
                <c:pt idx="33">
                  <c:v>0.99263190582389971</c:v>
                </c:pt>
                <c:pt idx="34">
                  <c:v>0.99630390143737169</c:v>
                </c:pt>
                <c:pt idx="35">
                  <c:v>0.99821993145407684</c:v>
                </c:pt>
                <c:pt idx="36">
                  <c:v>1.0002067771201117</c:v>
                </c:pt>
                <c:pt idx="37">
                  <c:v>1.0021407343978239</c:v>
                </c:pt>
                <c:pt idx="38">
                  <c:v>1.004472953378063</c:v>
                </c:pt>
                <c:pt idx="39">
                  <c:v>1.0089189124215689</c:v>
                </c:pt>
                <c:pt idx="40">
                  <c:v>1.0114116652578191</c:v>
                </c:pt>
                <c:pt idx="41">
                  <c:v>1.0160664692786154</c:v>
                </c:pt>
                <c:pt idx="42">
                  <c:v>1.0215587977429579</c:v>
                </c:pt>
                <c:pt idx="43">
                  <c:v>1.026572871413765</c:v>
                </c:pt>
                <c:pt idx="44">
                  <c:v>1.0341861825429495</c:v>
                </c:pt>
                <c:pt idx="45">
                  <c:v>1.0404300617415372</c:v>
                </c:pt>
                <c:pt idx="46">
                  <c:v>1.0442627749435478</c:v>
                </c:pt>
                <c:pt idx="47">
                  <c:v>1.0495485304099221</c:v>
                </c:pt>
                <c:pt idx="48">
                  <c:v>1.0549283499199384</c:v>
                </c:pt>
                <c:pt idx="49">
                  <c:v>1.0588176492932686</c:v>
                </c:pt>
                <c:pt idx="50">
                  <c:v>1.0645167648972029</c:v>
                </c:pt>
                <c:pt idx="51">
                  <c:v>1.0692730699726016</c:v>
                </c:pt>
                <c:pt idx="52">
                  <c:v>1.0738270469181233</c:v>
                </c:pt>
                <c:pt idx="53">
                  <c:v>1.0780647356878166</c:v>
                </c:pt>
                <c:pt idx="54">
                  <c:v>1.0821535022354694</c:v>
                </c:pt>
                <c:pt idx="55">
                  <c:v>1.0854562510346351</c:v>
                </c:pt>
                <c:pt idx="56">
                  <c:v>1.0896330058653689</c:v>
                </c:pt>
                <c:pt idx="57">
                  <c:v>1.0959183673469388</c:v>
                </c:pt>
                <c:pt idx="58">
                  <c:v>1.0999735192867861</c:v>
                </c:pt>
                <c:pt idx="59">
                  <c:v>1.1054786168452226</c:v>
                </c:pt>
                <c:pt idx="60">
                  <c:v>1.1087367299962207</c:v>
                </c:pt>
                <c:pt idx="61">
                  <c:v>1.1127006457955488</c:v>
                </c:pt>
                <c:pt idx="62">
                  <c:v>1.1159109921365233</c:v>
                </c:pt>
                <c:pt idx="63">
                  <c:v>1.1207504094496006</c:v>
                </c:pt>
                <c:pt idx="64">
                  <c:v>1.1233086879172176</c:v>
                </c:pt>
                <c:pt idx="65">
                  <c:v>1.1284445089408084</c:v>
                </c:pt>
                <c:pt idx="66">
                  <c:v>1.1314960379339973</c:v>
                </c:pt>
                <c:pt idx="67">
                  <c:v>1.1348215827564012</c:v>
                </c:pt>
                <c:pt idx="68">
                  <c:v>1.1373993808049536</c:v>
                </c:pt>
                <c:pt idx="69">
                  <c:v>1.139497594869054</c:v>
                </c:pt>
                <c:pt idx="70">
                  <c:v>1.1436781609195403</c:v>
                </c:pt>
                <c:pt idx="71">
                  <c:v>1.1474146922962301</c:v>
                </c:pt>
                <c:pt idx="72">
                  <c:v>1.1507771639042357</c:v>
                </c:pt>
                <c:pt idx="73">
                  <c:v>1.1550412452269216</c:v>
                </c:pt>
                <c:pt idx="74">
                  <c:v>1.1592888453108778</c:v>
                </c:pt>
                <c:pt idx="75">
                  <c:v>1.1622719498289624</c:v>
                </c:pt>
                <c:pt idx="76">
                  <c:v>1.1660094637223974</c:v>
                </c:pt>
                <c:pt idx="77">
                  <c:v>1.1692410453368958</c:v>
                </c:pt>
                <c:pt idx="78">
                  <c:v>1.1739184211972953</c:v>
                </c:pt>
                <c:pt idx="79">
                  <c:v>1.179478143002372</c:v>
                </c:pt>
                <c:pt idx="80">
                  <c:v>1.1829763367341488</c:v>
                </c:pt>
                <c:pt idx="81">
                  <c:v>1.1874439934637078</c:v>
                </c:pt>
                <c:pt idx="82">
                  <c:v>1.1909244791666667</c:v>
                </c:pt>
                <c:pt idx="83">
                  <c:v>1.1943875645533104</c:v>
                </c:pt>
                <c:pt idx="84">
                  <c:v>1.1982755321998444</c:v>
                </c:pt>
                <c:pt idx="85">
                  <c:v>1.201348467822376</c:v>
                </c:pt>
                <c:pt idx="86">
                  <c:v>1.204190576204228</c:v>
                </c:pt>
                <c:pt idx="87">
                  <c:v>1.2069947384710615</c:v>
                </c:pt>
                <c:pt idx="88">
                  <c:v>1.2102210012509504</c:v>
                </c:pt>
                <c:pt idx="89">
                  <c:v>1.2133589270094276</c:v>
                </c:pt>
                <c:pt idx="90">
                  <c:v>1.2171918459741604</c:v>
                </c:pt>
                <c:pt idx="91">
                  <c:v>1.2200093077648237</c:v>
                </c:pt>
                <c:pt idx="92">
                  <c:v>1.2226939451277199</c:v>
                </c:pt>
                <c:pt idx="93">
                  <c:v>1.2255137568432528</c:v>
                </c:pt>
                <c:pt idx="94">
                  <c:v>1.2279184394689731</c:v>
                </c:pt>
                <c:pt idx="95">
                  <c:v>1.2310095571874893</c:v>
                </c:pt>
                <c:pt idx="96">
                  <c:v>1.2336931662244992</c:v>
                </c:pt>
                <c:pt idx="97">
                  <c:v>1.2366452930829031</c:v>
                </c:pt>
                <c:pt idx="98">
                  <c:v>1.238144005041752</c:v>
                </c:pt>
                <c:pt idx="99">
                  <c:v>1.2406488805469902</c:v>
                </c:pt>
                <c:pt idx="100">
                  <c:v>1.2427074671544986</c:v>
                </c:pt>
                <c:pt idx="101">
                  <c:v>1.2445545099334103</c:v>
                </c:pt>
                <c:pt idx="102">
                  <c:v>1.2467648858966511</c:v>
                </c:pt>
                <c:pt idx="103">
                  <c:v>1.2483890564318414</c:v>
                </c:pt>
                <c:pt idx="104">
                  <c:v>1.2498007710698056</c:v>
                </c:pt>
                <c:pt idx="105">
                  <c:v>1.2517392837677535</c:v>
                </c:pt>
                <c:pt idx="106">
                  <c:v>1.2533268247129485</c:v>
                </c:pt>
                <c:pt idx="107">
                  <c:v>1.255264655663062</c:v>
                </c:pt>
                <c:pt idx="108">
                  <c:v>1.2579287822646485</c:v>
                </c:pt>
                <c:pt idx="109">
                  <c:v>1.2599800399201597</c:v>
                </c:pt>
                <c:pt idx="110">
                  <c:v>1.2623665691876866</c:v>
                </c:pt>
                <c:pt idx="111">
                  <c:v>1.2645657486702402</c:v>
                </c:pt>
                <c:pt idx="112">
                  <c:v>1.2663103349789873</c:v>
                </c:pt>
                <c:pt idx="113">
                  <c:v>1.2676324394367338</c:v>
                </c:pt>
                <c:pt idx="114">
                  <c:v>1.2706422940797941</c:v>
                </c:pt>
                <c:pt idx="115">
                  <c:v>1.2734442156607961</c:v>
                </c:pt>
                <c:pt idx="116">
                  <c:v>1.2752048467994239</c:v>
                </c:pt>
                <c:pt idx="117">
                  <c:v>1.2770886987754457</c:v>
                </c:pt>
                <c:pt idx="118">
                  <c:v>1.2786947913195192</c:v>
                </c:pt>
                <c:pt idx="119">
                  <c:v>1.2804534785191823</c:v>
                </c:pt>
                <c:pt idx="120">
                  <c:v>1.2813512441852593</c:v>
                </c:pt>
                <c:pt idx="121">
                  <c:v>1.2835479750689063</c:v>
                </c:pt>
                <c:pt idx="122">
                  <c:v>1.2853872349355642</c:v>
                </c:pt>
                <c:pt idx="123">
                  <c:v>1.2874969206571791</c:v>
                </c:pt>
                <c:pt idx="124">
                  <c:v>1.2890687497058961</c:v>
                </c:pt>
                <c:pt idx="125">
                  <c:v>1.290917589865844</c:v>
                </c:pt>
                <c:pt idx="126">
                  <c:v>1.2929888408192065</c:v>
                </c:pt>
                <c:pt idx="127">
                  <c:v>1.2950249857092806</c:v>
                </c:pt>
                <c:pt idx="128">
                  <c:v>1.2970288873430236</c:v>
                </c:pt>
                <c:pt idx="129">
                  <c:v>1.2981759715131806</c:v>
                </c:pt>
                <c:pt idx="130">
                  <c:v>1.3013959448119039</c:v>
                </c:pt>
                <c:pt idx="131">
                  <c:v>1.3029670693808828</c:v>
                </c:pt>
                <c:pt idx="132">
                  <c:v>1.3051979229647543</c:v>
                </c:pt>
                <c:pt idx="133">
                  <c:v>1.3066421772071419</c:v>
                </c:pt>
                <c:pt idx="134">
                  <c:v>1.308835144005476</c:v>
                </c:pt>
                <c:pt idx="135">
                  <c:v>1.3102372089373981</c:v>
                </c:pt>
                <c:pt idx="136">
                  <c:v>1.3121811804442904</c:v>
                </c:pt>
                <c:pt idx="137">
                  <c:v>1.3140354349341297</c:v>
                </c:pt>
                <c:pt idx="138">
                  <c:v>1.3166703708136016</c:v>
                </c:pt>
                <c:pt idx="139">
                  <c:v>1.3189581917063222</c:v>
                </c:pt>
                <c:pt idx="140">
                  <c:v>1.3210359542016985</c:v>
                </c:pt>
                <c:pt idx="141">
                  <c:v>1.3235949388372776</c:v>
                </c:pt>
                <c:pt idx="142">
                  <c:v>1.3247872536070753</c:v>
                </c:pt>
                <c:pt idx="143">
                  <c:v>1.3264958259886255</c:v>
                </c:pt>
                <c:pt idx="144">
                  <c:v>1.327796848504901</c:v>
                </c:pt>
                <c:pt idx="145">
                  <c:v>1.3297837321834163</c:v>
                </c:pt>
                <c:pt idx="146">
                  <c:v>1.3321760207006108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94-42AE-9BA5-00C1EE573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704463"/>
        <c:axId val="2132717423"/>
      </c:lineChart>
      <c:catAx>
        <c:axId val="21327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17423"/>
        <c:crosses val="autoZero"/>
        <c:auto val="1"/>
        <c:lblAlgn val="ctr"/>
        <c:lblOffset val="100"/>
        <c:noMultiLvlLbl val="0"/>
      </c:catAx>
      <c:valAx>
        <c:axId val="213271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0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'2021-24 no NPH'!$X$9</c:f>
              <c:strCache>
                <c:ptCount val="1"/>
                <c:pt idx="0">
                  <c:v>v1/v0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'2021-24 no NPH'!$W$10:$W$156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'2021-24 no NPH'!$X$10:$X$156</c:f>
              <c:numCache>
                <c:formatCode>0.000</c:formatCode>
                <c:ptCount val="147"/>
                <c:pt idx="0">
                  <c:v>0.99091456707324566</c:v>
                </c:pt>
                <c:pt idx="1">
                  <c:v>1.0430849564427025</c:v>
                </c:pt>
                <c:pt idx="2">
                  <c:v>1.0081672518164166</c:v>
                </c:pt>
                <c:pt idx="3">
                  <c:v>0.99884876943623291</c:v>
                </c:pt>
                <c:pt idx="4">
                  <c:v>1</c:v>
                </c:pt>
                <c:pt idx="5">
                  <c:v>1.0095377509184831</c:v>
                </c:pt>
                <c:pt idx="6">
                  <c:v>1.0204757489629805</c:v>
                </c:pt>
                <c:pt idx="7">
                  <c:v>1.0347258192608211</c:v>
                </c:pt>
                <c:pt idx="8">
                  <c:v>1.0386057455036481</c:v>
                </c:pt>
                <c:pt idx="9">
                  <c:v>1.0388619429537351</c:v>
                </c:pt>
                <c:pt idx="10">
                  <c:v>1.0533971414044794</c:v>
                </c:pt>
                <c:pt idx="11">
                  <c:v>1.0633274614283659</c:v>
                </c:pt>
                <c:pt idx="12">
                  <c:v>1.0772679103002007</c:v>
                </c:pt>
                <c:pt idx="13">
                  <c:v>1.0826550437506854</c:v>
                </c:pt>
                <c:pt idx="14">
                  <c:v>1.0832062049404003</c:v>
                </c:pt>
                <c:pt idx="15">
                  <c:v>1.0878849003507249</c:v>
                </c:pt>
                <c:pt idx="16">
                  <c:v>1.0992291239420402</c:v>
                </c:pt>
                <c:pt idx="17">
                  <c:v>1.1002897431451191</c:v>
                </c:pt>
                <c:pt idx="18">
                  <c:v>1.0985686110754158</c:v>
                </c:pt>
                <c:pt idx="19">
                  <c:v>1.094096113553447</c:v>
                </c:pt>
                <c:pt idx="20">
                  <c:v>1.0860543400823088</c:v>
                </c:pt>
                <c:pt idx="21">
                  <c:v>1.0749550465606372</c:v>
                </c:pt>
                <c:pt idx="22">
                  <c:v>1.0576257821204371</c:v>
                </c:pt>
                <c:pt idx="23">
                  <c:v>1.0494203351047293</c:v>
                </c:pt>
                <c:pt idx="24">
                  <c:v>1.0350455157966234</c:v>
                </c:pt>
                <c:pt idx="25">
                  <c:v>1.0247265669060068</c:v>
                </c:pt>
                <c:pt idx="26">
                  <c:v>1.0145622500159759</c:v>
                </c:pt>
                <c:pt idx="27">
                  <c:v>1.008106969020089</c:v>
                </c:pt>
                <c:pt idx="28">
                  <c:v>1.0026749562404238</c:v>
                </c:pt>
                <c:pt idx="29">
                  <c:v>0.99651076426174268</c:v>
                </c:pt>
                <c:pt idx="30">
                  <c:v>0.99371282939377847</c:v>
                </c:pt>
                <c:pt idx="31">
                  <c:v>0.99470573259450057</c:v>
                </c:pt>
                <c:pt idx="32">
                  <c:v>0.99577520764015814</c:v>
                </c:pt>
                <c:pt idx="33">
                  <c:v>0.99415592167027655</c:v>
                </c:pt>
                <c:pt idx="34">
                  <c:v>0.9941503169794188</c:v>
                </c:pt>
                <c:pt idx="35">
                  <c:v>0.99184064178482512</c:v>
                </c:pt>
                <c:pt idx="36">
                  <c:v>0.99115604392809153</c:v>
                </c:pt>
                <c:pt idx="37">
                  <c:v>0.98914057243779796</c:v>
                </c:pt>
                <c:pt idx="38">
                  <c:v>0.99060764797131706</c:v>
                </c:pt>
                <c:pt idx="39">
                  <c:v>0.99193238353349833</c:v>
                </c:pt>
                <c:pt idx="40">
                  <c:v>0.99472560698335555</c:v>
                </c:pt>
                <c:pt idx="41">
                  <c:v>0.99713044743154899</c:v>
                </c:pt>
                <c:pt idx="42">
                  <c:v>1.0004561186062677</c:v>
                </c:pt>
                <c:pt idx="43">
                  <c:v>1.0051775312118285</c:v>
                </c:pt>
                <c:pt idx="44">
                  <c:v>1.00939095315398</c:v>
                </c:pt>
                <c:pt idx="45">
                  <c:v>1.0132298905133601</c:v>
                </c:pt>
                <c:pt idx="46">
                  <c:v>1.0170537645094686</c:v>
                </c:pt>
                <c:pt idx="47">
                  <c:v>1.0201246644988604</c:v>
                </c:pt>
                <c:pt idx="48">
                  <c:v>1.0244385980174673</c:v>
                </c:pt>
                <c:pt idx="49">
                  <c:v>1.0294463049400098</c:v>
                </c:pt>
                <c:pt idx="50">
                  <c:v>1.0326290903985778</c:v>
                </c:pt>
                <c:pt idx="51">
                  <c:v>1.03635539870316</c:v>
                </c:pt>
                <c:pt idx="52">
                  <c:v>1.0379541989308874</c:v>
                </c:pt>
                <c:pt idx="53">
                  <c:v>1.039412668940384</c:v>
                </c:pt>
                <c:pt idx="54">
                  <c:v>1.0430557353365266</c:v>
                </c:pt>
                <c:pt idx="55">
                  <c:v>1.0452797888060044</c:v>
                </c:pt>
                <c:pt idx="56">
                  <c:v>1.0471811270000089</c:v>
                </c:pt>
                <c:pt idx="57">
                  <c:v>1.0499527265054656</c:v>
                </c:pt>
                <c:pt idx="58">
                  <c:v>1.0514223369814946</c:v>
                </c:pt>
                <c:pt idx="59">
                  <c:v>1.0532713921109524</c:v>
                </c:pt>
                <c:pt idx="60">
                  <c:v>1.0540934399710185</c:v>
                </c:pt>
                <c:pt idx="61">
                  <c:v>1.055990593214674</c:v>
                </c:pt>
                <c:pt idx="62">
                  <c:v>1.056502143759092</c:v>
                </c:pt>
                <c:pt idx="63">
                  <c:v>1.0592973858417247</c:v>
                </c:pt>
                <c:pt idx="64">
                  <c:v>1.058343692674043</c:v>
                </c:pt>
                <c:pt idx="65">
                  <c:v>1.0604166854509829</c:v>
                </c:pt>
                <c:pt idx="66">
                  <c:v>1.0629307635576088</c:v>
                </c:pt>
                <c:pt idx="67">
                  <c:v>1.0637666497156637</c:v>
                </c:pt>
                <c:pt idx="68">
                  <c:v>1.0640329745327108</c:v>
                </c:pt>
                <c:pt idx="69">
                  <c:v>1.0640550772265547</c:v>
                </c:pt>
                <c:pt idx="70">
                  <c:v>1.0649888748304224</c:v>
                </c:pt>
                <c:pt idx="71">
                  <c:v>1.064814205141021</c:v>
                </c:pt>
                <c:pt idx="72">
                  <c:v>1.0653680514510737</c:v>
                </c:pt>
                <c:pt idx="73">
                  <c:v>1.0685992374146649</c:v>
                </c:pt>
                <c:pt idx="74">
                  <c:v>1.0711363492919979</c:v>
                </c:pt>
                <c:pt idx="75">
                  <c:v>1.0721309934002208</c:v>
                </c:pt>
                <c:pt idx="76">
                  <c:v>1.0733496385422463</c:v>
                </c:pt>
                <c:pt idx="77">
                  <c:v>1.0753708644468623</c:v>
                </c:pt>
                <c:pt idx="78">
                  <c:v>1.0786056062050131</c:v>
                </c:pt>
                <c:pt idx="79">
                  <c:v>1.0792750147656569</c:v>
                </c:pt>
                <c:pt idx="80">
                  <c:v>1.0813750433741987</c:v>
                </c:pt>
                <c:pt idx="81">
                  <c:v>1.0831253290719458</c:v>
                </c:pt>
                <c:pt idx="82">
                  <c:v>1.0841617164961985</c:v>
                </c:pt>
                <c:pt idx="83">
                  <c:v>1.0862285040101856</c:v>
                </c:pt>
                <c:pt idx="84">
                  <c:v>1.0882035229746154</c:v>
                </c:pt>
                <c:pt idx="85">
                  <c:v>1.0890017644161565</c:v>
                </c:pt>
                <c:pt idx="86">
                  <c:v>1.0899552883684893</c:v>
                </c:pt>
                <c:pt idx="87">
                  <c:v>1.0920203856923154</c:v>
                </c:pt>
                <c:pt idx="88">
                  <c:v>1.0932028762870047</c:v>
                </c:pt>
                <c:pt idx="89">
                  <c:v>1.0943319300421253</c:v>
                </c:pt>
                <c:pt idx="90">
                  <c:v>1.0969350478623674</c:v>
                </c:pt>
                <c:pt idx="91">
                  <c:v>1.0971103180816075</c:v>
                </c:pt>
                <c:pt idx="92">
                  <c:v>1.0984931489912302</c:v>
                </c:pt>
                <c:pt idx="93">
                  <c:v>1.0981070061565823</c:v>
                </c:pt>
                <c:pt idx="94">
                  <c:v>1.0982487559749901</c:v>
                </c:pt>
                <c:pt idx="95">
                  <c:v>1.1005880084233648</c:v>
                </c:pt>
                <c:pt idx="96">
                  <c:v>1.1018436351676415</c:v>
                </c:pt>
                <c:pt idx="97">
                  <c:v>1.1029259031877616</c:v>
                </c:pt>
                <c:pt idx="98">
                  <c:v>1.1026963341464395</c:v>
                </c:pt>
                <c:pt idx="99">
                  <c:v>1.1040807242891515</c:v>
                </c:pt>
                <c:pt idx="100">
                  <c:v>1.1042273566697485</c:v>
                </c:pt>
                <c:pt idx="101">
                  <c:v>1.1054446917460077</c:v>
                </c:pt>
                <c:pt idx="102">
                  <c:v>1.1067876598844386</c:v>
                </c:pt>
                <c:pt idx="103">
                  <c:v>1.1066689383218757</c:v>
                </c:pt>
                <c:pt idx="104">
                  <c:v>1.106868437135363</c:v>
                </c:pt>
                <c:pt idx="105">
                  <c:v>1.1075701636700968</c:v>
                </c:pt>
                <c:pt idx="106">
                  <c:v>1.1076796204610828</c:v>
                </c:pt>
                <c:pt idx="107">
                  <c:v>1.1087553733537698</c:v>
                </c:pt>
                <c:pt idx="108">
                  <c:v>1.1094584135083716</c:v>
                </c:pt>
                <c:pt idx="109">
                  <c:v>1.1096023088034297</c:v>
                </c:pt>
                <c:pt idx="110">
                  <c:v>1.1115109143568318</c:v>
                </c:pt>
                <c:pt idx="111">
                  <c:v>1.1117726857787646</c:v>
                </c:pt>
                <c:pt idx="112">
                  <c:v>1.1135207307314188</c:v>
                </c:pt>
                <c:pt idx="113">
                  <c:v>1.1130788481503657</c:v>
                </c:pt>
                <c:pt idx="114">
                  <c:v>1.114957567865686</c:v>
                </c:pt>
                <c:pt idx="115">
                  <c:v>1.1153402225823428</c:v>
                </c:pt>
                <c:pt idx="116">
                  <c:v>1.1156386966427041</c:v>
                </c:pt>
                <c:pt idx="117">
                  <c:v>1.1153681931940915</c:v>
                </c:pt>
                <c:pt idx="118">
                  <c:v>1.1161357052408836</c:v>
                </c:pt>
                <c:pt idx="119">
                  <c:v>1.1159597638708036</c:v>
                </c:pt>
                <c:pt idx="120">
                  <c:v>1.1157877841080936</c:v>
                </c:pt>
                <c:pt idx="121">
                  <c:v>1.1176607244424455</c:v>
                </c:pt>
                <c:pt idx="122">
                  <c:v>1.1195890631343342</c:v>
                </c:pt>
                <c:pt idx="123">
                  <c:v>1.1209806379515284</c:v>
                </c:pt>
                <c:pt idx="124">
                  <c:v>1.1218371685173116</c:v>
                </c:pt>
                <c:pt idx="125">
                  <c:v>1.1217170835843493</c:v>
                </c:pt>
                <c:pt idx="126">
                  <c:v>1.1228210126194775</c:v>
                </c:pt>
                <c:pt idx="127">
                  <c:v>1.1235084942900528</c:v>
                </c:pt>
                <c:pt idx="128">
                  <c:v>1.1233214927263615</c:v>
                </c:pt>
                <c:pt idx="129">
                  <c:v>1.1244526120914768</c:v>
                </c:pt>
                <c:pt idx="130">
                  <c:v>1.125384420260066</c:v>
                </c:pt>
                <c:pt idx="131">
                  <c:v>1.1248926479068333</c:v>
                </c:pt>
                <c:pt idx="132">
                  <c:v>1.1247275897426778</c:v>
                </c:pt>
                <c:pt idx="133">
                  <c:v>1.1245318677972973</c:v>
                </c:pt>
                <c:pt idx="134">
                  <c:v>1.1245694917829259</c:v>
                </c:pt>
                <c:pt idx="135">
                  <c:v>1.1254395809252726</c:v>
                </c:pt>
                <c:pt idx="136">
                  <c:v>1.1263880289113615</c:v>
                </c:pt>
                <c:pt idx="137">
                  <c:v>1.1268303990542707</c:v>
                </c:pt>
                <c:pt idx="138">
                  <c:v>1.1279322245819614</c:v>
                </c:pt>
                <c:pt idx="139">
                  <c:v>1.1282003531955818</c:v>
                </c:pt>
                <c:pt idx="140">
                  <c:v>1.1298709489621206</c:v>
                </c:pt>
                <c:pt idx="141">
                  <c:v>1.1307948507210133</c:v>
                </c:pt>
                <c:pt idx="142">
                  <c:v>1.1298402238088663</c:v>
                </c:pt>
                <c:pt idx="143">
                  <c:v>1.1294086421313825</c:v>
                </c:pt>
                <c:pt idx="144">
                  <c:v>1.1297454946599284</c:v>
                </c:pt>
                <c:pt idx="145">
                  <c:v>1.1303451127899744</c:v>
                </c:pt>
                <c:pt idx="146">
                  <c:v>1.1305654483971974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B-4AA3-B152-4C60B965515A}"/>
            </c:ext>
          </c:extLst>
        </c:ser>
        <c:ser>
          <c:idx val="1"/>
          <c:order val="1"/>
          <c:tx>
            <c:strRef>
              <c:f>'2021-24 no NPH'!$Y$9</c:f>
              <c:strCache>
                <c:ptCount val="1"/>
                <c:pt idx="0">
                  <c:v>v2/v1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'2021-24 no NPH'!$W$10:$W$156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'2021-24 no NPH'!$Y$10:$Y$156</c:f>
              <c:numCache>
                <c:formatCode>0.000</c:formatCode>
                <c:ptCount val="147"/>
                <c:pt idx="0">
                  <c:v>0.8711700483434438</c:v>
                </c:pt>
                <c:pt idx="1">
                  <c:v>0.88476411088611073</c:v>
                </c:pt>
                <c:pt idx="2">
                  <c:v>0.94725510054905981</c:v>
                </c:pt>
                <c:pt idx="3">
                  <c:v>0.95992509451307695</c:v>
                </c:pt>
                <c:pt idx="4">
                  <c:v>1</c:v>
                </c:pt>
                <c:pt idx="5">
                  <c:v>1.0092143166102381</c:v>
                </c:pt>
                <c:pt idx="6">
                  <c:v>1.0342843793443315</c:v>
                </c:pt>
                <c:pt idx="7">
                  <c:v>1.0361962493145893</c:v>
                </c:pt>
                <c:pt idx="8">
                  <c:v>1.0455906140387903</c:v>
                </c:pt>
                <c:pt idx="9">
                  <c:v>1.0575333602413817</c:v>
                </c:pt>
                <c:pt idx="10">
                  <c:v>1.059990988932715</c:v>
                </c:pt>
                <c:pt idx="11">
                  <c:v>1.0671089864336909</c:v>
                </c:pt>
                <c:pt idx="12">
                  <c:v>1.0686883466851023</c:v>
                </c:pt>
                <c:pt idx="13">
                  <c:v>1.0698092122149965</c:v>
                </c:pt>
                <c:pt idx="14">
                  <c:v>1.0728736961078003</c:v>
                </c:pt>
                <c:pt idx="15">
                  <c:v>1.0793672952238673</c:v>
                </c:pt>
                <c:pt idx="16">
                  <c:v>1.0786177072665273</c:v>
                </c:pt>
                <c:pt idx="17">
                  <c:v>1.0849328153811886</c:v>
                </c:pt>
                <c:pt idx="18">
                  <c:v>1.0910135929851987</c:v>
                </c:pt>
                <c:pt idx="19">
                  <c:v>1.1037199158248125</c:v>
                </c:pt>
                <c:pt idx="20">
                  <c:v>1.1155452080361059</c:v>
                </c:pt>
                <c:pt idx="21">
                  <c:v>1.1232455849451048</c:v>
                </c:pt>
                <c:pt idx="22">
                  <c:v>1.1301502139842627</c:v>
                </c:pt>
                <c:pt idx="23">
                  <c:v>1.1290351288400782</c:v>
                </c:pt>
                <c:pt idx="24">
                  <c:v>1.1365941549807994</c:v>
                </c:pt>
                <c:pt idx="25">
                  <c:v>1.1378008890711548</c:v>
                </c:pt>
                <c:pt idx="26">
                  <c:v>1.1385331186510192</c:v>
                </c:pt>
                <c:pt idx="27">
                  <c:v>1.1389995463668829</c:v>
                </c:pt>
                <c:pt idx="28">
                  <c:v>1.136684669454318</c:v>
                </c:pt>
                <c:pt idx="29">
                  <c:v>1.1369515900961655</c:v>
                </c:pt>
                <c:pt idx="30">
                  <c:v>1.1378251328540689</c:v>
                </c:pt>
                <c:pt idx="31">
                  <c:v>1.1381345060754495</c:v>
                </c:pt>
                <c:pt idx="32">
                  <c:v>1.1386427473751952</c:v>
                </c:pt>
                <c:pt idx="33">
                  <c:v>1.1403820291783797</c:v>
                </c:pt>
                <c:pt idx="34">
                  <c:v>1.1418959852353372</c:v>
                </c:pt>
                <c:pt idx="35">
                  <c:v>1.1440400803581239</c:v>
                </c:pt>
                <c:pt idx="36">
                  <c:v>1.1443919502081095</c:v>
                </c:pt>
                <c:pt idx="37">
                  <c:v>1.1462196953676869</c:v>
                </c:pt>
                <c:pt idx="38">
                  <c:v>1.1444685698130135</c:v>
                </c:pt>
                <c:pt idx="39">
                  <c:v>1.1452798663819512</c:v>
                </c:pt>
                <c:pt idx="40">
                  <c:v>1.1421738806181521</c:v>
                </c:pt>
                <c:pt idx="41">
                  <c:v>1.1419519709793275</c:v>
                </c:pt>
                <c:pt idx="42">
                  <c:v>1.1415978769073101</c:v>
                </c:pt>
                <c:pt idx="43">
                  <c:v>1.1391081839204407</c:v>
                </c:pt>
                <c:pt idx="44">
                  <c:v>1.1400592334805033</c:v>
                </c:pt>
                <c:pt idx="45">
                  <c:v>1.1398904746467218</c:v>
                </c:pt>
                <c:pt idx="46">
                  <c:v>1.137088436818638</c:v>
                </c:pt>
                <c:pt idx="47">
                  <c:v>1.1367049914035245</c:v>
                </c:pt>
                <c:pt idx="48">
                  <c:v>1.1350255896539962</c:v>
                </c:pt>
                <c:pt idx="49">
                  <c:v>1.13098339207234</c:v>
                </c:pt>
                <c:pt idx="50">
                  <c:v>1.130881337330371</c:v>
                </c:pt>
                <c:pt idx="51">
                  <c:v>1.1291689681792894</c:v>
                </c:pt>
                <c:pt idx="52">
                  <c:v>1.1295495842638223</c:v>
                </c:pt>
                <c:pt idx="53">
                  <c:v>1.1297337890466888</c:v>
                </c:pt>
                <c:pt idx="54">
                  <c:v>1.1273811528163722</c:v>
                </c:pt>
                <c:pt idx="55">
                  <c:v>1.1257431668187445</c:v>
                </c:pt>
                <c:pt idx="56">
                  <c:v>1.1253513189676445</c:v>
                </c:pt>
                <c:pt idx="57">
                  <c:v>1.1261812000691214</c:v>
                </c:pt>
                <c:pt idx="58">
                  <c:v>1.1260948605551666</c:v>
                </c:pt>
                <c:pt idx="59">
                  <c:v>1.1270680425229334</c:v>
                </c:pt>
                <c:pt idx="60">
                  <c:v>1.1268329412993912</c:v>
                </c:pt>
                <c:pt idx="61">
                  <c:v>1.1261562019784048</c:v>
                </c:pt>
                <c:pt idx="62">
                  <c:v>1.1261847640858405</c:v>
                </c:pt>
                <c:pt idx="63">
                  <c:v>1.1254121839222637</c:v>
                </c:pt>
                <c:pt idx="64">
                  <c:v>1.1263234627742427</c:v>
                </c:pt>
                <c:pt idx="65">
                  <c:v>1.126586457720439</c:v>
                </c:pt>
                <c:pt idx="66">
                  <c:v>1.1242918557387993</c:v>
                </c:pt>
                <c:pt idx="67">
                  <c:v>1.1240415170279749</c:v>
                </c:pt>
                <c:pt idx="68">
                  <c:v>1.1236451170960817</c:v>
                </c:pt>
                <c:pt idx="69">
                  <c:v>1.1230283121768634</c:v>
                </c:pt>
                <c:pt idx="70">
                  <c:v>1.1234927909942358</c:v>
                </c:pt>
                <c:pt idx="71">
                  <c:v>1.1246780925466657</c:v>
                </c:pt>
                <c:pt idx="72">
                  <c:v>1.1247172700828785</c:v>
                </c:pt>
                <c:pt idx="73">
                  <c:v>1.1228055808737838</c:v>
                </c:pt>
                <c:pt idx="74">
                  <c:v>1.1216024823187416</c:v>
                </c:pt>
                <c:pt idx="75">
                  <c:v>1.120784458920191</c:v>
                </c:pt>
                <c:pt idx="76">
                  <c:v>1.1204518233546203</c:v>
                </c:pt>
                <c:pt idx="77">
                  <c:v>1.1187891497296838</c:v>
                </c:pt>
                <c:pt idx="78">
                  <c:v>1.1172434975768641</c:v>
                </c:pt>
                <c:pt idx="79">
                  <c:v>1.1191814357003718</c:v>
                </c:pt>
                <c:pt idx="80">
                  <c:v>1.1176673672415001</c:v>
                </c:pt>
                <c:pt idx="81">
                  <c:v>1.1174224982591847</c:v>
                </c:pt>
                <c:pt idx="82">
                  <c:v>1.1169745427445381</c:v>
                </c:pt>
                <c:pt idx="83">
                  <c:v>1.1154428675168042</c:v>
                </c:pt>
                <c:pt idx="84">
                  <c:v>1.1143970377949424</c:v>
                </c:pt>
                <c:pt idx="85">
                  <c:v>1.1137915861994294</c:v>
                </c:pt>
                <c:pt idx="86">
                  <c:v>1.112807876575199</c:v>
                </c:pt>
                <c:pt idx="87">
                  <c:v>1.1106530488327857</c:v>
                </c:pt>
                <c:pt idx="88">
                  <c:v>1.1097824015546682</c:v>
                </c:pt>
                <c:pt idx="89">
                  <c:v>1.1088792714557947</c:v>
                </c:pt>
                <c:pt idx="90">
                  <c:v>1.1071138924589969</c:v>
                </c:pt>
                <c:pt idx="91">
                  <c:v>1.106871373606702</c:v>
                </c:pt>
                <c:pt idx="92">
                  <c:v>1.1052864662975743</c:v>
                </c:pt>
                <c:pt idx="93">
                  <c:v>1.1056001884142417</c:v>
                </c:pt>
                <c:pt idx="94">
                  <c:v>1.1050031325694016</c:v>
                </c:pt>
                <c:pt idx="95">
                  <c:v>1.1028120134220591</c:v>
                </c:pt>
                <c:pt idx="96">
                  <c:v>1.1013419059741407</c:v>
                </c:pt>
                <c:pt idx="97">
                  <c:v>1.1002817692592439</c:v>
                </c:pt>
                <c:pt idx="98">
                  <c:v>1.0992347914802514</c:v>
                </c:pt>
                <c:pt idx="99">
                  <c:v>1.0974719518419227</c:v>
                </c:pt>
                <c:pt idx="100">
                  <c:v>1.0965436073447212</c:v>
                </c:pt>
                <c:pt idx="101">
                  <c:v>1.0943658654778641</c:v>
                </c:pt>
                <c:pt idx="102">
                  <c:v>1.0923857351646205</c:v>
                </c:pt>
                <c:pt idx="103">
                  <c:v>1.091335119504764</c:v>
                </c:pt>
                <c:pt idx="104">
                  <c:v>1.0897849745345105</c:v>
                </c:pt>
                <c:pt idx="105">
                  <c:v>1.088200189958191</c:v>
                </c:pt>
                <c:pt idx="106">
                  <c:v>1.086892182311207</c:v>
                </c:pt>
                <c:pt idx="107">
                  <c:v>1.0849406737550773</c:v>
                </c:pt>
                <c:pt idx="108">
                  <c:v>1.0839807914548822</c:v>
                </c:pt>
                <c:pt idx="109">
                  <c:v>1.0830362823897157</c:v>
                </c:pt>
                <c:pt idx="110">
                  <c:v>1.0806587591843571</c:v>
                </c:pt>
                <c:pt idx="111">
                  <c:v>1.0797230470219226</c:v>
                </c:pt>
                <c:pt idx="112">
                  <c:v>1.0769584146443021</c:v>
                </c:pt>
                <c:pt idx="113">
                  <c:v>1.0759563084739698</c:v>
                </c:pt>
                <c:pt idx="114">
                  <c:v>1.0741435408656941</c:v>
                </c:pt>
                <c:pt idx="115">
                  <c:v>1.0735939286651508</c:v>
                </c:pt>
                <c:pt idx="116">
                  <c:v>1.07224493547184</c:v>
                </c:pt>
                <c:pt idx="117">
                  <c:v>1.0715453523716632</c:v>
                </c:pt>
                <c:pt idx="118">
                  <c:v>1.0696157217259865</c:v>
                </c:pt>
                <c:pt idx="119">
                  <c:v>1.0687183919597956</c:v>
                </c:pt>
                <c:pt idx="120">
                  <c:v>1.0670990672536922</c:v>
                </c:pt>
                <c:pt idx="121">
                  <c:v>1.0646096444406385</c:v>
                </c:pt>
                <c:pt idx="122">
                  <c:v>1.061778061303666</c:v>
                </c:pt>
                <c:pt idx="123">
                  <c:v>1.0596846227119514</c:v>
                </c:pt>
                <c:pt idx="124">
                  <c:v>1.0576572047134687</c:v>
                </c:pt>
                <c:pt idx="125">
                  <c:v>1.0567785595115116</c:v>
                </c:pt>
                <c:pt idx="126">
                  <c:v>1.0549288917851505</c:v>
                </c:pt>
                <c:pt idx="127">
                  <c:v>1.0534425621190751</c:v>
                </c:pt>
                <c:pt idx="128">
                  <c:v>1.0527488760689556</c:v>
                </c:pt>
                <c:pt idx="129">
                  <c:v>1.0501268118784324</c:v>
                </c:pt>
                <c:pt idx="130">
                  <c:v>1.0493684948761934</c:v>
                </c:pt>
                <c:pt idx="131">
                  <c:v>1.0486050968513581</c:v>
                </c:pt>
                <c:pt idx="132">
                  <c:v>1.0480663095422127</c:v>
                </c:pt>
                <c:pt idx="133">
                  <c:v>1.0469230770475801</c:v>
                </c:pt>
                <c:pt idx="134">
                  <c:v>1.0461612996830605</c:v>
                </c:pt>
                <c:pt idx="135">
                  <c:v>1.0439936950231321</c:v>
                </c:pt>
                <c:pt idx="136">
                  <c:v>1.0421879391905833</c:v>
                </c:pt>
                <c:pt idx="137">
                  <c:v>1.0407799539352736</c:v>
                </c:pt>
                <c:pt idx="138">
                  <c:v>1.0393805539962342</c:v>
                </c:pt>
                <c:pt idx="139">
                  <c:v>1.0384735977518462</c:v>
                </c:pt>
                <c:pt idx="140">
                  <c:v>1.0361117268701443</c:v>
                </c:pt>
                <c:pt idx="141">
                  <c:v>1.034813775766718</c:v>
                </c:pt>
                <c:pt idx="142">
                  <c:v>1.0341657892140557</c:v>
                </c:pt>
                <c:pt idx="143">
                  <c:v>1.0334416762766621</c:v>
                </c:pt>
                <c:pt idx="144">
                  <c:v>1.0316974051344123</c:v>
                </c:pt>
                <c:pt idx="145">
                  <c:v>1.0302471217653506</c:v>
                </c:pt>
                <c:pt idx="146">
                  <c:v>1.0294552925571796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B-4AA3-B152-4C60B965515A}"/>
            </c:ext>
          </c:extLst>
        </c:ser>
        <c:ser>
          <c:idx val="2"/>
          <c:order val="2"/>
          <c:tx>
            <c:strRef>
              <c:f>'2021-24 no NPH'!$Z$9</c:f>
              <c:strCache>
                <c:ptCount val="1"/>
                <c:pt idx="0">
                  <c:v>v2/v0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'2021-24 no NPH'!$W$10:$W$156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'2021-24 no NPH'!$Z$10:$Z$156</c:f>
              <c:numCache>
                <c:formatCode>0.000</c:formatCode>
                <c:ptCount val="147"/>
                <c:pt idx="0">
                  <c:v>0.85917061094394076</c:v>
                </c:pt>
                <c:pt idx="1">
                  <c:v>0.91960723250300125</c:v>
                </c:pt>
                <c:pt idx="2">
                  <c:v>0.95272962756100577</c:v>
                </c:pt>
                <c:pt idx="3">
                  <c:v>0.9576838203596244</c:v>
                </c:pt>
                <c:pt idx="4">
                  <c:v>1</c:v>
                </c:pt>
                <c:pt idx="5">
                  <c:v>1.0200486849769381</c:v>
                </c:pt>
                <c:pt idx="6">
                  <c:v>1.0579679751953033</c:v>
                </c:pt>
                <c:pt idx="7">
                  <c:v>1.0759995843777004</c:v>
                </c:pt>
                <c:pt idx="8">
                  <c:v>1.0911190348600086</c:v>
                </c:pt>
                <c:pt idx="9">
                  <c:v>1.1051636252957318</c:v>
                </c:pt>
                <c:pt idx="10">
                  <c:v>1.1245633146421388</c:v>
                </c:pt>
                <c:pt idx="11">
                  <c:v>1.1441430959445413</c:v>
                </c:pt>
                <c:pt idx="12">
                  <c:v>1.1622358510063528</c:v>
                </c:pt>
                <c:pt idx="13">
                  <c:v>1.170660167575674</c:v>
                </c:pt>
                <c:pt idx="14">
                  <c:v>1.1760047485643277</c:v>
                </c:pt>
                <c:pt idx="15">
                  <c:v>1.1896425139822722</c:v>
                </c:pt>
                <c:pt idx="16">
                  <c:v>1.2026381554161665</c:v>
                </c:pt>
                <c:pt idx="17">
                  <c:v>1.2122830971968848</c:v>
                </c:pt>
                <c:pt idx="18">
                  <c:v>1.2186147245437282</c:v>
                </c:pt>
                <c:pt idx="19">
                  <c:v>1.2292447504118298</c:v>
                </c:pt>
                <c:pt idx="20">
                  <c:v>1.2347461255568379</c:v>
                </c:pt>
                <c:pt idx="21">
                  <c:v>1.2320232357599956</c:v>
                </c:pt>
                <c:pt idx="22">
                  <c:v>1.2210600154504556</c:v>
                </c:pt>
                <c:pt idx="23">
                  <c:v>1.2118271365419246</c:v>
                </c:pt>
                <c:pt idx="24">
                  <c:v>1.2046573744415401</c:v>
                </c:pt>
                <c:pt idx="25">
                  <c:v>1.1953301543462787</c:v>
                </c:pt>
                <c:pt idx="26">
                  <c:v>1.1856401892544848</c:v>
                </c:pt>
                <c:pt idx="27">
                  <c:v>1.1799772841500793</c:v>
                </c:pt>
                <c:pt idx="28">
                  <c:v>1.1726234714780923</c:v>
                </c:pt>
                <c:pt idx="29">
                  <c:v>1.1670710977832275</c:v>
                </c:pt>
                <c:pt idx="30">
                  <c:v>1.1660702074371443</c:v>
                </c:pt>
                <c:pt idx="31">
                  <c:v>1.1689378611513845</c:v>
                </c:pt>
                <c:pt idx="32">
                  <c:v>1.1721061409333537</c:v>
                </c:pt>
                <c:pt idx="33">
                  <c:v>1.1733780243877963</c:v>
                </c:pt>
                <c:pt idx="34">
                  <c:v>1.1763230766815951</c:v>
                </c:pt>
                <c:pt idx="35">
                  <c:v>1.1771887126927638</c:v>
                </c:pt>
                <c:pt idx="36">
                  <c:v>1.1781340585115194</c:v>
                </c:pt>
                <c:pt idx="37">
                  <c:v>1.17901328802356</c:v>
                </c:pt>
                <c:pt idx="38">
                  <c:v>1.180356777072195</c:v>
                </c:pt>
                <c:pt idx="39">
                  <c:v>1.1841763405002725</c:v>
                </c:pt>
                <c:pt idx="40">
                  <c:v>1.1856954168490539</c:v>
                </c:pt>
                <c:pt idx="41">
                  <c:v>1.1897408368808764</c:v>
                </c:pt>
                <c:pt idx="42">
                  <c:v>1.1947545234098551</c:v>
                </c:pt>
                <c:pt idx="43">
                  <c:v>1.1991959815300917</c:v>
                </c:pt>
                <c:pt idx="44">
                  <c:v>1.2066579496071554</c:v>
                </c:pt>
                <c:pt idx="45">
                  <c:v>1.212504629863802</c:v>
                </c:pt>
                <c:pt idx="46">
                  <c:v>1.2155291453942541</c:v>
                </c:pt>
                <c:pt idx="47">
                  <c:v>1.2202341375120824</c:v>
                </c:pt>
                <c:pt idx="48">
                  <c:v>1.2250355040794756</c:v>
                </c:pt>
                <c:pt idx="49">
                  <c:v>1.2280949628068656</c:v>
                </c:pt>
                <c:pt idx="50">
                  <c:v>1.233242121772224</c:v>
                </c:pt>
                <c:pt idx="51">
                  <c:v>1.2372844065364237</c:v>
                </c:pt>
                <c:pt idx="52">
                  <c:v>1.2410815377432818</c:v>
                </c:pt>
                <c:pt idx="53">
                  <c:v>1.2445028139371006</c:v>
                </c:pt>
                <c:pt idx="54">
                  <c:v>1.2477425291685864</c:v>
                </c:pt>
                <c:pt idx="55">
                  <c:v>1.2500676002135711</c:v>
                </c:pt>
                <c:pt idx="56">
                  <c:v>1.2533907667531423</c:v>
                </c:pt>
                <c:pt idx="57">
                  <c:v>1.2591269310588424</c:v>
                </c:pt>
                <c:pt idx="58">
                  <c:v>1.2622884359659781</c:v>
                </c:pt>
                <c:pt idx="59">
                  <c:v>1.2671026118595374</c:v>
                </c:pt>
                <c:pt idx="60">
                  <c:v>1.2693311581549427</c:v>
                </c:pt>
                <c:pt idx="61">
                  <c:v>1.272359720460126</c:v>
                </c:pt>
                <c:pt idx="62">
                  <c:v>1.2745186463970228</c:v>
                </c:pt>
                <c:pt idx="63">
                  <c:v>1.2785290799252622</c:v>
                </c:pt>
                <c:pt idx="64">
                  <c:v>1.2799290265044694</c:v>
                </c:pt>
                <c:pt idx="65">
                  <c:v>1.2842573031882107</c:v>
                </c:pt>
                <c:pt idx="66">
                  <c:v>1.2862042498310353</c:v>
                </c:pt>
                <c:pt idx="67">
                  <c:v>1.288455891602464</c:v>
                </c:pt>
                <c:pt idx="68">
                  <c:v>1.2898524189029041</c:v>
                </c:pt>
                <c:pt idx="69">
                  <c:v>1.2907006060121522</c:v>
                </c:pt>
                <c:pt idx="70">
                  <c:v>1.2939008417163911</c:v>
                </c:pt>
                <c:pt idx="71">
                  <c:v>1.2965899170913746</c:v>
                </c:pt>
                <c:pt idx="72">
                  <c:v>1.2988486122811835</c:v>
                </c:pt>
                <c:pt idx="73">
                  <c:v>1.3021165485639214</c:v>
                </c:pt>
                <c:pt idx="74">
                  <c:v>1.3053563583552796</c:v>
                </c:pt>
                <c:pt idx="75">
                  <c:v>1.3071645298863277</c:v>
                </c:pt>
                <c:pt idx="76">
                  <c:v>1.309814034282301</c:v>
                </c:pt>
                <c:pt idx="77">
                  <c:v>1.3118877682773911</c:v>
                </c:pt>
                <c:pt idx="78">
                  <c:v>1.3155750064726952</c:v>
                </c:pt>
                <c:pt idx="79">
                  <c:v>1.3202393107656059</c:v>
                </c:pt>
                <c:pt idx="80">
                  <c:v>1.3225858932264614</c:v>
                </c:pt>
                <c:pt idx="81">
                  <c:v>1.3260076508613161</c:v>
                </c:pt>
                <c:pt idx="82">
                  <c:v>1.3283183835406978</c:v>
                </c:pt>
                <c:pt idx="83">
                  <c:v>1.3306023932054896</c:v>
                </c:pt>
                <c:pt idx="84">
                  <c:v>1.3333519020740936</c:v>
                </c:pt>
                <c:pt idx="85">
                  <c:v>1.3351871939831785</c:v>
                </c:pt>
                <c:pt idx="86">
                  <c:v>1.3367600250533791</c:v>
                </c:pt>
                <c:pt idx="87">
                  <c:v>1.3382851800690336</c:v>
                </c:pt>
                <c:pt idx="88">
                  <c:v>1.3402723032690274</c:v>
                </c:pt>
                <c:pt idx="89">
                  <c:v>1.3421551240410396</c:v>
                </c:pt>
                <c:pt idx="90">
                  <c:v>1.3447994553524938</c:v>
                </c:pt>
                <c:pt idx="91">
                  <c:v>1.3463150491724682</c:v>
                </c:pt>
                <c:pt idx="92">
                  <c:v>1.3476787609271608</c:v>
                </c:pt>
                <c:pt idx="93">
                  <c:v>1.3491861657336028</c:v>
                </c:pt>
                <c:pt idx="94">
                  <c:v>1.3502316255168323</c:v>
                </c:pt>
                <c:pt idx="95">
                  <c:v>1.3520266297122816</c:v>
                </c:pt>
                <c:pt idx="96">
                  <c:v>1.3533684445297798</c:v>
                </c:pt>
                <c:pt idx="97">
                  <c:v>1.3549993973650292</c:v>
                </c:pt>
                <c:pt idx="98">
                  <c:v>1.3550339565454397</c:v>
                </c:pt>
                <c:pt idx="99">
                  <c:v>1.3561663791608323</c:v>
                </c:pt>
                <c:pt idx="100">
                  <c:v>1.3568069502719109</c:v>
                </c:pt>
                <c:pt idx="101">
                  <c:v>1.3572134058873206</c:v>
                </c:pt>
                <c:pt idx="102">
                  <c:v>1.3580127461574025</c:v>
                </c:pt>
                <c:pt idx="103">
                  <c:v>1.3581705308114673</c:v>
                </c:pt>
                <c:pt idx="104">
                  <c:v>1.3580951695857335</c:v>
                </c:pt>
                <c:pt idx="105">
                  <c:v>1.3585898462865995</c:v>
                </c:pt>
                <c:pt idx="106">
                  <c:v>1.3587009637368821</c:v>
                </c:pt>
                <c:pt idx="107">
                  <c:v>1.3591892009992712</c:v>
                </c:pt>
                <c:pt idx="108">
                  <c:v>1.3604598677737947</c:v>
                </c:pt>
                <c:pt idx="109">
                  <c:v>1.3610635774423419</c:v>
                </c:pt>
                <c:pt idx="110">
                  <c:v>1.3620256860831288</c:v>
                </c:pt>
                <c:pt idx="111">
                  <c:v>1.3627817025907083</c:v>
                </c:pt>
                <c:pt idx="112">
                  <c:v>1.3630446949863373</c:v>
                </c:pt>
                <c:pt idx="113">
                  <c:v>1.3628509338567862</c:v>
                </c:pt>
                <c:pt idx="114">
                  <c:v>1.3644680937347498</c:v>
                </c:pt>
                <c:pt idx="115">
                  <c:v>1.365856484840394</c:v>
                </c:pt>
                <c:pt idx="116">
                  <c:v>1.3661241374285955</c:v>
                </c:pt>
                <c:pt idx="117">
                  <c:v>1.3665210875863236</c:v>
                </c:pt>
                <c:pt idx="118">
                  <c:v>1.3666183204480338</c:v>
                </c:pt>
                <c:pt idx="119">
                  <c:v>1.3668762979123401</c:v>
                </c:pt>
                <c:pt idx="120">
                  <c:v>1.3662138055470461</c:v>
                </c:pt>
                <c:pt idx="121">
                  <c:v>1.3669343170805421</c:v>
                </c:pt>
                <c:pt idx="122">
                  <c:v>1.3672709594523982</c:v>
                </c:pt>
                <c:pt idx="123">
                  <c:v>1.367892196669779</c:v>
                </c:pt>
                <c:pt idx="124">
                  <c:v>1.3679392767488743</c:v>
                </c:pt>
                <c:pt idx="125">
                  <c:v>1.3682779359533226</c:v>
                </c:pt>
                <c:pt idx="126">
                  <c:v>1.3688493315118884</c:v>
                </c:pt>
                <c:pt idx="127">
                  <c:v>1.3693803298783547</c:v>
                </c:pt>
                <c:pt idx="128">
                  <c:v>1.3698740935693459</c:v>
                </c:pt>
                <c:pt idx="129">
                  <c:v>1.3694608975366969</c:v>
                </c:pt>
                <c:pt idx="130">
                  <c:v>1.3712308808163782</c:v>
                </c:pt>
                <c:pt idx="131">
                  <c:v>1.3712594765339685</c:v>
                </c:pt>
                <c:pt idx="132">
                  <c:v>1.3719795636920913</c:v>
                </c:pt>
                <c:pt idx="133">
                  <c:v>1.3718701521777235</c:v>
                </c:pt>
                <c:pt idx="134">
                  <c:v>1.3725442304904771</c:v>
                </c:pt>
                <c:pt idx="135">
                  <c:v>1.3723863678084292</c:v>
                </c:pt>
                <c:pt idx="136">
                  <c:v>1.3727938904733408</c:v>
                </c:pt>
                <c:pt idx="137">
                  <c:v>1.3731047702343817</c:v>
                </c:pt>
                <c:pt idx="138">
                  <c:v>1.3742277939795908</c:v>
                </c:pt>
                <c:pt idx="139">
                  <c:v>1.3749843685425509</c:v>
                </c:pt>
                <c:pt idx="140">
                  <c:v>1.3755184987253282</c:v>
                </c:pt>
                <c:pt idx="141">
                  <c:v>1.3765499074216638</c:v>
                </c:pt>
                <c:pt idx="142">
                  <c:v>1.3761572763367205</c:v>
                </c:pt>
                <c:pt idx="143">
                  <c:v>1.3762992834307732</c:v>
                </c:pt>
                <c:pt idx="144">
                  <c:v>1.3760166713085149</c:v>
                </c:pt>
                <c:pt idx="145">
                  <c:v>1.3764427228277925</c:v>
                </c:pt>
                <c:pt idx="146">
                  <c:v>1.3772849647571774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B-4AA3-B152-4C60B9655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986928"/>
        <c:axId val="569994608"/>
      </c:lineChart>
      <c:dateAx>
        <c:axId val="56998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94608"/>
        <c:crosses val="autoZero"/>
        <c:auto val="1"/>
        <c:lblOffset val="100"/>
        <c:baseTimeUnit val="days"/>
      </c:dateAx>
      <c:valAx>
        <c:axId val="5699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9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82551</xdr:colOff>
      <xdr:row>28</xdr:row>
      <xdr:rowOff>171450</xdr:rowOff>
    </xdr:from>
    <xdr:to>
      <xdr:col>57</xdr:col>
      <xdr:colOff>495300</xdr:colOff>
      <xdr:row>54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475A6-CC4F-481E-8EE0-59591057D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95250</xdr:colOff>
      <xdr:row>79</xdr:row>
      <xdr:rowOff>9524</xdr:rowOff>
    </xdr:from>
    <xdr:to>
      <xdr:col>57</xdr:col>
      <xdr:colOff>511991</xdr:colOff>
      <xdr:row>99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6FED12-68D7-49D0-93E9-90C224019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127000</xdr:colOff>
      <xdr:row>55</xdr:row>
      <xdr:rowOff>38100</xdr:rowOff>
    </xdr:from>
    <xdr:to>
      <xdr:col>57</xdr:col>
      <xdr:colOff>499811</xdr:colOff>
      <xdr:row>77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FD059-2E1B-4F07-90CD-66B310A22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8</xdr:row>
      <xdr:rowOff>0</xdr:rowOff>
    </xdr:from>
    <xdr:to>
      <xdr:col>54</xdr:col>
      <xdr:colOff>609600</xdr:colOff>
      <xdr:row>28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1CD6AB-DA7E-40D3-BF97-32DC22BEF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82551</xdr:colOff>
      <xdr:row>28</xdr:row>
      <xdr:rowOff>171450</xdr:rowOff>
    </xdr:from>
    <xdr:to>
      <xdr:col>39</xdr:col>
      <xdr:colOff>495300</xdr:colOff>
      <xdr:row>54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D33F3-C099-4910-B007-6E166D108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95250</xdr:colOff>
      <xdr:row>79</xdr:row>
      <xdr:rowOff>9524</xdr:rowOff>
    </xdr:from>
    <xdr:to>
      <xdr:col>39</xdr:col>
      <xdr:colOff>511991</xdr:colOff>
      <xdr:row>99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1DF01-A3B1-42F9-8665-EED06CAFF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127000</xdr:colOff>
      <xdr:row>55</xdr:row>
      <xdr:rowOff>38100</xdr:rowOff>
    </xdr:from>
    <xdr:to>
      <xdr:col>39</xdr:col>
      <xdr:colOff>499811</xdr:colOff>
      <xdr:row>77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ADD2EE-A033-4AFB-B57B-B90C069D2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8</xdr:row>
      <xdr:rowOff>0</xdr:rowOff>
    </xdr:from>
    <xdr:to>
      <xdr:col>36</xdr:col>
      <xdr:colOff>609600</xdr:colOff>
      <xdr:row>28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18518D-987F-42EC-9213-B22262328E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82551</xdr:colOff>
      <xdr:row>28</xdr:row>
      <xdr:rowOff>171450</xdr:rowOff>
    </xdr:from>
    <xdr:to>
      <xdr:col>39</xdr:col>
      <xdr:colOff>495300</xdr:colOff>
      <xdr:row>54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626AB-675F-4027-86E0-30E429F68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95250</xdr:colOff>
      <xdr:row>79</xdr:row>
      <xdr:rowOff>9524</xdr:rowOff>
    </xdr:from>
    <xdr:to>
      <xdr:col>39</xdr:col>
      <xdr:colOff>511991</xdr:colOff>
      <xdr:row>99</xdr:row>
      <xdr:rowOff>31749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F6A14B-BFBD-451E-B385-F83FCA402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127000</xdr:colOff>
      <xdr:row>55</xdr:row>
      <xdr:rowOff>38100</xdr:rowOff>
    </xdr:from>
    <xdr:to>
      <xdr:col>39</xdr:col>
      <xdr:colOff>499811</xdr:colOff>
      <xdr:row>77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F46F6-2C27-4DC0-99D5-34394DC950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0</xdr:colOff>
      <xdr:row>8</xdr:row>
      <xdr:rowOff>0</xdr:rowOff>
    </xdr:from>
    <xdr:to>
      <xdr:col>36</xdr:col>
      <xdr:colOff>609600</xdr:colOff>
      <xdr:row>28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9E1E76-92E5-47BF-821D-0F68BCEC9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4</xdr:row>
      <xdr:rowOff>114300</xdr:rowOff>
    </xdr:from>
    <xdr:to>
      <xdr:col>11</xdr:col>
      <xdr:colOff>387350</xdr:colOff>
      <xdr:row>11</xdr:row>
      <xdr:rowOff>63500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1697B2-226D-DF1F-773C-08312245B301}"/>
            </a:ext>
          </a:extLst>
        </xdr:cNvPr>
        <xdr:cNvSpPr txBox="1"/>
      </xdr:nvSpPr>
      <xdr:spPr>
        <a:xfrm>
          <a:off x="1657350" y="850900"/>
          <a:ext cx="54356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KCOR</a:t>
          </a:r>
          <a:r>
            <a:rPr lang="en-US" sz="1100" baseline="0"/>
            <a:t> v4 uses pairwise slope normalization, otherwise is the same as the original.</a:t>
          </a:r>
          <a:br>
            <a:rPr lang="en-US" sz="1100" baseline="0"/>
          </a:br>
          <a:br>
            <a:rPr lang="en-US" sz="1100" baseline="0"/>
          </a:br>
          <a:r>
            <a:rPr lang="en-US" sz="1100" baseline="0"/>
            <a:t>The detrending is minimal for all ages cohorts. </a:t>
          </a:r>
        </a:p>
        <a:p>
          <a:endParaRPr lang="en-US" sz="1100" baseline="0"/>
        </a:p>
        <a:p>
          <a:r>
            <a:rPr lang="en-US" sz="1100" baseline="0"/>
            <a:t>Use queries to limit to dates between enrollment and 4/1/2024</a:t>
          </a:r>
        </a:p>
        <a:p>
          <a:endParaRPr lang="en-US" sz="1100" baseline="0"/>
        </a:p>
        <a:p>
          <a:r>
            <a:rPr lang="en-US" sz="1100" baseline="0"/>
            <a:t>Compare 2 recent doses e.g., V3 v2. V3 v0.  V2 vs v0</a:t>
          </a:r>
        </a:p>
      </xdr:txBody>
    </xdr:sp>
    <xdr:clientData/>
  </xdr:twoCellAnchor>
  <xdr:twoCellAnchor>
    <xdr:from>
      <xdr:col>2</xdr:col>
      <xdr:colOff>349250</xdr:colOff>
      <xdr:row>13</xdr:row>
      <xdr:rowOff>6350</xdr:rowOff>
    </xdr:from>
    <xdr:to>
      <xdr:col>13</xdr:col>
      <xdr:colOff>393700</xdr:colOff>
      <xdr:row>35</xdr:row>
      <xdr:rowOff>19050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BBC9557-AD56-4705-B311-5D83D27FA38B}"/>
            </a:ext>
          </a:extLst>
        </xdr:cNvPr>
        <xdr:cNvSpPr txBox="1"/>
      </xdr:nvSpPr>
      <xdr:spPr>
        <a:xfrm>
          <a:off x="1568450" y="2400300"/>
          <a:ext cx="6750050" cy="406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 gompertz change in mortality dominates the ratio. The cum death and cum CMR</a:t>
          </a:r>
          <a:r>
            <a:rPr lang="en-US" sz="1100" baseline="0"/>
            <a:t> ratios are very similar and the ratio of cum Death curve is flatter better representing the constant hazard. So we should adjust cum death ratio.</a:t>
          </a:r>
        </a:p>
        <a:p>
          <a:endParaRPr lang="en-US" sz="1100" baseline="0"/>
        </a:p>
        <a:p>
          <a:r>
            <a:rPr lang="en-US" sz="1100" baseline="0"/>
            <a:t>So during the "adjustment window" where things are settled down, let's cumulate the deaths and compute the cum ratio at end vs. cum ratio 8 weeks at the start. </a:t>
          </a:r>
        </a:p>
        <a:p>
          <a:endParaRPr lang="en-US" sz="1100" baseline="0"/>
        </a:p>
        <a:p>
          <a:r>
            <a:rPr lang="en-US" sz="1100" baseline="0"/>
            <a:t>Using deaths is an advantage because few places are good at population numbers making them very problematic. And it's also simpler to use deaths. </a:t>
          </a:r>
        </a:p>
        <a:p>
          <a:endParaRPr lang="en-US" sz="1100" baseline="0"/>
        </a:p>
        <a:p>
          <a:r>
            <a:rPr lang="en-US" sz="1100" baseline="0"/>
            <a:t>Using this method, it's trivial to generate R(t) curvves in a pivot table for any age range chosen in the pivot filter right in Excel.</a:t>
          </a:r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that the cum death ratio is an exponential that is perfectly fit using the formula below.</a:t>
          </a:r>
        </a:p>
        <a:p>
          <a:endParaRPr lang="en-US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Note also that each pair we compute is neutralized separately.</a:t>
          </a:r>
        </a:p>
        <a:p>
          <a:endParaRPr lang="en-US">
            <a:effectLst/>
          </a:endParaRPr>
        </a:p>
        <a:p>
          <a:r>
            <a:rPr lang="en-US">
              <a:effectLst/>
            </a:rPr>
            <a:t>The Czech data becomes incomplete on 4/1/2024 due to reporting speeds to the government so the total deaths go lower than they</a:t>
          </a:r>
          <a:r>
            <a:rPr lang="en-US" baseline="0">
              <a:effectLst/>
            </a:rPr>
            <a:t> should so that's why we stop there.</a:t>
          </a:r>
          <a:endParaRPr lang="en-US">
            <a:effectLst/>
          </a:endParaRPr>
        </a:p>
      </xdr:txBody>
    </xdr:sp>
    <xdr:clientData/>
  </xdr:twoCellAnchor>
  <xdr:twoCellAnchor editAs="oneCell">
    <xdr:from>
      <xdr:col>13</xdr:col>
      <xdr:colOff>508000</xdr:colOff>
      <xdr:row>14</xdr:row>
      <xdr:rowOff>69850</xdr:rowOff>
    </xdr:from>
    <xdr:to>
      <xdr:col>19</xdr:col>
      <xdr:colOff>469448</xdr:colOff>
      <xdr:row>20</xdr:row>
      <xdr:rowOff>88760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9839B-B7C8-4FDE-B76A-17FC217A1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2800" y="2647950"/>
          <a:ext cx="3619048" cy="112381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0.541738078704" backgroundQuery="1" createdVersion="8" refreshedVersion="8" minRefreshableVersion="3" recordCount="0" supportSubquery="1" supportAdvancedDrill="1" xr:uid="{5123AD26-C019-43D2-A98D-2EDBB5E3A964}">
  <cacheSource type="external" connectionId="3"/>
  <cacheFields count="5">
    <cacheField name="[2021_24].[DateDied].[DateDied]" caption="DateDied" numFmtId="0" hierarchy="1" level="1">
      <sharedItems containsSemiMixedTypes="0" containsNonDate="0" containsDate="1" containsString="0" minDate="2021-06-14T00:00:00" maxDate="2024-04-02T00:00:00" count="147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</sharedItems>
    </cacheField>
    <cacheField name="[2021_24].[YearOfBirth].[YearOfBirth]" caption="YearOfBirth" numFmtId="0" hierarchy="2" level="1">
      <sharedItems containsSemiMixedTypes="0" containsNonDate="0" containsString="0"/>
    </cacheField>
    <cacheField name="[2021_24].[Sex].[Sex]" caption="Sex" numFmtId="0" hierarchy="3" level="1">
      <sharedItems containsSemiMixedTypes="0" containsNonDate="0" containsString="0"/>
    </cacheField>
    <cacheField name="[Measures].[Sum of Dead]" caption="Sum of Dead" numFmtId="0" hierarchy="25" level="32767"/>
    <cacheField name="[2021_24].[Dose].[Dose]" caption="Dose" numFmtId="0" hierarchy="4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</x15:cachedUniqueNames>
        </ext>
      </extLst>
    </cacheField>
  </cacheFields>
  <cacheHierarchies count="29"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4"/>
      </fieldsUsage>
    </cacheHierarchy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ateDied (Month)]" caption="Count of DateDied (Month)" measure="1" displayFolder="" measureGroup="2022_06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2021_24" uniqueName="[2021_24]" caption="2021_24"/>
    <dimension name="2022_06" uniqueName="[2022_06]" caption="2022_06"/>
    <dimension measure="1" name="Measures" uniqueName="[Measures]" caption="Measures"/>
  </dimensions>
  <measureGroups count="2">
    <measureGroup name="2021_24" caption="2021_24"/>
    <measureGroup name="2022_06" caption="2022_06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0.541738078704" backgroundQuery="1" createdVersion="8" refreshedVersion="8" minRefreshableVersion="3" recordCount="0" supportSubquery="1" supportAdvancedDrill="1" xr:uid="{46C22FA0-D669-446A-A473-680EBBE696B3}">
  <cacheSource type="external" connectionId="3"/>
  <cacheFields count="5">
    <cacheField name="[2021_24].[DateDied].[DateDied]" caption="DateDied" numFmtId="0" hierarchy="1" level="1">
      <sharedItems containsSemiMixedTypes="0" containsNonDate="0" containsDate="1" containsString="0" minDate="2021-06-14T00:00:00" maxDate="2024-04-02T00:00:00" count="147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</sharedItems>
    </cacheField>
    <cacheField name="[2021_24].[YearOfBirth].[YearOfBirth]" caption="YearOfBirth" numFmtId="0" hierarchy="2" level="1">
      <sharedItems containsSemiMixedTypes="0" containsNonDate="0" containsString="0"/>
    </cacheField>
    <cacheField name="[2021_24].[Sex].[Sex]" caption="Sex" numFmtId="0" hierarchy="3" level="1">
      <sharedItems containsSemiMixedTypes="0" containsNonDate="0" containsString="0"/>
    </cacheField>
    <cacheField name="[Measures].[Sum of Dead]" caption="Sum of Dead" numFmtId="0" hierarchy="25" level="32767"/>
    <cacheField name="[2021_24].[Dose].[Dose]" caption="Dose" numFmtId="0" hierarchy="4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</x15:cachedUniqueNames>
        </ext>
      </extLst>
    </cacheField>
  </cacheFields>
  <cacheHierarchies count="29"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2" memberValueDatatype="7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4"/>
      </fieldsUsage>
    </cacheHierarchy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ateDied (Month)]" caption="Count of DateDied (Month)" measure="1" displayFolder="" measureGroup="2022_06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2]" caption="Sum of Dead 2" measure="1" displayFolder="" measureGroup="2022_06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2021_24" uniqueName="[2021_24]" caption="2021_24"/>
    <dimension name="2022_06" uniqueName="[2022_06]" caption="2022_06"/>
    <dimension measure="1" name="Measures" uniqueName="[Measures]" caption="Measures"/>
  </dimensions>
  <measureGroups count="2">
    <measureGroup name="2021_24" caption="2021_24"/>
    <measureGroup name="2022_06" caption="2022_06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00.832220254626" backgroundQuery="1" createdVersion="8" refreshedVersion="8" minRefreshableVersion="3" recordCount="0" supportSubquery="1" supportAdvancedDrill="1" xr:uid="{47030B65-BB87-42FB-8967-D2796C8ECD65}">
  <cacheSource type="external" connectionId="3"/>
  <cacheFields count="6">
    <cacheField name="[2021_24].[Dose].[Dose]" caption="Dose" numFmtId="0" hierarchy="4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</x15:cachedUniqueNames>
        </ext>
      </extLst>
    </cacheField>
    <cacheField name="[2022_06].[Dose].[Dose]" caption="Dose" numFmtId="0" hierarchy="14" level="1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  <x15:cachedUniqueName index="5" name="[2022_06].[Dose].&amp;[5]"/>
            <x15:cachedUniqueName index="6" name="[2022_06].[Dose].&amp;[6]"/>
            <x15:cachedUniqueName index="7" name="[2022_06].[Dose].&amp;[7]"/>
          </x15:cachedUniqueNames>
        </ext>
      </extLst>
    </cacheField>
    <cacheField name="[2022_06].[YearOfBirth].[YearOfBirth]" caption="YearOfBirth" numFmtId="0" hierarchy="12" level="1">
      <sharedItems containsSemiMixedTypes="0" containsNonDate="0" containsString="0"/>
    </cacheField>
    <cacheField name="[2022_06].[Sex].[Sex]" caption="Sex" numFmtId="0" hierarchy="13" level="1">
      <sharedItems containsSemiMixedTypes="0" containsNonDate="0" containsString="0"/>
    </cacheField>
    <cacheField name="[2022_06].[DateDied].[DateDied]" caption="DateDied" numFmtId="0" hierarchy="11" level="1">
      <sharedItems containsSemiMixedTypes="0" containsNonDate="0" containsDate="1" containsString="0" minDate="2022-02-07T00:00:00" maxDate="2024-04-02T00:00:00" count="113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</sharedItems>
    </cacheField>
    <cacheField name="[Measures].[Sum of Dead 2]" caption="Sum of Dead 2" numFmtId="0" hierarchy="28" level="32767"/>
  </cacheFields>
  <cacheHierarchies count="29"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0"/>
      </fieldsUsage>
    </cacheHierarchy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ateDied (Year)]" caption="DateDied (Year)" attribute="1" defaultMemberUniqueName="[2021_24].[DateDied (Year)].[All]" allUniqueName="[2021_24].[DateDied (Year)].[All]" dimensionUniqueName="[2021_24]" displayFolder="" count="0" memberValueDatatype="130" unbalanced="0"/>
    <cacheHierarchy uniqueName="[2021_24].[DateDied (Quarter)]" caption="DateDied (Quarter)" attribute="1" defaultMemberUniqueName="[2021_24].[DateDied (Quarter)].[All]" allUniqueName="[2021_24].[DateDied (Quarter)].[All]" dimensionUniqueName="[2021_24]" displayFolder="" count="0" memberValueDatatype="130" unbalanced="0"/>
    <cacheHierarchy uniqueName="[2021_24].[DateDied (Month)]" caption="DateDied (Month)" attribute="1" defaultMemberUniqueName="[2021_24].[DateDied (Month)].[All]" allUniqueName="[2021_24].[DateDied (Month)].[All]" dimensionUniqueName="[2021_24]" displayFolder="" count="0" memberValueDatatype="13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>
      <fieldsUsage count="2">
        <fieldUsage x="-1"/>
        <fieldUsage x="4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3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1"/>
      </fieldsUsage>
    </cacheHierarchy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1_24].[DateDied (Month Index)]" caption="DateDied (Month Index)" attribute="1" defaultMemberUniqueName="[2021_24].[DateDied (Month Index)].[All]" allUniqueName="[2021_24].[DateDied (Month Index)].[All]" dimensionUniqueName="[2021_24]" displayFolder="" count="0" memberValueDatatype="20" unbalanced="0" hidden="1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2_06]" caption="__XL_Count 2022_06" measure="1" displayFolder="" measureGroup="2022_06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ose]" caption="Sum of Dose" measure="1" displayFolder="" measureGroup="2021_24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DateDied (Month)]" caption="Count of DateDied (Month)" measure="1" displayFolder="" measureGroup="2022_06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2]" caption="Sum of Dead 2" measure="1" displayFolder="" measureGroup="2022_0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3">
    <dimension name="2021_24" uniqueName="[2021_24]" caption="2021_24"/>
    <dimension name="2022_06" uniqueName="[2022_06]" caption="2022_06"/>
    <dimension measure="1" name="Measures" uniqueName="[Measures]" caption="Measures"/>
  </dimensions>
  <measureGroups count="2">
    <measureGroup name="2021_24" caption="2021_24"/>
    <measureGroup name="2022_06" caption="2022_06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2EB82-D784-4546-9D5C-AC888599102B}" name="PivotTable18" cacheId="37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8:J123" firstHeaderRow="1" firstDataRow="2" firstDataCol="1" rowPageCount="2" colPageCount="1"/>
  <pivotFields count="6">
    <pivotField allDrilled="1" subtotalTop="0" showAll="0" dataSourceSort="1" defaultSubtotal="0" defaultAttributeDrillState="1">
      <items count="3">
        <item s="1" x="0"/>
        <item s="1" x="1"/>
        <item s="1" x="2"/>
      </items>
    </pivotField>
    <pivotField axis="axisCol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</items>
    </pivotField>
    <pivotField dataField="1" subtotalTop="0" showAll="0" defaultSubtotal="0"/>
  </pivotFields>
  <rowFields count="1">
    <field x="4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2" hier="12" name="[2022_06].[YearOfBirth].[All]" cap="All"/>
    <pageField fld="3" hier="13" name="[2022_06].[Sex].[All]" cap="All"/>
  </pageFields>
  <dataFields count="1">
    <dataField name="Sum of Dead" fld="5" baseField="0" baseItem="0"/>
  </dataFields>
  <chartFormats count="8">
    <chartFormat chart="3" format="9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3" format="12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3" format="13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3" format="14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3" format="15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3" format="16" series="1">
      <pivotArea type="data" outline="0" fieldPosition="0">
        <references count="1">
          <reference field="1" count="1" selected="0">
            <x v="7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2021_24]"/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739CC-C2E5-4438-A2A9-7701090D0CC6}" name="PivotTable18" cacheId="3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E15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" hier="2" name="[2021_24].[YearOfBirth].[All]" cap="All"/>
    <pageField fld="2" hier="3" name="[2021_24].[Sex].[All]" cap="All"/>
  </pageFields>
  <dataFields count="1">
    <dataField name="Sum of Dead" fld="3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7030A0-8B03-4138-9695-F334EF95ADBA}" name="PivotTable18" cacheId="3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8:E15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" hier="2" name="[2021_24].[YearOfBirth].[All]" cap="All"/>
    <pageField fld="2" hier="3" name="[2021_24].[Sex].[All]" cap="All"/>
  </pageFields>
  <dataFields count="1">
    <dataField name="Sum of Dead" fld="3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79AF8-3BC6-4816-8AD4-11550DC86463}">
  <dimension ref="A1:BY156"/>
  <sheetViews>
    <sheetView tabSelected="1" topLeftCell="AJ1" workbookViewId="0">
      <selection activeCell="BK12" sqref="BK1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4.81640625" bestFit="1" customWidth="1"/>
    <col min="4" max="4" width="5.81640625" bestFit="1" customWidth="1"/>
    <col min="5" max="5" width="6.81640625" bestFit="1" customWidth="1"/>
    <col min="6" max="6" width="2.81640625" bestFit="1" customWidth="1"/>
    <col min="7" max="9" width="1.81640625" bestFit="1" customWidth="1"/>
    <col min="10" max="10" width="10.7265625" customWidth="1"/>
    <col min="11" max="11" width="10.6328125" customWidth="1"/>
    <col min="12" max="12" width="16.08984375" customWidth="1"/>
    <col min="13" max="22" width="10.6328125" customWidth="1"/>
    <col min="23" max="23" width="12.26953125" customWidth="1"/>
    <col min="24" max="55" width="10.6328125" customWidth="1"/>
    <col min="56" max="56" width="19.453125" customWidth="1"/>
    <col min="57" max="58" width="10.6328125" customWidth="1"/>
    <col min="59" max="59" width="10.26953125" customWidth="1"/>
    <col min="60" max="60" width="2.81640625" customWidth="1"/>
    <col min="61" max="92" width="10.6328125" customWidth="1"/>
    <col min="93" max="124" width="2.81640625" bestFit="1" customWidth="1"/>
    <col min="125" max="195" width="3.81640625" bestFit="1" customWidth="1"/>
    <col min="196" max="196" width="10.7265625" bestFit="1" customWidth="1"/>
  </cols>
  <sheetData>
    <row r="1" spans="1:77" x14ac:dyDescent="0.35">
      <c r="L1" s="5" t="s">
        <v>17</v>
      </c>
      <c r="M1" s="10">
        <v>4</v>
      </c>
      <c r="O1" t="s">
        <v>25</v>
      </c>
      <c r="W1" s="5" t="s">
        <v>45</v>
      </c>
      <c r="X1">
        <v>29</v>
      </c>
    </row>
    <row r="2" spans="1:77" x14ac:dyDescent="0.35">
      <c r="L2" s="5" t="s">
        <v>18</v>
      </c>
      <c r="M2" s="10">
        <v>72</v>
      </c>
      <c r="O2" t="s">
        <v>24</v>
      </c>
      <c r="W2" s="5" t="s">
        <v>46</v>
      </c>
      <c r="X2">
        <v>12</v>
      </c>
    </row>
    <row r="3" spans="1:77" x14ac:dyDescent="0.35">
      <c r="L3" s="5" t="s">
        <v>19</v>
      </c>
      <c r="M3" s="10">
        <v>52</v>
      </c>
      <c r="W3" s="5" t="s">
        <v>44</v>
      </c>
      <c r="X3">
        <v>1.4</v>
      </c>
      <c r="Z3" t="s">
        <v>47</v>
      </c>
    </row>
    <row r="4" spans="1:77" x14ac:dyDescent="0.35">
      <c r="L4" s="5" t="s">
        <v>27</v>
      </c>
      <c r="M4" s="10">
        <v>4</v>
      </c>
      <c r="O4" t="s">
        <v>28</v>
      </c>
    </row>
    <row r="5" spans="1:77" x14ac:dyDescent="0.35">
      <c r="A5" s="1" t="s">
        <v>4</v>
      </c>
      <c r="B5" t="s" vm="3">
        <v>5</v>
      </c>
      <c r="X5" s="5" t="s">
        <v>29</v>
      </c>
    </row>
    <row r="6" spans="1:77" x14ac:dyDescent="0.35">
      <c r="A6" s="1" t="s">
        <v>6</v>
      </c>
      <c r="B6" t="s" vm="4">
        <v>5</v>
      </c>
      <c r="L6" s="5" t="s">
        <v>43</v>
      </c>
      <c r="X6">
        <f ca="1">(OFFSET(X10,$M$4,0)/OFFSET(X10,$M$3-1,0))^(1/($M$3-$M$4))</f>
        <v>0.99910820514897503</v>
      </c>
      <c r="Y6">
        <f t="shared" ref="Y6:Z6" ca="1" si="0">(OFFSET(Y10,$M$4,0)/OFFSET(Y10,$M$3-1,0))^(1/($M$3-$M$4))</f>
        <v>1.0013478382239223</v>
      </c>
      <c r="Z6">
        <f t="shared" ca="1" si="0"/>
        <v>1.0004548413777092</v>
      </c>
    </row>
    <row r="7" spans="1:77" x14ac:dyDescent="0.35">
      <c r="AN7" t="s">
        <v>26</v>
      </c>
    </row>
    <row r="8" spans="1:77" x14ac:dyDescent="0.35">
      <c r="A8" s="1" t="s">
        <v>8</v>
      </c>
      <c r="B8" s="1" t="s">
        <v>7</v>
      </c>
      <c r="L8" s="5"/>
      <c r="M8" s="5" t="s">
        <v>9</v>
      </c>
      <c r="N8" s="5"/>
      <c r="R8" t="s">
        <v>13</v>
      </c>
      <c r="X8" t="s">
        <v>21</v>
      </c>
      <c r="AF8" t="s">
        <v>23</v>
      </c>
      <c r="AN8" t="s">
        <v>20</v>
      </c>
    </row>
    <row r="9" spans="1:77" x14ac:dyDescent="0.35">
      <c r="A9" s="1" t="s">
        <v>2</v>
      </c>
      <c r="B9">
        <v>0</v>
      </c>
      <c r="C9">
        <v>1</v>
      </c>
      <c r="D9">
        <v>2</v>
      </c>
      <c r="E9">
        <v>3</v>
      </c>
      <c r="F9">
        <v>4</v>
      </c>
      <c r="G9">
        <v>5</v>
      </c>
      <c r="H9">
        <v>6</v>
      </c>
      <c r="I9">
        <v>7</v>
      </c>
      <c r="J9" t="s">
        <v>3</v>
      </c>
      <c r="L9" s="11" t="s">
        <v>10</v>
      </c>
      <c r="M9" s="11" t="s">
        <v>11</v>
      </c>
      <c r="N9" s="11" t="s">
        <v>12</v>
      </c>
      <c r="O9" s="11" t="s">
        <v>48</v>
      </c>
      <c r="Q9" s="5" t="s">
        <v>14</v>
      </c>
      <c r="R9" s="5" t="s">
        <v>16</v>
      </c>
      <c r="S9" s="5" t="s">
        <v>15</v>
      </c>
      <c r="T9" s="5" t="s">
        <v>49</v>
      </c>
      <c r="U9" s="5" t="s">
        <v>50</v>
      </c>
      <c r="V9" s="5" t="s">
        <v>51</v>
      </c>
      <c r="W9" s="5"/>
      <c r="X9" s="5" t="s">
        <v>14</v>
      </c>
      <c r="Y9" s="5" t="s">
        <v>16</v>
      </c>
      <c r="Z9" s="5" t="s">
        <v>15</v>
      </c>
      <c r="AA9" s="5" t="s">
        <v>49</v>
      </c>
      <c r="AB9" s="5" t="s">
        <v>50</v>
      </c>
      <c r="AC9" s="5" t="s">
        <v>51</v>
      </c>
      <c r="AE9" s="5" t="s">
        <v>14</v>
      </c>
      <c r="AF9" s="5" t="s">
        <v>16</v>
      </c>
      <c r="AG9" s="5" t="s">
        <v>15</v>
      </c>
      <c r="AH9" s="5" t="s">
        <v>49</v>
      </c>
      <c r="AI9" s="5" t="s">
        <v>50</v>
      </c>
      <c r="AJ9" s="5" t="s">
        <v>51</v>
      </c>
      <c r="AK9" s="5"/>
      <c r="AL9" s="5" t="s">
        <v>30</v>
      </c>
      <c r="AM9" s="5" t="s">
        <v>14</v>
      </c>
      <c r="AN9" s="5" t="s">
        <v>16</v>
      </c>
      <c r="AO9" s="5" t="s">
        <v>15</v>
      </c>
      <c r="AP9" s="5" t="s">
        <v>49</v>
      </c>
      <c r="AQ9" s="5" t="s">
        <v>50</v>
      </c>
      <c r="AR9" s="5" t="s">
        <v>51</v>
      </c>
      <c r="BW9" s="5"/>
      <c r="BX9" s="5"/>
      <c r="BY9" s="5"/>
    </row>
    <row r="10" spans="1:77" x14ac:dyDescent="0.35">
      <c r="A10" s="2">
        <v>44599</v>
      </c>
      <c r="B10" s="4">
        <v>856</v>
      </c>
      <c r="C10" s="4">
        <v>120</v>
      </c>
      <c r="D10" s="4">
        <v>679</v>
      </c>
      <c r="E10" s="4">
        <v>1037</v>
      </c>
      <c r="F10" s="4">
        <v>0</v>
      </c>
      <c r="G10" s="4">
        <v>0</v>
      </c>
      <c r="H10" s="4">
        <v>0</v>
      </c>
      <c r="I10" s="4">
        <v>0</v>
      </c>
      <c r="J10" s="4">
        <v>2692</v>
      </c>
      <c r="L10">
        <f>B10</f>
        <v>856</v>
      </c>
      <c r="M10">
        <f>C10</f>
        <v>120</v>
      </c>
      <c r="N10">
        <f>D10</f>
        <v>679</v>
      </c>
      <c r="O10">
        <f>E10</f>
        <v>1037</v>
      </c>
      <c r="Q10" s="9">
        <f>M10/L10</f>
        <v>0.14018691588785046</v>
      </c>
      <c r="R10" s="9">
        <f>N10/M10</f>
        <v>5.6583333333333332</v>
      </c>
      <c r="S10" s="9">
        <f>N10/L10</f>
        <v>0.79322429906542058</v>
      </c>
      <c r="T10" s="9">
        <f>O10/L10</f>
        <v>1.2114485981308412</v>
      </c>
      <c r="U10" s="9">
        <f>O10/M10</f>
        <v>8.6416666666666675</v>
      </c>
      <c r="V10" s="9">
        <f>O10/N10</f>
        <v>1.5272459499263622</v>
      </c>
      <c r="X10" s="9">
        <f ca="1">(OFFSET(M10,$M$2,0)-OFFSET(M$10, $M$2-1, 0))/(OFFSET(L10,$M$2,0)-OFFSET(L$10,$M$2-1,0))</f>
        <v>0.12009237875288684</v>
      </c>
      <c r="Y10" s="9">
        <f ca="1">(OFFSET(N10,$M$2,0)-OFFSET(N$10, $M$2-1, 0))/(OFFSET(M10,$M$2,0)-OFFSET(M$10,$M$2-1,0))</f>
        <v>6.615384615384615</v>
      </c>
      <c r="Z10" s="9">
        <f ca="1">(OFFSET(N10,$M$2,0)-OFFSET(N$10, $M$2-1, 0))/(OFFSET(L10,$M$2,0)-OFFSET(L$10,$M$2-1,0))</f>
        <v>0.79445727482678985</v>
      </c>
      <c r="AA10">
        <f ca="1">(OFFSET(O10,$M$2,0)-OFFSET(O$10, $M$2-1, 0))/(OFFSET(L10,$M$2,0)-OFFSET(L$10,$M$2-1,0))</f>
        <v>2.5588914549653579</v>
      </c>
      <c r="AB10">
        <f ca="1">(OFFSET(O10,$M$2,0)-OFFSET(O$10, $M$2-1, 0))/(OFFSET(M10,$M$2,0)-OFFSET(M$10,$M$2-1,0))</f>
        <v>21.307692307692307</v>
      </c>
      <c r="AC10">
        <f ca="1">(OFFSET(O10,$M$2,0)-OFFSET(O$10, $M$2-1, 0))/(OFFSET(N10,$M$2,0)-OFFSET(N$10,$M$2-1,0))</f>
        <v>3.2209302325581395</v>
      </c>
      <c r="AE10" s="9">
        <f ca="1">Q10*($X$6^(ROW()-10))</f>
        <v>0.14018691588785046</v>
      </c>
      <c r="AF10" s="9">
        <f ca="1">R10*($X$6^(ROW()-10))</f>
        <v>5.6583333333333332</v>
      </c>
      <c r="AG10" s="9">
        <f ca="1">S10*($X$6^(ROW()-10))</f>
        <v>0.79322429906542058</v>
      </c>
      <c r="AH10" s="9">
        <f t="shared" ref="AH10:AH73" ca="1" si="1">T10*($X$6^(ROW()-10))</f>
        <v>1.2114485981308412</v>
      </c>
      <c r="AI10" s="9">
        <f t="shared" ref="AI10:AI73" ca="1" si="2">U10*($X$6^(ROW()-10))</f>
        <v>8.6416666666666675</v>
      </c>
      <c r="AJ10" s="9">
        <f t="shared" ref="AJ10:AJ73" ca="1" si="3">V10*($X$6^(ROW()-10))</f>
        <v>1.5272459499263622</v>
      </c>
      <c r="AL10" s="6">
        <f>A10</f>
        <v>44599</v>
      </c>
      <c r="AM10" s="9">
        <f ca="1">AE10/OFFSET(AE$10, $M$1,0)</f>
        <v>1.1124884181669377</v>
      </c>
      <c r="AN10" s="9">
        <f ca="1">AF10/OFFSET(AF$10, $M$1,0)</f>
        <v>0.97588290049662707</v>
      </c>
      <c r="AO10" s="9">
        <f ca="1">AG10/OFFSET(AG$10, $M$1,0)</f>
        <v>1.0817908633715556</v>
      </c>
      <c r="AP10" s="9">
        <f t="shared" ref="AP10:AP73" ca="1" si="4">AH10/OFFSET(AH$10, $M$1,0)</f>
        <v>0.94118078103788472</v>
      </c>
      <c r="AQ10" s="9">
        <f t="shared" ref="AQ10:AQ73" ca="1" si="5">AI10/OFFSET(AI$10, $M$1,0)</f>
        <v>0.84903862806564223</v>
      </c>
      <c r="AR10" s="9">
        <f t="shared" ref="AR10:AR73" ca="1" si="6">AJ10/OFFSET(AJ$10, $M$1,0)</f>
        <v>0.87313146402028385</v>
      </c>
      <c r="BE10" s="11" t="s">
        <v>14</v>
      </c>
      <c r="BF10" s="11" t="s">
        <v>16</v>
      </c>
      <c r="BG10" s="11" t="s">
        <v>15</v>
      </c>
      <c r="BI10" s="5" t="s">
        <v>49</v>
      </c>
      <c r="BJ10" s="5" t="s">
        <v>50</v>
      </c>
      <c r="BK10" s="5" t="s">
        <v>51</v>
      </c>
    </row>
    <row r="11" spans="1:77" x14ac:dyDescent="0.35">
      <c r="A11" s="2">
        <v>44606</v>
      </c>
      <c r="B11" s="4">
        <v>827</v>
      </c>
      <c r="C11" s="4">
        <v>99</v>
      </c>
      <c r="D11" s="4">
        <v>658</v>
      </c>
      <c r="E11" s="4">
        <v>1051</v>
      </c>
      <c r="F11" s="4">
        <v>0</v>
      </c>
      <c r="G11" s="4">
        <v>0</v>
      </c>
      <c r="H11" s="4">
        <v>0</v>
      </c>
      <c r="I11" s="4">
        <v>0</v>
      </c>
      <c r="J11" s="4">
        <v>2635</v>
      </c>
      <c r="L11">
        <f>B11+L10</f>
        <v>1683</v>
      </c>
      <c r="M11">
        <f>C11+M10</f>
        <v>219</v>
      </c>
      <c r="N11">
        <f>D11+N10</f>
        <v>1337</v>
      </c>
      <c r="O11">
        <f>E11+O10</f>
        <v>2088</v>
      </c>
      <c r="Q11" s="9">
        <f>M11/L11</f>
        <v>0.13012477718360071</v>
      </c>
      <c r="R11" s="9">
        <f>N11/M11</f>
        <v>6.1050228310502286</v>
      </c>
      <c r="S11" s="9">
        <f t="shared" ref="S11:S74" si="7">N11/L11</f>
        <v>0.79441473559120623</v>
      </c>
      <c r="T11" s="9">
        <f t="shared" ref="T11:T74" si="8">O11/L11</f>
        <v>1.2406417112299466</v>
      </c>
      <c r="U11" s="9">
        <f t="shared" ref="U11:U74" si="9">O11/M11</f>
        <v>9.5342465753424666</v>
      </c>
      <c r="V11" s="9">
        <f t="shared" ref="V11:V74" si="10">O11/N11</f>
        <v>1.5617053103964098</v>
      </c>
      <c r="X11" s="9">
        <f ca="1">(OFFSET(M11,$M$2,0)-OFFSET(M$10, $M$2-1, 0))/(OFFSET(L11,$M$2,0)-OFFSET(L$10,$M$2-1,0))</f>
        <v>0.11731207289293849</v>
      </c>
      <c r="Y11" s="9">
        <f ca="1">(OFFSET(N11,$M$2,0)-OFFSET(N$10, $M$2-1, 0))/(OFFSET(M11,$M$2,0)-OFFSET(M$10,$M$2-1,0))</f>
        <v>6.407766990291262</v>
      </c>
      <c r="Z11" s="9">
        <f t="shared" ref="Z11:Z74" ca="1" si="11">(OFFSET(N11,$M$2,0)-OFFSET(N$10, $M$2-1, 0))/(OFFSET(L11,$M$2,0)-OFFSET(L$10,$M$2-1,0))</f>
        <v>0.75170842824601369</v>
      </c>
      <c r="AA11">
        <f t="shared" ref="AA11:AA61" ca="1" si="12">(OFFSET(O11,$M$2,0)-OFFSET(O$10, $M$2-1, 0))/(OFFSET(L11,$M$2,0)-OFFSET(L$10,$M$2-1,0))</f>
        <v>2.570615034168565</v>
      </c>
      <c r="AB11">
        <f t="shared" ref="AB11:AB61" ca="1" si="13">(OFFSET(O11,$M$2,0)-OFFSET(O$10, $M$2-1, 0))/(OFFSET(M11,$M$2,0)-OFFSET(M$10,$M$2-1,0))</f>
        <v>21.912621359223301</v>
      </c>
      <c r="AC11">
        <f t="shared" ref="AC11:AC61" ca="1" si="14">(OFFSET(O11,$M$2,0)-OFFSET(O$10, $M$2-1, 0))/(OFFSET(N11,$M$2,0)-OFFSET(N$10,$M$2-1,0))</f>
        <v>3.4196969696969699</v>
      </c>
      <c r="AE11" s="9">
        <f ca="1">Q11*($X$6^(ROW()-10))</f>
        <v>0.1300087325773176</v>
      </c>
      <c r="AF11" s="9">
        <f ca="1">R11*($X$6^(ROW()-10))</f>
        <v>6.0995784031241085</v>
      </c>
      <c r="AG11" s="9">
        <f ca="1">S11*($X$6^(ROW()-10))</f>
        <v>0.79370628062042758</v>
      </c>
      <c r="AH11" s="9">
        <f t="shared" ca="1" si="1"/>
        <v>1.239535313339905</v>
      </c>
      <c r="AI11" s="9">
        <f t="shared" ca="1" si="2"/>
        <v>9.5257439833381738</v>
      </c>
      <c r="AJ11" s="9">
        <f t="shared" ca="1" si="3"/>
        <v>1.56031258964178</v>
      </c>
      <c r="AL11" s="6">
        <f>A11</f>
        <v>44606</v>
      </c>
      <c r="AM11" s="9">
        <f ca="1">AE11/OFFSET(AE$10, $M$1,0)</f>
        <v>1.0317168926701765</v>
      </c>
      <c r="AN11" s="9">
        <f ca="1">AF11/OFFSET(AF$10, $M$1,0)</f>
        <v>1.0519836696048317</v>
      </c>
      <c r="AO11" s="9">
        <f ca="1">AG11/OFFSET(AG$10, $M$1,0)</f>
        <v>1.08244818469055</v>
      </c>
      <c r="AP11" s="9">
        <f t="shared" ca="1" si="4"/>
        <v>0.96300149765602405</v>
      </c>
      <c r="AQ11" s="9">
        <f t="shared" ca="1" si="5"/>
        <v>0.93589870043409706</v>
      </c>
      <c r="AR11" s="9">
        <f t="shared" ca="1" si="6"/>
        <v>0.89203576921509942</v>
      </c>
      <c r="BD11" s="5" t="s">
        <v>31</v>
      </c>
      <c r="BE11" s="9">
        <f ca="1">VLOOKUP(DATE(2022,12,26), $AL:$AO, 2, FALSE)</f>
        <v>0.9469367369716537</v>
      </c>
      <c r="BF11" s="7">
        <f ca="1">VLOOKUP(DATE(2022,12,26), $AL:$AO, 3, FALSE)</f>
        <v>0.94825394984772182</v>
      </c>
      <c r="BG11" s="7">
        <f ca="1">VLOOKUP(DATE(2022,12,26), $AL:$AR, 4, FALSE)</f>
        <v>0.9322224339610512</v>
      </c>
      <c r="BI11" s="7">
        <f ca="1">VLOOKUP(DATE(2022,12,26), $AL:$AR, 5, FALSE)</f>
        <v>1.4802112840684498</v>
      </c>
      <c r="BJ11" s="7">
        <f ca="1">VLOOKUP(DATE(2022,12,26), $AL:$AR, 6, FALSE)</f>
        <v>1.5056666151693581</v>
      </c>
      <c r="BK11" s="7">
        <f ca="1">VLOOKUP(DATE(2022,12,26), $AL:$AR, 7, FALSE)</f>
        <v>1.5294322251798507</v>
      </c>
    </row>
    <row r="12" spans="1:77" x14ac:dyDescent="0.35">
      <c r="A12" s="2">
        <v>44613</v>
      </c>
      <c r="B12" s="4">
        <v>797</v>
      </c>
      <c r="C12" s="4">
        <v>105</v>
      </c>
      <c r="D12" s="4">
        <v>558</v>
      </c>
      <c r="E12" s="4">
        <v>1053</v>
      </c>
      <c r="F12" s="4">
        <v>0</v>
      </c>
      <c r="G12" s="4">
        <v>0</v>
      </c>
      <c r="H12" s="4">
        <v>0</v>
      </c>
      <c r="I12" s="4">
        <v>0</v>
      </c>
      <c r="J12" s="4">
        <v>2513</v>
      </c>
      <c r="L12">
        <f>B12+L11</f>
        <v>2480</v>
      </c>
      <c r="M12">
        <f>C12+M11</f>
        <v>324</v>
      </c>
      <c r="N12">
        <f>D12+N11</f>
        <v>1895</v>
      </c>
      <c r="O12">
        <f t="shared" ref="O12:O75" si="15">E12+O11</f>
        <v>3141</v>
      </c>
      <c r="Q12" s="9">
        <f>M12/L12</f>
        <v>0.13064516129032258</v>
      </c>
      <c r="R12" s="9">
        <f>N12/M12</f>
        <v>5.8487654320987659</v>
      </c>
      <c r="S12" s="9">
        <f t="shared" si="7"/>
        <v>0.76411290322580649</v>
      </c>
      <c r="T12" s="9">
        <f t="shared" si="8"/>
        <v>1.2665322580645162</v>
      </c>
      <c r="U12" s="9">
        <f t="shared" si="9"/>
        <v>9.6944444444444446</v>
      </c>
      <c r="V12" s="9">
        <f t="shared" si="10"/>
        <v>1.6575197889182058</v>
      </c>
      <c r="X12" s="9">
        <f ca="1">(OFFSET(M12,$M$2,0)-OFFSET(M$10, $M$2-1, 0))/(OFFSET(L12,$M$2,0)-OFFSET(L$10,$M$2-1,0))</f>
        <v>0.11970260223048328</v>
      </c>
      <c r="Y12" s="9">
        <f ca="1">(OFFSET(N12,$M$2,0)-OFFSET(N$10, $M$2-1, 0))/(OFFSET(M12,$M$2,0)-OFFSET(M$10,$M$2-1,0))</f>
        <v>5.987577639751553</v>
      </c>
      <c r="Z12" s="9">
        <f t="shared" ca="1" si="11"/>
        <v>0.71672862453531594</v>
      </c>
      <c r="AA12">
        <f t="shared" ca="1" si="12"/>
        <v>2.5962825278810411</v>
      </c>
      <c r="AB12">
        <f t="shared" ca="1" si="13"/>
        <v>21.689440993788821</v>
      </c>
      <c r="AC12">
        <f t="shared" ca="1" si="14"/>
        <v>3.6224066390041494</v>
      </c>
      <c r="AE12" s="9">
        <f ca="1">Q12*($X$6^(ROW()-10))</f>
        <v>0.13041224782786534</v>
      </c>
      <c r="AF12" s="9">
        <f ca="1">R12*($X$6^(ROW()-10))</f>
        <v>5.8383382858161488</v>
      </c>
      <c r="AG12" s="9">
        <f ca="1">S12*($X$6^(ROW()-10))</f>
        <v>0.76275064701791617</v>
      </c>
      <c r="AH12" s="9">
        <f t="shared" ca="1" si="1"/>
        <v>1.2642742914423613</v>
      </c>
      <c r="AI12" s="9">
        <f t="shared" ca="1" si="2"/>
        <v>9.6771612431390626</v>
      </c>
      <c r="AJ12" s="9">
        <f t="shared" ca="1" si="3"/>
        <v>1.6545647719140137</v>
      </c>
      <c r="AL12" s="6">
        <f>A12</f>
        <v>44613</v>
      </c>
      <c r="AM12" s="9">
        <f ca="1">AE12/OFFSET(AE$10, $M$1,0)</f>
        <v>1.0349190891087314</v>
      </c>
      <c r="AN12" s="9">
        <f ca="1">AF12/OFFSET(AF$10, $M$1,0)</f>
        <v>1.0069280413153643</v>
      </c>
      <c r="AO12" s="9">
        <f ca="1">AG12/OFFSET(AG$10, $M$1,0)</f>
        <v>1.0402312207869866</v>
      </c>
      <c r="AP12" s="9">
        <f t="shared" ca="1" si="4"/>
        <v>0.98222133972647918</v>
      </c>
      <c r="AQ12" s="9">
        <f t="shared" ca="1" si="5"/>
        <v>0.95077535646419986</v>
      </c>
      <c r="AR12" s="9">
        <f t="shared" ca="1" si="6"/>
        <v>0.9459200475780114</v>
      </c>
      <c r="BD12" s="5" t="s">
        <v>32</v>
      </c>
      <c r="BE12" s="9">
        <f ca="1">((BE19/BE20)/(BE17/BE18)) * (EXP(1.96*SQRT(1/BE19 + 1/BE20 + 1/BE17 + 1/BE18)) - 1)</f>
        <v>0.10633724687020385</v>
      </c>
      <c r="BF12" s="7">
        <f t="shared" ref="BF12:BG12" ca="1" si="16">((BF19/BF20)/(BF17/BF18)) * (EXP(1.96*SQRT(1/BF19 + 1/BF20 + 1/BF17 + 1/BF18)) - 1)</f>
        <v>0.10886709342570486</v>
      </c>
      <c r="BG12" s="7">
        <f t="shared" ca="1" si="16"/>
        <v>5.3314804787052285E-2</v>
      </c>
    </row>
    <row r="13" spans="1:77" x14ac:dyDescent="0.35">
      <c r="A13" s="2">
        <v>44620</v>
      </c>
      <c r="B13" s="4">
        <v>775</v>
      </c>
      <c r="C13" s="4">
        <v>106</v>
      </c>
      <c r="D13" s="4">
        <v>521</v>
      </c>
      <c r="E13" s="4">
        <v>1020</v>
      </c>
      <c r="F13" s="4">
        <v>0</v>
      </c>
      <c r="G13" s="4">
        <v>0</v>
      </c>
      <c r="H13" s="4">
        <v>0</v>
      </c>
      <c r="I13" s="4">
        <v>0</v>
      </c>
      <c r="J13" s="4">
        <v>2422</v>
      </c>
      <c r="L13">
        <f>B13+L12</f>
        <v>3255</v>
      </c>
      <c r="M13">
        <f>C13+M12</f>
        <v>430</v>
      </c>
      <c r="N13">
        <f>D13+N12</f>
        <v>2416</v>
      </c>
      <c r="O13">
        <f t="shared" si="15"/>
        <v>4161</v>
      </c>
      <c r="Q13" s="9">
        <f>M13/L13</f>
        <v>0.13210445468509985</v>
      </c>
      <c r="R13" s="9">
        <f>N13/M13</f>
        <v>5.6186046511627907</v>
      </c>
      <c r="S13" s="9">
        <f t="shared" si="7"/>
        <v>0.74224270353302613</v>
      </c>
      <c r="T13" s="9">
        <f t="shared" si="8"/>
        <v>1.2783410138248847</v>
      </c>
      <c r="U13" s="9">
        <f t="shared" si="9"/>
        <v>9.6767441860465109</v>
      </c>
      <c r="V13" s="9">
        <f t="shared" si="10"/>
        <v>1.7222682119205297</v>
      </c>
      <c r="X13" s="9">
        <f ca="1">(OFFSET(M13,$M$2,0)-OFFSET(M$10, $M$2-1, 0))/(OFFSET(L13,$M$2,0)-OFFSET(L$10,$M$2-1,0))</f>
        <v>0.11604664075513603</v>
      </c>
      <c r="Y13" s="9">
        <f ca="1">(OFFSET(N13,$M$2,0)-OFFSET(N$10, $M$2-1, 0))/(OFFSET(M13,$M$2,0)-OFFSET(M$10,$M$2-1,0))</f>
        <v>6.1818181818181817</v>
      </c>
      <c r="Z13" s="9">
        <f t="shared" ca="1" si="11"/>
        <v>0.71737923375902279</v>
      </c>
      <c r="AA13">
        <f t="shared" ca="1" si="12"/>
        <v>2.5735702387562465</v>
      </c>
      <c r="AB13">
        <f t="shared" ca="1" si="13"/>
        <v>22.177033492822968</v>
      </c>
      <c r="AC13">
        <f t="shared" ca="1" si="14"/>
        <v>3.5874613003095974</v>
      </c>
      <c r="AE13" s="9">
        <f ca="1">Q13*($X$6^(ROW()-10))</f>
        <v>0.13175133956119695</v>
      </c>
      <c r="AF13" s="9">
        <f ca="1">R13*($X$6^(ROW()-10))</f>
        <v>5.6035861244803558</v>
      </c>
      <c r="AG13" s="9">
        <f ca="1">S13*($X$6^(ROW()-10))</f>
        <v>0.74025868925546934</v>
      </c>
      <c r="AH13" s="9">
        <f t="shared" ca="1" si="1"/>
        <v>1.2749240091026524</v>
      </c>
      <c r="AI13" s="9">
        <f t="shared" ca="1" si="2"/>
        <v>9.650878254951472</v>
      </c>
      <c r="AJ13" s="9">
        <f t="shared" ca="1" si="3"/>
        <v>1.7176645900782836</v>
      </c>
      <c r="AL13" s="6">
        <f>A13</f>
        <v>44620</v>
      </c>
      <c r="AM13" s="9">
        <f ca="1">AE13/OFFSET(AE$10, $M$1,0)</f>
        <v>1.0455457872906522</v>
      </c>
      <c r="AN13" s="9">
        <f ca="1">AF13/OFFSET(AF$10, $M$1,0)</f>
        <v>0.96644074468463204</v>
      </c>
      <c r="AO13" s="9">
        <f ca="1">AG13/OFFSET(AG$10, $M$1,0)</f>
        <v>1.0095569279855412</v>
      </c>
      <c r="AP13" s="9">
        <f t="shared" ca="1" si="4"/>
        <v>0.99049516133212612</v>
      </c>
      <c r="AQ13" s="9">
        <f t="shared" ca="1" si="5"/>
        <v>0.94819306845275253</v>
      </c>
      <c r="AR13" s="9">
        <f t="shared" ca="1" si="6"/>
        <v>0.98199441832087653</v>
      </c>
    </row>
    <row r="14" spans="1:77" x14ac:dyDescent="0.35">
      <c r="A14" s="2">
        <v>44627</v>
      </c>
      <c r="B14" s="4">
        <v>762</v>
      </c>
      <c r="C14" s="4">
        <v>78</v>
      </c>
      <c r="D14" s="4">
        <v>540</v>
      </c>
      <c r="E14" s="4">
        <v>1028</v>
      </c>
      <c r="F14" s="4">
        <v>0</v>
      </c>
      <c r="G14" s="4">
        <v>0</v>
      </c>
      <c r="H14" s="4">
        <v>0</v>
      </c>
      <c r="I14" s="4">
        <v>0</v>
      </c>
      <c r="J14" s="4">
        <v>2408</v>
      </c>
      <c r="L14">
        <f>B14+L13</f>
        <v>4017</v>
      </c>
      <c r="M14">
        <f>C14+M13</f>
        <v>508</v>
      </c>
      <c r="N14">
        <f>D14+N13</f>
        <v>2956</v>
      </c>
      <c r="O14">
        <f t="shared" si="15"/>
        <v>5189</v>
      </c>
      <c r="Q14" s="9">
        <f>M14/L14</f>
        <v>0.12646253422952453</v>
      </c>
      <c r="R14" s="9">
        <f>N14/M14</f>
        <v>5.8188976377952759</v>
      </c>
      <c r="S14" s="9">
        <f t="shared" si="7"/>
        <v>0.73587254169778438</v>
      </c>
      <c r="T14" s="9">
        <f t="shared" si="8"/>
        <v>1.2917600199153598</v>
      </c>
      <c r="U14" s="9">
        <f t="shared" si="9"/>
        <v>10.214566929133857</v>
      </c>
      <c r="V14" s="9">
        <f t="shared" si="10"/>
        <v>1.7554127198917455</v>
      </c>
      <c r="X14" s="9">
        <f ca="1">(OFFSET(M14,$M$2,0)-OFFSET(M$10, $M$2-1, 0))/(OFFSET(L14,$M$2,0)-OFFSET(L$10,$M$2-1,0))</f>
        <v>0.11754068716094032</v>
      </c>
      <c r="Y14" s="9">
        <f ca="1">(OFFSET(N14,$M$2,0)-OFFSET(N$10, $M$2-1, 0))/(OFFSET(M14,$M$2,0)-OFFSET(M$10,$M$2-1,0))</f>
        <v>6.1115384615384611</v>
      </c>
      <c r="Z14" s="9">
        <f t="shared" ca="1" si="11"/>
        <v>0.71835443037974689</v>
      </c>
      <c r="AA14">
        <f t="shared" ca="1" si="12"/>
        <v>2.6008137432188065</v>
      </c>
      <c r="AB14">
        <f t="shared" ca="1" si="13"/>
        <v>22.126923076923077</v>
      </c>
      <c r="AC14">
        <f t="shared" ca="1" si="14"/>
        <v>3.620516047828823</v>
      </c>
      <c r="AE14" s="9">
        <f ca="1">Q14*($X$6^(ROW()-10))</f>
        <v>0.12601202277578616</v>
      </c>
      <c r="AF14" s="9">
        <f ca="1">R14*($X$6^(ROW()-10))</f>
        <v>5.7981683360306917</v>
      </c>
      <c r="AG14" s="9">
        <f ca="1">S14*($X$6^(ROW()-10))</f>
        <v>0.73325106166382648</v>
      </c>
      <c r="AH14" s="9">
        <f t="shared" ca="1" si="1"/>
        <v>1.287158240518808</v>
      </c>
      <c r="AI14" s="9">
        <f t="shared" ca="1" si="2"/>
        <v>10.178178449141832</v>
      </c>
      <c r="AJ14" s="9">
        <f t="shared" ca="1" si="3"/>
        <v>1.7491592192706533</v>
      </c>
      <c r="AL14" s="6">
        <f>A14</f>
        <v>44627</v>
      </c>
      <c r="AM14" s="9">
        <f ca="1">AE14/OFFSET(AE$10, $M$1,0)</f>
        <v>1</v>
      </c>
      <c r="AN14" s="9">
        <f ca="1">AF14/OFFSET(AF$10, $M$1,0)</f>
        <v>1</v>
      </c>
      <c r="AO14" s="9">
        <f ca="1">AG14/OFFSET(AG$10, $M$1,0)</f>
        <v>1</v>
      </c>
      <c r="AP14" s="9">
        <f t="shared" ca="1" si="4"/>
        <v>1</v>
      </c>
      <c r="AQ14" s="9">
        <f t="shared" ca="1" si="5"/>
        <v>1</v>
      </c>
      <c r="AR14" s="9">
        <f t="shared" ca="1" si="6"/>
        <v>1</v>
      </c>
    </row>
    <row r="15" spans="1:77" x14ac:dyDescent="0.35">
      <c r="A15" s="2">
        <v>44634</v>
      </c>
      <c r="B15" s="4">
        <v>673</v>
      </c>
      <c r="C15" s="4">
        <v>72</v>
      </c>
      <c r="D15" s="4">
        <v>523</v>
      </c>
      <c r="E15" s="4">
        <v>1056</v>
      </c>
      <c r="F15" s="4">
        <v>2</v>
      </c>
      <c r="G15" s="4">
        <v>0</v>
      </c>
      <c r="H15" s="4">
        <v>0</v>
      </c>
      <c r="I15" s="4">
        <v>0</v>
      </c>
      <c r="J15" s="4">
        <v>2326</v>
      </c>
      <c r="L15">
        <f>B15+L14</f>
        <v>4690</v>
      </c>
      <c r="M15">
        <f>C15+M14</f>
        <v>580</v>
      </c>
      <c r="N15">
        <f>D15+N14</f>
        <v>3479</v>
      </c>
      <c r="O15">
        <f t="shared" si="15"/>
        <v>6245</v>
      </c>
      <c r="Q15" s="9">
        <f>M15/L15</f>
        <v>0.12366737739872068</v>
      </c>
      <c r="R15" s="9">
        <f>N15/M15</f>
        <v>5.9982758620689651</v>
      </c>
      <c r="S15" s="9">
        <f t="shared" si="7"/>
        <v>0.74179104477611946</v>
      </c>
      <c r="T15" s="9">
        <f t="shared" si="8"/>
        <v>1.3315565031982943</v>
      </c>
      <c r="U15" s="9">
        <f t="shared" si="9"/>
        <v>10.767241379310345</v>
      </c>
      <c r="V15" s="9">
        <f t="shared" si="10"/>
        <v>1.7950560505892499</v>
      </c>
      <c r="X15" s="9">
        <f ca="1">(OFFSET(M15,$M$2,0)-OFFSET(M$10, $M$2-1, 0))/(OFFSET(L15,$M$2,0)-OFFSET(L$10,$M$2-1,0))</f>
        <v>0.11561789234268385</v>
      </c>
      <c r="Y15" s="9">
        <f ca="1">(OFFSET(N15,$M$2,0)-OFFSET(N$10, $M$2-1, 0))/(OFFSET(M15,$M$2,0)-OFFSET(M$10,$M$2-1,0))</f>
        <v>6.2</v>
      </c>
      <c r="Z15" s="9">
        <f t="shared" ca="1" si="11"/>
        <v>0.71683093252463992</v>
      </c>
      <c r="AA15">
        <f t="shared" ca="1" si="12"/>
        <v>2.6050037907505685</v>
      </c>
      <c r="AB15">
        <f t="shared" ca="1" si="13"/>
        <v>22.531147540983607</v>
      </c>
      <c r="AC15">
        <f t="shared" ca="1" si="14"/>
        <v>3.6340560549973557</v>
      </c>
      <c r="AE15" s="9">
        <f ca="1">Q15*($X$6^(ROW()-10))</f>
        <v>0.12311693039423888</v>
      </c>
      <c r="AF15" s="9">
        <f ca="1">R15*($X$6^(ROW()-10))</f>
        <v>5.9715773660728377</v>
      </c>
      <c r="AG15" s="9">
        <f ca="1">S15*($X$6^(ROW()-10))</f>
        <v>0.73848931179578814</v>
      </c>
      <c r="AH15" s="9">
        <f t="shared" ca="1" si="1"/>
        <v>1.3256297074345205</v>
      </c>
      <c r="AI15" s="9">
        <f t="shared" ca="1" si="2"/>
        <v>10.719316082530863</v>
      </c>
      <c r="AJ15" s="9">
        <f t="shared" ca="1" si="3"/>
        <v>1.7870662051934181</v>
      </c>
      <c r="AL15" s="6">
        <f>A15</f>
        <v>44634</v>
      </c>
      <c r="AM15" s="9">
        <f ca="1">AE15/OFFSET(AE$10, $M$1,0)</f>
        <v>0.97702526855950456</v>
      </c>
      <c r="AN15" s="9">
        <f ca="1">AF15/OFFSET(AF$10, $M$1,0)</f>
        <v>1.0299075535569666</v>
      </c>
      <c r="AO15" s="9">
        <f ca="1">AG15/OFFSET(AG$10, $M$1,0)</f>
        <v>1.0071438698228075</v>
      </c>
      <c r="AP15" s="9">
        <f t="shared" ca="1" si="4"/>
        <v>1.0298886847822268</v>
      </c>
      <c r="AQ15" s="9">
        <f t="shared" ca="1" si="5"/>
        <v>1.0531664517470369</v>
      </c>
      <c r="AR15" s="9">
        <f t="shared" ca="1" si="6"/>
        <v>1.021671546823834</v>
      </c>
    </row>
    <row r="16" spans="1:77" x14ac:dyDescent="0.35">
      <c r="A16" s="2">
        <v>44641</v>
      </c>
      <c r="B16" s="4">
        <v>727</v>
      </c>
      <c r="C16" s="4">
        <v>98</v>
      </c>
      <c r="D16" s="4">
        <v>521</v>
      </c>
      <c r="E16" s="4">
        <v>1120</v>
      </c>
      <c r="F16" s="4">
        <v>1</v>
      </c>
      <c r="G16" s="4">
        <v>0</v>
      </c>
      <c r="H16" s="4">
        <v>0</v>
      </c>
      <c r="I16" s="4">
        <v>0</v>
      </c>
      <c r="J16" s="4">
        <v>2467</v>
      </c>
      <c r="L16">
        <f>B16+L15</f>
        <v>5417</v>
      </c>
      <c r="M16">
        <f>C16+M15</f>
        <v>678</v>
      </c>
      <c r="N16">
        <f>D16+N15</f>
        <v>4000</v>
      </c>
      <c r="O16">
        <f t="shared" si="15"/>
        <v>7365</v>
      </c>
      <c r="Q16" s="9">
        <f>M16/L16</f>
        <v>0.12516152852132176</v>
      </c>
      <c r="R16" s="9">
        <f>N16/M16</f>
        <v>5.8997050147492622</v>
      </c>
      <c r="S16" s="9">
        <f t="shared" si="7"/>
        <v>0.73841609747092485</v>
      </c>
      <c r="T16" s="9">
        <f t="shared" si="8"/>
        <v>1.3596086394683404</v>
      </c>
      <c r="U16" s="9">
        <f t="shared" si="9"/>
        <v>10.86283185840708</v>
      </c>
      <c r="V16" s="9">
        <f t="shared" si="10"/>
        <v>1.8412500000000001</v>
      </c>
      <c r="X16" s="9">
        <f ca="1">(OFFSET(M16,$M$2,0)-OFFSET(M$10, $M$2-1, 0))/(OFFSET(L16,$M$2,0)-OFFSET(L$10,$M$2-1,0))</f>
        <v>0.11387096774193549</v>
      </c>
      <c r="Y16" s="9">
        <f ca="1">(OFFSET(N16,$M$2,0)-OFFSET(N$10, $M$2-1, 0))/(OFFSET(M16,$M$2,0)-OFFSET(M$10,$M$2-1,0))</f>
        <v>6.3427762039660056</v>
      </c>
      <c r="Z16" s="9">
        <f t="shared" ca="1" si="11"/>
        <v>0.72225806451612906</v>
      </c>
      <c r="AA16">
        <f t="shared" ca="1" si="12"/>
        <v>2.5848387096774195</v>
      </c>
      <c r="AB16">
        <f t="shared" ca="1" si="13"/>
        <v>22.699716713881021</v>
      </c>
      <c r="AC16">
        <f t="shared" ca="1" si="14"/>
        <v>3.5788298347476553</v>
      </c>
      <c r="AE16" s="9">
        <f ca="1">Q16*($X$6^(ROW()-10))</f>
        <v>0.12449330941782574</v>
      </c>
      <c r="AF16" s="9">
        <f ca="1">R16*($X$6^(ROW()-10))</f>
        <v>5.8682073521494074</v>
      </c>
      <c r="AG16" s="9">
        <f ca="1">S16*($X$6^(ROW()-10))</f>
        <v>0.73447380187507816</v>
      </c>
      <c r="AH16" s="9">
        <f t="shared" ca="1" si="1"/>
        <v>1.3523498877024878</v>
      </c>
      <c r="AI16" s="9">
        <f t="shared" ca="1" si="2"/>
        <v>10.804836787145099</v>
      </c>
      <c r="AJ16" s="9">
        <f t="shared" ca="1" si="3"/>
        <v>1.831419835421094</v>
      </c>
      <c r="AL16" s="6">
        <f>A16</f>
        <v>44641</v>
      </c>
      <c r="AM16" s="9">
        <f ca="1">AE16/OFFSET(AE$10, $M$1,0)</f>
        <v>0.98794786938177581</v>
      </c>
      <c r="AN16" s="9">
        <f ca="1">AF16/OFFSET(AF$10, $M$1,0)</f>
        <v>1.012079507192553</v>
      </c>
      <c r="AO16" s="9">
        <f ca="1">AG16/OFFSET(AG$10, $M$1,0)</f>
        <v>1.0016675600966429</v>
      </c>
      <c r="AP16" s="9">
        <f t="shared" ca="1" si="4"/>
        <v>1.0506477332246293</v>
      </c>
      <c r="AQ16" s="9">
        <f t="shared" ca="1" si="5"/>
        <v>1.0615688102870808</v>
      </c>
      <c r="AR16" s="9">
        <f t="shared" ca="1" si="6"/>
        <v>1.0470286611099593</v>
      </c>
      <c r="BD16" s="5" t="s">
        <v>33</v>
      </c>
    </row>
    <row r="17" spans="1:65" x14ac:dyDescent="0.35">
      <c r="A17" s="2">
        <v>44648</v>
      </c>
      <c r="B17" s="4">
        <v>720</v>
      </c>
      <c r="C17" s="4">
        <v>103</v>
      </c>
      <c r="D17" s="4">
        <v>547</v>
      </c>
      <c r="E17" s="4">
        <v>1169</v>
      </c>
      <c r="F17" s="4">
        <v>0</v>
      </c>
      <c r="G17" s="4">
        <v>0</v>
      </c>
      <c r="H17" s="4">
        <v>0</v>
      </c>
      <c r="I17" s="4">
        <v>0</v>
      </c>
      <c r="J17" s="4">
        <v>2539</v>
      </c>
      <c r="L17">
        <f>B17+L16</f>
        <v>6137</v>
      </c>
      <c r="M17">
        <f>C17+M16</f>
        <v>781</v>
      </c>
      <c r="N17">
        <f>D17+N16</f>
        <v>4547</v>
      </c>
      <c r="O17">
        <f t="shared" si="15"/>
        <v>8534</v>
      </c>
      <c r="Q17" s="9">
        <f>M17/L17</f>
        <v>0.12726087664982891</v>
      </c>
      <c r="R17" s="9">
        <f>N17/M17</f>
        <v>5.8220230473751604</v>
      </c>
      <c r="S17" s="9">
        <f t="shared" si="7"/>
        <v>0.7409157568844712</v>
      </c>
      <c r="T17" s="9">
        <f t="shared" si="8"/>
        <v>1.3905817174515236</v>
      </c>
      <c r="U17" s="9">
        <f t="shared" si="9"/>
        <v>10.927016645326505</v>
      </c>
      <c r="V17" s="9">
        <f t="shared" si="10"/>
        <v>1.8768418737629207</v>
      </c>
      <c r="X17" s="9">
        <f ca="1">(OFFSET(M17,$M$2,0)-OFFSET(M$10, $M$2-1, 0))/(OFFSET(L17,$M$2,0)-OFFSET(L$10,$M$2-1,0))</f>
        <v>0.11508810572687225</v>
      </c>
      <c r="Y17" s="9">
        <f ca="1">(OFFSET(N17,$M$2,0)-OFFSET(N$10, $M$2-1, 0))/(OFFSET(M17,$M$2,0)-OFFSET(M$10,$M$2-1,0))</f>
        <v>6.133971291866029</v>
      </c>
      <c r="Z17" s="9">
        <f t="shared" ca="1" si="11"/>
        <v>0.70594713656387664</v>
      </c>
      <c r="AA17">
        <f t="shared" ca="1" si="12"/>
        <v>2.5412995594713657</v>
      </c>
      <c r="AB17">
        <f t="shared" ca="1" si="13"/>
        <v>22.081339712918659</v>
      </c>
      <c r="AC17">
        <f t="shared" ca="1" si="14"/>
        <v>3.5998439937597504</v>
      </c>
      <c r="AE17" s="9">
        <f ca="1">Q17*($X$6^(ROW()-10))</f>
        <v>0.12646856474873697</v>
      </c>
      <c r="AF17" s="9">
        <f ca="1">R17*($X$6^(ROW()-10))</f>
        <v>5.7857757868635131</v>
      </c>
      <c r="AG17" s="9">
        <f ca="1">S17*($X$6^(ROW()-10))</f>
        <v>0.73630289873560417</v>
      </c>
      <c r="AH17" s="9">
        <f t="shared" ca="1" si="1"/>
        <v>1.3819241121200014</v>
      </c>
      <c r="AI17" s="9">
        <f t="shared" ca="1" si="2"/>
        <v>10.858986268989051</v>
      </c>
      <c r="AJ17" s="9">
        <f t="shared" ca="1" si="3"/>
        <v>1.8651568674027819</v>
      </c>
      <c r="AL17" s="6">
        <f>A17</f>
        <v>44648</v>
      </c>
      <c r="AM17" s="9">
        <f ca="1">AE17/OFFSET(AE$10, $M$1,0)</f>
        <v>1.003623003288846</v>
      </c>
      <c r="AN17" s="9">
        <f ca="1">AF17/OFFSET(AF$10, $M$1,0)</f>
        <v>0.99786267861694022</v>
      </c>
      <c r="AO17" s="9">
        <f ca="1">AG17/OFFSET(AG$10, $M$1,0)</f>
        <v>1.0041620629431518</v>
      </c>
      <c r="AP17" s="9">
        <f t="shared" ca="1" si="4"/>
        <v>1.0736241035624312</v>
      </c>
      <c r="AQ17" s="9">
        <f t="shared" ca="1" si="5"/>
        <v>1.066888964783735</v>
      </c>
      <c r="AR17" s="9">
        <f t="shared" ca="1" si="6"/>
        <v>1.0663162317381811</v>
      </c>
      <c r="BD17" t="s">
        <v>34</v>
      </c>
      <c r="BE17" s="8">
        <f ca="1">OFFSET(M10,$M$1-1,0)</f>
        <v>430</v>
      </c>
      <c r="BF17" s="8">
        <f ca="1">OFFSET(N10,$M$1-1,0)</f>
        <v>2416</v>
      </c>
      <c r="BG17" s="8">
        <f ca="1">OFFSET(N10,$M$1-1,0)</f>
        <v>2416</v>
      </c>
    </row>
    <row r="18" spans="1:65" x14ac:dyDescent="0.35">
      <c r="A18" s="2">
        <v>44655</v>
      </c>
      <c r="B18" s="4">
        <v>661</v>
      </c>
      <c r="C18" s="4">
        <v>80</v>
      </c>
      <c r="D18" s="4">
        <v>489</v>
      </c>
      <c r="E18" s="4">
        <v>1214</v>
      </c>
      <c r="F18" s="4">
        <v>0</v>
      </c>
      <c r="G18" s="4">
        <v>0</v>
      </c>
      <c r="H18" s="4">
        <v>0</v>
      </c>
      <c r="I18" s="4">
        <v>0</v>
      </c>
      <c r="J18" s="4">
        <v>2444</v>
      </c>
      <c r="L18">
        <f>B18+L17</f>
        <v>6798</v>
      </c>
      <c r="M18">
        <f>C18+M17</f>
        <v>861</v>
      </c>
      <c r="N18">
        <f>D18+N17</f>
        <v>5036</v>
      </c>
      <c r="O18">
        <f t="shared" si="15"/>
        <v>9748</v>
      </c>
      <c r="Q18" s="9">
        <f>M18/L18</f>
        <v>0.12665489849955869</v>
      </c>
      <c r="R18" s="9">
        <f>N18/M18</f>
        <v>5.849012775842044</v>
      </c>
      <c r="S18" s="9">
        <f t="shared" si="7"/>
        <v>0.74080611944689612</v>
      </c>
      <c r="T18" s="9">
        <f t="shared" si="8"/>
        <v>1.433951162106502</v>
      </c>
      <c r="U18" s="9">
        <f t="shared" si="9"/>
        <v>11.321718931475029</v>
      </c>
      <c r="V18" s="9">
        <f t="shared" si="10"/>
        <v>1.9356632247815726</v>
      </c>
      <c r="X18" s="9">
        <f ca="1">(OFFSET(M18,$M$2,0)-OFFSET(M$10, $M$2-1, 0))/(OFFSET(L18,$M$2,0)-OFFSET(L$10,$M$2-1,0))</f>
        <v>0.11677591648458363</v>
      </c>
      <c r="Y18" s="9">
        <f ca="1">(OFFSET(N18,$M$2,0)-OFFSET(N$10, $M$2-1, 0))/(OFFSET(M18,$M$2,0)-OFFSET(M$10,$M$2-1,0))</f>
        <v>6.0187110187110191</v>
      </c>
      <c r="Z18" s="9">
        <f t="shared" ca="1" si="11"/>
        <v>0.70284049526584125</v>
      </c>
      <c r="AA18">
        <f t="shared" ca="1" si="12"/>
        <v>2.5617868414663754</v>
      </c>
      <c r="AB18">
        <f t="shared" ca="1" si="13"/>
        <v>21.937629937629939</v>
      </c>
      <c r="AC18">
        <f t="shared" ca="1" si="14"/>
        <v>3.6449050086355785</v>
      </c>
      <c r="AE18" s="9">
        <f ca="1">Q18*($X$6^(ROW()-10))</f>
        <v>0.12575411237907155</v>
      </c>
      <c r="AF18" s="9">
        <f ca="1">R18*($X$6^(ROW()-10))</f>
        <v>5.8074138358132954</v>
      </c>
      <c r="AG18" s="9">
        <f ca="1">S18*($X$6^(ROW()-10))</f>
        <v>0.73553740991986571</v>
      </c>
      <c r="AH18" s="9">
        <f t="shared" ca="1" si="1"/>
        <v>1.4237527148329729</v>
      </c>
      <c r="AI18" s="9">
        <f t="shared" ca="1" si="2"/>
        <v>11.241197393071486</v>
      </c>
      <c r="AJ18" s="9">
        <f t="shared" ca="1" si="3"/>
        <v>1.9218965360275118</v>
      </c>
      <c r="AL18" s="6">
        <f>A18</f>
        <v>44655</v>
      </c>
      <c r="AM18" s="9">
        <f ca="1">AE18/OFFSET(AE$10, $M$1,0)</f>
        <v>0.99795328738454181</v>
      </c>
      <c r="AN18" s="9">
        <f ca="1">AF18/OFFSET(AF$10, $M$1,0)</f>
        <v>1.0015945552537946</v>
      </c>
      <c r="AO18" s="9">
        <f ca="1">AG18/OFFSET(AG$10, $M$1,0)</f>
        <v>1.0031180974369833</v>
      </c>
      <c r="AP18" s="9">
        <f t="shared" ca="1" si="4"/>
        <v>1.1061209647844918</v>
      </c>
      <c r="AQ18" s="9">
        <f t="shared" ca="1" si="5"/>
        <v>1.1044409811874818</v>
      </c>
      <c r="AR18" s="9">
        <f t="shared" ca="1" si="6"/>
        <v>1.0987544843567099</v>
      </c>
      <c r="BD18" t="s">
        <v>35</v>
      </c>
      <c r="BE18" s="8">
        <f ca="1">OFFSET(L10, $M$1-1,0)</f>
        <v>3255</v>
      </c>
      <c r="BF18" s="8">
        <f ca="1">OFFSET(M10,$M$1-1,0)</f>
        <v>430</v>
      </c>
      <c r="BG18" s="8">
        <f ca="1">OFFSET(L10, $M$1-1,0)</f>
        <v>3255</v>
      </c>
    </row>
    <row r="19" spans="1:65" x14ac:dyDescent="0.35">
      <c r="A19" s="2">
        <v>44662</v>
      </c>
      <c r="B19" s="4">
        <v>627</v>
      </c>
      <c r="C19" s="4">
        <v>83</v>
      </c>
      <c r="D19" s="4">
        <v>465</v>
      </c>
      <c r="E19" s="4">
        <v>1163</v>
      </c>
      <c r="F19" s="4">
        <v>0</v>
      </c>
      <c r="G19" s="4">
        <v>1</v>
      </c>
      <c r="H19" s="4">
        <v>0</v>
      </c>
      <c r="I19" s="4">
        <v>0</v>
      </c>
      <c r="J19" s="4">
        <v>2339</v>
      </c>
      <c r="L19">
        <f>B19+L18</f>
        <v>7425</v>
      </c>
      <c r="M19">
        <f>C19+M18</f>
        <v>944</v>
      </c>
      <c r="N19">
        <f>D19+N18</f>
        <v>5501</v>
      </c>
      <c r="O19">
        <f t="shared" si="15"/>
        <v>10911</v>
      </c>
      <c r="Q19" s="9">
        <f>M19/L19</f>
        <v>0.12713804713804713</v>
      </c>
      <c r="R19" s="9">
        <f>N19/M19</f>
        <v>5.8273305084745761</v>
      </c>
      <c r="S19" s="9">
        <f t="shared" si="7"/>
        <v>0.74087542087542091</v>
      </c>
      <c r="T19" s="9">
        <f t="shared" si="8"/>
        <v>1.4694949494949494</v>
      </c>
      <c r="U19" s="9">
        <f t="shared" si="9"/>
        <v>11.558262711864407</v>
      </c>
      <c r="V19" s="9">
        <f t="shared" si="10"/>
        <v>1.9834575531721506</v>
      </c>
      <c r="X19" s="9">
        <f ca="1">(OFFSET(M19,$M$2,0)-OFFSET(M$10, $M$2-1, 0))/(OFFSET(L19,$M$2,0)-OFFSET(L$10,$M$2-1,0))</f>
        <v>0.11752988047808766</v>
      </c>
      <c r="Y19" s="9">
        <f ca="1">(OFFSET(N19,$M$2,0)-OFFSET(N$10, $M$2-1, 0))/(OFFSET(M19,$M$2,0)-OFFSET(M$10,$M$2-1,0))</f>
        <v>5.9887005649717517</v>
      </c>
      <c r="Z19" s="9">
        <f t="shared" ca="1" si="11"/>
        <v>0.70385126162018596</v>
      </c>
      <c r="AA19">
        <f t="shared" ca="1" si="12"/>
        <v>2.5958388667552015</v>
      </c>
      <c r="AB19">
        <f t="shared" ca="1" si="13"/>
        <v>22.086629001883239</v>
      </c>
      <c r="AC19">
        <f t="shared" ca="1" si="14"/>
        <v>3.6880503144654089</v>
      </c>
      <c r="AE19" s="9">
        <f ca="1">Q19*($X$6^(ROW()-10))</f>
        <v>0.12612125012658482</v>
      </c>
      <c r="AF19" s="9">
        <f ca="1">R19*($X$6^(ROW()-10))</f>
        <v>5.780725952409731</v>
      </c>
      <c r="AG19" s="9">
        <f ca="1">S19*($X$6^(ROW()-10))</f>
        <v>0.73495020862960081</v>
      </c>
      <c r="AH19" s="9">
        <f t="shared" ca="1" si="1"/>
        <v>1.4577425425118293</v>
      </c>
      <c r="AI19" s="9">
        <f t="shared" ca="1" si="2"/>
        <v>11.465824553125353</v>
      </c>
      <c r="AJ19" s="9">
        <f t="shared" ca="1" si="3"/>
        <v>1.9675946879022603</v>
      </c>
      <c r="AL19" s="6">
        <f>A19</f>
        <v>44662</v>
      </c>
      <c r="AM19" s="9">
        <f ca="1">AE19/OFFSET(AE$10, $M$1,0)</f>
        <v>1.0008668010273354</v>
      </c>
      <c r="AN19" s="9">
        <f ca="1">AF19/OFFSET(AF$10, $M$1,0)</f>
        <v>0.99699174245898126</v>
      </c>
      <c r="AO19" s="9">
        <f ca="1">AG19/OFFSET(AG$10, $M$1,0)</f>
        <v>1.0023172785620231</v>
      </c>
      <c r="AP19" s="9">
        <f t="shared" ca="1" si="4"/>
        <v>1.1325278404963361</v>
      </c>
      <c r="AQ19" s="9">
        <f t="shared" ca="1" si="5"/>
        <v>1.1265104665257748</v>
      </c>
      <c r="AR19" s="9">
        <f t="shared" ca="1" si="6"/>
        <v>1.1248802660301491</v>
      </c>
      <c r="BD19" t="s">
        <v>38</v>
      </c>
      <c r="BE19" s="8">
        <f ca="1">BE11*BE17*BE20/BE18</f>
        <v>3564.9448067569342</v>
      </c>
      <c r="BF19" s="8">
        <f t="shared" ref="BF19:BG19" ca="1" si="17">BF11*BF17*BF20/BF18</f>
        <v>18876.62234012585</v>
      </c>
      <c r="BG19" s="8">
        <f t="shared" ca="1" si="17"/>
        <v>20135.592709024018</v>
      </c>
      <c r="BM19" t="s">
        <v>39</v>
      </c>
    </row>
    <row r="20" spans="1:65" x14ac:dyDescent="0.35">
      <c r="A20" s="2">
        <v>44669</v>
      </c>
      <c r="B20" s="4">
        <v>591</v>
      </c>
      <c r="C20" s="4">
        <v>86</v>
      </c>
      <c r="D20" s="4">
        <v>477</v>
      </c>
      <c r="E20" s="4">
        <v>1186</v>
      </c>
      <c r="F20" s="4">
        <v>0</v>
      </c>
      <c r="G20" s="4">
        <v>0</v>
      </c>
      <c r="H20" s="4">
        <v>0</v>
      </c>
      <c r="I20" s="4">
        <v>0</v>
      </c>
      <c r="J20" s="4">
        <v>2340</v>
      </c>
      <c r="L20">
        <f>B20+L19</f>
        <v>8016</v>
      </c>
      <c r="M20">
        <f>C20+M19</f>
        <v>1030</v>
      </c>
      <c r="N20">
        <f>D20+N19</f>
        <v>5978</v>
      </c>
      <c r="O20">
        <f t="shared" si="15"/>
        <v>12097</v>
      </c>
      <c r="Q20" s="9">
        <f>M20/L20</f>
        <v>0.1284930139720559</v>
      </c>
      <c r="R20" s="9">
        <f>N20/M20</f>
        <v>5.8038834951456311</v>
      </c>
      <c r="S20" s="9">
        <f t="shared" si="7"/>
        <v>0.74575848303393211</v>
      </c>
      <c r="T20" s="9">
        <f t="shared" si="8"/>
        <v>1.5091067864271457</v>
      </c>
      <c r="U20" s="9">
        <f t="shared" si="9"/>
        <v>11.744660194174758</v>
      </c>
      <c r="V20" s="9">
        <f t="shared" si="10"/>
        <v>2.0235864837738373</v>
      </c>
      <c r="X20" s="9">
        <f ca="1">(OFFSET(M20,$M$2,0)-OFFSET(M$10, $M$2-1, 0))/(OFFSET(L20,$M$2,0)-OFFSET(L$10,$M$2-1,0))</f>
        <v>0.11907164480322906</v>
      </c>
      <c r="Y20" s="9">
        <f ca="1">(OFFSET(N20,$M$2,0)-OFFSET(N$10, $M$2-1, 0))/(OFFSET(M20,$M$2,0)-OFFSET(M$10,$M$2-1,0))</f>
        <v>5.9</v>
      </c>
      <c r="Z20" s="9">
        <f t="shared" ca="1" si="11"/>
        <v>0.70252270433905151</v>
      </c>
      <c r="AA20">
        <f t="shared" ca="1" si="12"/>
        <v>2.5969727547931383</v>
      </c>
      <c r="AB20">
        <f t="shared" ca="1" si="13"/>
        <v>21.810169491525425</v>
      </c>
      <c r="AC20">
        <f t="shared" ca="1" si="14"/>
        <v>3.6966388968687158</v>
      </c>
      <c r="AE20" s="9">
        <f ca="1">Q20*($X$6^(ROW()-10))</f>
        <v>0.12735170753163885</v>
      </c>
      <c r="AF20" s="9">
        <f ca="1">R20*($X$6^(ROW()-10))</f>
        <v>5.7523319795598846</v>
      </c>
      <c r="AG20" s="9">
        <f ca="1">S20*($X$6^(ROW()-10))</f>
        <v>0.73913447342149219</v>
      </c>
      <c r="AH20" s="9">
        <f t="shared" ca="1" si="1"/>
        <v>1.4957025301070241</v>
      </c>
      <c r="AI20" s="9">
        <f t="shared" ca="1" si="2"/>
        <v>11.640341244017385</v>
      </c>
      <c r="AJ20" s="9">
        <f t="shared" ca="1" si="3"/>
        <v>2.0056124926962036</v>
      </c>
      <c r="AL20" s="6">
        <f>A20</f>
        <v>44669</v>
      </c>
      <c r="AM20" s="9">
        <f ca="1">AE20/OFFSET(AE$10, $M$1,0)</f>
        <v>1.0106314042608173</v>
      </c>
      <c r="AN20" s="9">
        <f ca="1">AF20/OFFSET(AF$10, $M$1,0)</f>
        <v>0.99209468338717022</v>
      </c>
      <c r="AO20" s="9">
        <f ca="1">AG20/OFFSET(AG$10, $M$1,0)</f>
        <v>1.0080237343868492</v>
      </c>
      <c r="AP20" s="9">
        <f t="shared" ca="1" si="4"/>
        <v>1.1620191543070566</v>
      </c>
      <c r="AQ20" s="9">
        <f t="shared" ca="1" si="5"/>
        <v>1.1436566279695002</v>
      </c>
      <c r="AR20" s="9">
        <f t="shared" ca="1" si="6"/>
        <v>1.1466151683621366</v>
      </c>
      <c r="BD20" t="s">
        <v>36</v>
      </c>
      <c r="BE20" s="8">
        <f ca="1">OFFSET(L1, $BE$22-1,0)</f>
        <v>28498</v>
      </c>
      <c r="BF20" s="8">
        <f ca="1">OFFSET(M1, $BE$22-1,0)</f>
        <v>3543</v>
      </c>
      <c r="BG20" s="8">
        <f ca="1">OFFSET(L1, $BE$22-1,0)*(Z$6^($BE$22-10))</f>
        <v>29100.398141866935</v>
      </c>
      <c r="BM20" t="s">
        <v>42</v>
      </c>
    </row>
    <row r="21" spans="1:65" x14ac:dyDescent="0.35">
      <c r="A21" s="2">
        <v>44676</v>
      </c>
      <c r="B21" s="4">
        <v>577</v>
      </c>
      <c r="C21" s="4">
        <v>92</v>
      </c>
      <c r="D21" s="4">
        <v>443</v>
      </c>
      <c r="E21" s="4">
        <v>1171</v>
      </c>
      <c r="F21" s="4">
        <v>0</v>
      </c>
      <c r="G21" s="4">
        <v>0</v>
      </c>
      <c r="H21" s="4">
        <v>0</v>
      </c>
      <c r="I21" s="4">
        <v>0</v>
      </c>
      <c r="J21" s="4">
        <v>2283</v>
      </c>
      <c r="L21">
        <f>B21+L20</f>
        <v>8593</v>
      </c>
      <c r="M21">
        <f>C21+M20</f>
        <v>1122</v>
      </c>
      <c r="N21">
        <f>D21+N20</f>
        <v>6421</v>
      </c>
      <c r="O21">
        <f t="shared" si="15"/>
        <v>13268</v>
      </c>
      <c r="Q21" s="9">
        <f>M21/L21</f>
        <v>0.13057139532177353</v>
      </c>
      <c r="R21" s="9">
        <f>N21/M21</f>
        <v>5.7228163992869874</v>
      </c>
      <c r="S21" s="9">
        <f t="shared" si="7"/>
        <v>0.74723612242522985</v>
      </c>
      <c r="T21" s="9">
        <f t="shared" si="8"/>
        <v>1.5440474805073898</v>
      </c>
      <c r="U21" s="9">
        <f t="shared" si="9"/>
        <v>11.825311942959003</v>
      </c>
      <c r="V21" s="9">
        <f t="shared" si="10"/>
        <v>2.0663448061049681</v>
      </c>
      <c r="X21" s="9">
        <f ca="1">(OFFSET(M21,$M$2,0)-OFFSET(M$10, $M$2-1, 0))/(OFFSET(L21,$M$2,0)-OFFSET(L$10,$M$2-1,0))</f>
        <v>0.11951896392229418</v>
      </c>
      <c r="Y21" s="9">
        <f ca="1">(OFFSET(N21,$M$2,0)-OFFSET(N$10, $M$2-1, 0))/(OFFSET(M21,$M$2,0)-OFFSET(M$10,$M$2-1,0))</f>
        <v>5.890092879256966</v>
      </c>
      <c r="Z21" s="9">
        <f t="shared" ca="1" si="11"/>
        <v>0.70397779833487517</v>
      </c>
      <c r="AA21">
        <f t="shared" ca="1" si="12"/>
        <v>2.5940795559666974</v>
      </c>
      <c r="AB21">
        <f t="shared" ca="1" si="13"/>
        <v>21.704334365325078</v>
      </c>
      <c r="AC21">
        <f t="shared" ca="1" si="14"/>
        <v>3.6848883048620236</v>
      </c>
      <c r="AE21" s="9">
        <f ca="1">Q21*($X$6^(ROW()-10))</f>
        <v>0.12929621956516915</v>
      </c>
      <c r="AF21" s="9">
        <f ca="1">R21*($X$6^(ROW()-10))</f>
        <v>5.6669266945481747</v>
      </c>
      <c r="AG21" s="9">
        <f ca="1">S21*($X$6^(ROW()-10))</f>
        <v>0.73993852569336116</v>
      </c>
      <c r="AH21" s="9">
        <f t="shared" ca="1" si="1"/>
        <v>1.5289681294034443</v>
      </c>
      <c r="AI21" s="9">
        <f t="shared" ca="1" si="2"/>
        <v>11.709824541857216</v>
      </c>
      <c r="AJ21" s="9">
        <f t="shared" ca="1" si="3"/>
        <v>2.0461646372782738</v>
      </c>
      <c r="AL21" s="6">
        <f>A21</f>
        <v>44676</v>
      </c>
      <c r="AM21" s="9">
        <f ca="1">AE21/OFFSET(AE$10, $M$1,0)</f>
        <v>1.0260625670236767</v>
      </c>
      <c r="AN21" s="9">
        <f ca="1">AF21/OFFSET(AF$10, $M$1,0)</f>
        <v>0.97736498254682225</v>
      </c>
      <c r="AO21" s="9">
        <f ca="1">AG21/OFFSET(AG$10, $M$1,0)</f>
        <v>1.0091202923243781</v>
      </c>
      <c r="AP21" s="9">
        <f t="shared" ca="1" si="4"/>
        <v>1.1878633731833712</v>
      </c>
      <c r="AQ21" s="9">
        <f t="shared" ca="1" si="5"/>
        <v>1.1504833207993641</v>
      </c>
      <c r="AR21" s="9">
        <f t="shared" ca="1" si="6"/>
        <v>1.1697989609724968</v>
      </c>
      <c r="BD21" t="s">
        <v>41</v>
      </c>
      <c r="BE21" s="7">
        <f ca="1">BE19*BE18/(BE17*BE20)</f>
        <v>0.9469367369716537</v>
      </c>
      <c r="BF21" s="7">
        <f t="shared" ref="BF21:BG21" ca="1" si="18">BF19*BF18/(BF17*BF20)</f>
        <v>0.94825394984772182</v>
      </c>
      <c r="BG21" s="7">
        <f t="shared" ca="1" si="18"/>
        <v>0.93222243396105109</v>
      </c>
    </row>
    <row r="22" spans="1:65" x14ac:dyDescent="0.35">
      <c r="A22" s="2">
        <v>44683</v>
      </c>
      <c r="B22" s="4">
        <v>626</v>
      </c>
      <c r="C22" s="4">
        <v>61</v>
      </c>
      <c r="D22" s="4">
        <v>438</v>
      </c>
      <c r="E22" s="4">
        <v>1167</v>
      </c>
      <c r="F22" s="4">
        <v>0</v>
      </c>
      <c r="G22" s="4">
        <v>0</v>
      </c>
      <c r="H22" s="4">
        <v>0</v>
      </c>
      <c r="I22" s="4">
        <v>0</v>
      </c>
      <c r="J22" s="4">
        <v>2292</v>
      </c>
      <c r="L22">
        <f>B22+L21</f>
        <v>9219</v>
      </c>
      <c r="M22">
        <f>C22+M21</f>
        <v>1183</v>
      </c>
      <c r="N22">
        <f>D22+N21</f>
        <v>6859</v>
      </c>
      <c r="O22">
        <f t="shared" si="15"/>
        <v>14435</v>
      </c>
      <c r="Q22" s="9">
        <f>M22/L22</f>
        <v>0.12832194381169323</v>
      </c>
      <c r="R22" s="9">
        <f>N22/M22</f>
        <v>5.7979712595097208</v>
      </c>
      <c r="S22" s="9">
        <f t="shared" si="7"/>
        <v>0.74400694218461871</v>
      </c>
      <c r="T22" s="9">
        <f t="shared" si="8"/>
        <v>1.5657880464258596</v>
      </c>
      <c r="U22" s="9">
        <f t="shared" si="9"/>
        <v>12.202028740490279</v>
      </c>
      <c r="V22" s="9">
        <f t="shared" si="10"/>
        <v>2.1045341886572388</v>
      </c>
      <c r="X22" s="9">
        <f ca="1">(OFFSET(M22,$M$2,0)-OFFSET(M$10, $M$2-1, 0))/(OFFSET(L22,$M$2,0)-OFFSET(L$10,$M$2-1,0))</f>
        <v>0.12036722203332199</v>
      </c>
      <c r="Y22" s="9">
        <f ca="1">(OFFSET(N22,$M$2,0)-OFFSET(N$10, $M$2-1, 0))/(OFFSET(M22,$M$2,0)-OFFSET(M$10,$M$2-1,0))</f>
        <v>5.8234463276836159</v>
      </c>
      <c r="Z22" s="9">
        <f t="shared" ca="1" si="11"/>
        <v>0.70095205712342745</v>
      </c>
      <c r="AA22">
        <f t="shared" ca="1" si="12"/>
        <v>2.5867052023121389</v>
      </c>
      <c r="AB22">
        <f t="shared" ca="1" si="13"/>
        <v>21.490112994350284</v>
      </c>
      <c r="AC22">
        <f t="shared" ca="1" si="14"/>
        <v>3.6902740722774681</v>
      </c>
      <c r="AE22" s="9">
        <f ca="1">Q22*($X$6^(ROW()-10))</f>
        <v>0.12695541722083045</v>
      </c>
      <c r="AF22" s="9">
        <f ca="1">R22*($X$6^(ROW()-10))</f>
        <v>5.7362274792658292</v>
      </c>
      <c r="AG22" s="9">
        <f ca="1">S22*($X$6^(ROW()-10))</f>
        <v>0.73608386028544059</v>
      </c>
      <c r="AH22" s="9">
        <f t="shared" ca="1" si="1"/>
        <v>1.5491136496895079</v>
      </c>
      <c r="AI22" s="9">
        <f t="shared" ca="1" si="2"/>
        <v>12.072086844030071</v>
      </c>
      <c r="AJ22" s="9">
        <f t="shared" ca="1" si="3"/>
        <v>2.0821225742072569</v>
      </c>
      <c r="AL22" s="6">
        <f>A22</f>
        <v>44683</v>
      </c>
      <c r="AM22" s="9">
        <f ca="1">AE22/OFFSET(AE$10, $M$1,0)</f>
        <v>1.0074865431429736</v>
      </c>
      <c r="AN22" s="9">
        <f ca="1">AF22/OFFSET(AF$10, $M$1,0)</f>
        <v>0.98931716825467919</v>
      </c>
      <c r="AO22" s="9">
        <f ca="1">AG22/OFFSET(AG$10, $M$1,0)</f>
        <v>1.0038633406342246</v>
      </c>
      <c r="AP22" s="9">
        <f t="shared" ca="1" si="4"/>
        <v>1.2035145337414885</v>
      </c>
      <c r="AQ22" s="9">
        <f t="shared" ca="1" si="5"/>
        <v>1.1860753772742041</v>
      </c>
      <c r="AR22" s="9">
        <f t="shared" ca="1" si="6"/>
        <v>1.1903562301637922</v>
      </c>
      <c r="BD22" t="s">
        <v>37</v>
      </c>
      <c r="BE22">
        <f>ROW(INDEX(A:A, MATCH(DATE(2022,12,26), A:A, 0)))</f>
        <v>56</v>
      </c>
    </row>
    <row r="23" spans="1:65" x14ac:dyDescent="0.35">
      <c r="A23" s="2">
        <v>44690</v>
      </c>
      <c r="B23" s="4">
        <v>569</v>
      </c>
      <c r="C23" s="4">
        <v>77</v>
      </c>
      <c r="D23" s="4">
        <v>396</v>
      </c>
      <c r="E23" s="4">
        <v>1159</v>
      </c>
      <c r="F23" s="4">
        <v>0</v>
      </c>
      <c r="G23" s="4">
        <v>0</v>
      </c>
      <c r="H23" s="4">
        <v>0</v>
      </c>
      <c r="I23" s="4">
        <v>0</v>
      </c>
      <c r="J23" s="4">
        <v>2201</v>
      </c>
      <c r="L23">
        <f>B23+L22</f>
        <v>9788</v>
      </c>
      <c r="M23">
        <f>C23+M22</f>
        <v>1260</v>
      </c>
      <c r="N23">
        <f>D23+N22</f>
        <v>7255</v>
      </c>
      <c r="O23">
        <f t="shared" si="15"/>
        <v>15594</v>
      </c>
      <c r="Q23" s="9">
        <f>M23/L23</f>
        <v>0.12872905598692277</v>
      </c>
      <c r="R23" s="9">
        <f>N23/M23</f>
        <v>5.7579365079365079</v>
      </c>
      <c r="S23" s="9">
        <f t="shared" si="7"/>
        <v>0.74121373109930522</v>
      </c>
      <c r="T23" s="9">
        <f t="shared" si="8"/>
        <v>1.5931753167143441</v>
      </c>
      <c r="U23" s="9">
        <f t="shared" si="9"/>
        <v>12.376190476190477</v>
      </c>
      <c r="V23" s="9">
        <f t="shared" si="10"/>
        <v>2.1494141971054446</v>
      </c>
      <c r="X23" s="9">
        <f ca="1">(OFFSET(M23,$M$2,0)-OFFSET(M$10, $M$2-1, 0))/(OFFSET(L23,$M$2,0)-OFFSET(L$10,$M$2-1,0))</f>
        <v>0.11985491247437313</v>
      </c>
      <c r="Y23" s="9">
        <f ca="1">(OFFSET(N23,$M$2,0)-OFFSET(N$10, $M$2-1, 0))/(OFFSET(M23,$M$2,0)-OFFSET(M$10,$M$2-1,0))</f>
        <v>5.7842105263157899</v>
      </c>
      <c r="Z23" s="9">
        <f t="shared" ca="1" si="11"/>
        <v>0.69326604636492661</v>
      </c>
      <c r="AA23">
        <f t="shared" ca="1" si="12"/>
        <v>2.5850812174735847</v>
      </c>
      <c r="AB23">
        <f t="shared" ca="1" si="13"/>
        <v>21.568421052631578</v>
      </c>
      <c r="AC23">
        <f t="shared" ca="1" si="14"/>
        <v>3.7288444040036395</v>
      </c>
      <c r="AE23" s="9">
        <f ca="1">Q23*($X$6^(ROW()-10))</f>
        <v>0.12724461659372566</v>
      </c>
      <c r="AF23" s="9">
        <f ca="1">R23*($X$6^(ROW()-10))</f>
        <v>5.6915388503884161</v>
      </c>
      <c r="AG23" s="9">
        <f ca="1">S23*($X$6^(ROW()-10))</f>
        <v>0.73266642332339638</v>
      </c>
      <c r="AH23" s="9">
        <f t="shared" ca="1" si="1"/>
        <v>1.5748036120337758</v>
      </c>
      <c r="AI23" s="9">
        <f t="shared" ca="1" si="2"/>
        <v>12.233474408402062</v>
      </c>
      <c r="AJ23" s="9">
        <f t="shared" ca="1" si="3"/>
        <v>2.1246282225481186</v>
      </c>
      <c r="AL23" s="6">
        <f>A23</f>
        <v>44690</v>
      </c>
      <c r="AM23" s="9">
        <f ca="1">AE23/OFFSET(AE$10, $M$1,0)</f>
        <v>1.009781557273568</v>
      </c>
      <c r="AN23" s="9">
        <f ca="1">AF23/OFFSET(AF$10, $M$1,0)</f>
        <v>0.98160979822202399</v>
      </c>
      <c r="AO23" s="9">
        <f ca="1">AG23/OFFSET(AG$10, $M$1,0)</f>
        <v>0.99920267644876848</v>
      </c>
      <c r="AP23" s="9">
        <f t="shared" ca="1" si="4"/>
        <v>1.2234732004660345</v>
      </c>
      <c r="AQ23" s="9">
        <f t="shared" ca="1" si="5"/>
        <v>1.2019316098189967</v>
      </c>
      <c r="AR23" s="9">
        <f t="shared" ca="1" si="6"/>
        <v>1.2146568472102983</v>
      </c>
    </row>
    <row r="24" spans="1:65" x14ac:dyDescent="0.35">
      <c r="A24" s="2">
        <v>44697</v>
      </c>
      <c r="B24" s="4">
        <v>501</v>
      </c>
      <c r="C24" s="4">
        <v>72</v>
      </c>
      <c r="D24" s="4">
        <v>422</v>
      </c>
      <c r="E24" s="4">
        <v>1067</v>
      </c>
      <c r="F24" s="4">
        <v>1</v>
      </c>
      <c r="G24" s="4">
        <v>0</v>
      </c>
      <c r="H24" s="4">
        <v>0</v>
      </c>
      <c r="I24" s="4">
        <v>0</v>
      </c>
      <c r="J24" s="4">
        <v>2063</v>
      </c>
      <c r="L24">
        <f>B24+L23</f>
        <v>10289</v>
      </c>
      <c r="M24">
        <f>C24+M23</f>
        <v>1332</v>
      </c>
      <c r="N24">
        <f>D24+N23</f>
        <v>7677</v>
      </c>
      <c r="O24">
        <f t="shared" si="15"/>
        <v>16661</v>
      </c>
      <c r="Q24" s="9">
        <f>M24/L24</f>
        <v>0.12945864515501992</v>
      </c>
      <c r="R24" s="9">
        <f>N24/M24</f>
        <v>5.7635135135135132</v>
      </c>
      <c r="S24" s="9">
        <f t="shared" si="7"/>
        <v>0.74613665079210811</v>
      </c>
      <c r="T24" s="9">
        <f t="shared" si="8"/>
        <v>1.6193021673632033</v>
      </c>
      <c r="U24" s="9">
        <f t="shared" si="9"/>
        <v>12.508258258258259</v>
      </c>
      <c r="V24" s="9">
        <f t="shared" si="10"/>
        <v>2.1702487951022533</v>
      </c>
      <c r="X24" s="9">
        <f ca="1">(OFFSET(M24,$M$2,0)-OFFSET(M$10, $M$2-1, 0))/(OFFSET(L24,$M$2,0)-OFFSET(L$10,$M$2-1,0))</f>
        <v>0.11885664284672598</v>
      </c>
      <c r="Y24" s="9">
        <f ca="1">(OFFSET(N24,$M$2,0)-OFFSET(N$10, $M$2-1, 0))/(OFFSET(M24,$M$2,0)-OFFSET(M$10,$M$2-1,0))</f>
        <v>5.7975460122699385</v>
      </c>
      <c r="Z24" s="9">
        <f t="shared" ca="1" si="11"/>
        <v>0.68907685576782851</v>
      </c>
      <c r="AA24">
        <f t="shared" ca="1" si="12"/>
        <v>2.5627825579699577</v>
      </c>
      <c r="AB24">
        <f t="shared" ca="1" si="13"/>
        <v>21.561963190184048</v>
      </c>
      <c r="AC24">
        <f t="shared" ca="1" si="14"/>
        <v>3.7191534391534393</v>
      </c>
      <c r="AE24" s="9">
        <f ca="1">Q24*($X$6^(ROW()-10))</f>
        <v>0.12785167326785954</v>
      </c>
      <c r="AF24" s="9">
        <f ca="1">R24*($X$6^(ROW()-10))</f>
        <v>5.6919709434797028</v>
      </c>
      <c r="AG24" s="9">
        <f ca="1">S24*($X$6^(ROW()-10))</f>
        <v>0.73687484660462288</v>
      </c>
      <c r="AH24" s="9">
        <f t="shared" ca="1" si="1"/>
        <v>1.5992017479848406</v>
      </c>
      <c r="AI24" s="9">
        <f t="shared" ca="1" si="2"/>
        <v>12.352993081843863</v>
      </c>
      <c r="AJ24" s="9">
        <f t="shared" ca="1" si="3"/>
        <v>2.1433094678931908</v>
      </c>
      <c r="AL24" s="6">
        <f>A24</f>
        <v>44697</v>
      </c>
      <c r="AM24" s="9">
        <f ca="1">AE24/OFFSET(AE$10, $M$1,0)</f>
        <v>1.0145990077101348</v>
      </c>
      <c r="AN24" s="9">
        <f ca="1">AF24/OFFSET(AF$10, $M$1,0)</f>
        <v>0.9816843205653305</v>
      </c>
      <c r="AO24" s="9">
        <f ca="1">AG24/OFFSET(AG$10, $M$1,0)</f>
        <v>1.0049420793644317</v>
      </c>
      <c r="AP24" s="9">
        <f t="shared" ca="1" si="4"/>
        <v>1.2424282404782327</v>
      </c>
      <c r="AQ24" s="9">
        <f t="shared" ca="1" si="5"/>
        <v>1.2136742486456797</v>
      </c>
      <c r="AR24" s="9">
        <f t="shared" ca="1" si="6"/>
        <v>1.2253369757767885</v>
      </c>
      <c r="BD24" t="s">
        <v>40</v>
      </c>
      <c r="BE24">
        <f ca="1">OFFSET(M$1, $BE$22-1,0)</f>
        <v>3543</v>
      </c>
      <c r="BF24">
        <f ca="1">OFFSET(N$1, $BE$22-1,0)</f>
        <v>20296</v>
      </c>
      <c r="BG24">
        <f ca="1">OFFSET(N$1, $BE$22-1,0)</f>
        <v>20296</v>
      </c>
    </row>
    <row r="25" spans="1:65" x14ac:dyDescent="0.35">
      <c r="A25" s="2">
        <v>44704</v>
      </c>
      <c r="B25" s="4">
        <v>488</v>
      </c>
      <c r="C25" s="4">
        <v>59</v>
      </c>
      <c r="D25" s="4">
        <v>374</v>
      </c>
      <c r="E25" s="4">
        <v>1002</v>
      </c>
      <c r="F25" s="4">
        <v>0</v>
      </c>
      <c r="G25" s="4">
        <v>0</v>
      </c>
      <c r="H25" s="4">
        <v>0</v>
      </c>
      <c r="I25" s="4">
        <v>0</v>
      </c>
      <c r="J25" s="4">
        <v>1923</v>
      </c>
      <c r="L25">
        <f>B25+L24</f>
        <v>10777</v>
      </c>
      <c r="M25">
        <f>C25+M24</f>
        <v>1391</v>
      </c>
      <c r="N25">
        <f>D25+N24</f>
        <v>8051</v>
      </c>
      <c r="O25">
        <f t="shared" si="15"/>
        <v>17663</v>
      </c>
      <c r="Q25" s="9">
        <f>M25/L25</f>
        <v>0.12907117008443908</v>
      </c>
      <c r="R25" s="9">
        <f>N25/M25</f>
        <v>5.7879223580158161</v>
      </c>
      <c r="S25" s="9">
        <f t="shared" si="7"/>
        <v>0.74705391110698716</v>
      </c>
      <c r="T25" s="9">
        <f t="shared" si="8"/>
        <v>1.6389533265287186</v>
      </c>
      <c r="U25" s="9">
        <f t="shared" si="9"/>
        <v>12.698058950395399</v>
      </c>
      <c r="V25" s="9">
        <f t="shared" si="10"/>
        <v>2.1938889578934293</v>
      </c>
      <c r="X25" s="9">
        <f ca="1">(OFFSET(M25,$M$2,0)-OFFSET(M$10, $M$2-1, 0))/(OFFSET(L25,$M$2,0)-OFFSET(L$10,$M$2-1,0))</f>
        <v>0.12098092643051771</v>
      </c>
      <c r="Y25" s="9">
        <f ca="1">(OFFSET(N25,$M$2,0)-OFFSET(N$10, $M$2-1, 0))/(OFFSET(M25,$M$2,0)-OFFSET(M$10,$M$2-1,0))</f>
        <v>5.7364864864864868</v>
      </c>
      <c r="Z25" s="9">
        <f t="shared" ca="1" si="11"/>
        <v>0.69400544959128063</v>
      </c>
      <c r="AA25">
        <f t="shared" ca="1" si="12"/>
        <v>2.5798365122615805</v>
      </c>
      <c r="AB25">
        <f t="shared" ca="1" si="13"/>
        <v>21.324324324324323</v>
      </c>
      <c r="AC25">
        <f t="shared" ca="1" si="14"/>
        <v>3.717314487632509</v>
      </c>
      <c r="AE25" s="9">
        <f ca="1">Q25*($X$6^(ROW()-10))</f>
        <v>0.12735533172555472</v>
      </c>
      <c r="AF25" s="9">
        <f ca="1">R25*($X$6^(ROW()-10))</f>
        <v>5.710979232811086</v>
      </c>
      <c r="AG25" s="9">
        <f ca="1">S25*($X$6^(ROW()-10))</f>
        <v>0.73712277190685915</v>
      </c>
      <c r="AH25" s="9">
        <f t="shared" ca="1" si="1"/>
        <v>1.6171655098982551</v>
      </c>
      <c r="AI25" s="9">
        <f t="shared" ca="1" si="2"/>
        <v>12.529254277622931</v>
      </c>
      <c r="AJ25" s="9">
        <f t="shared" ca="1" si="3"/>
        <v>2.1647239721989187</v>
      </c>
      <c r="AL25" s="6">
        <f>A25</f>
        <v>44704</v>
      </c>
      <c r="AM25" s="9">
        <f ca="1">AE25/OFFSET(AE$10, $M$1,0)</f>
        <v>1.0106601649602809</v>
      </c>
      <c r="AN25" s="9">
        <f ca="1">AF25/OFFSET(AF$10, $M$1,0)</f>
        <v>0.98496264713844206</v>
      </c>
      <c r="AO25" s="9">
        <f ca="1">AG25/OFFSET(AG$10, $M$1,0)</f>
        <v>1.0052801972550129</v>
      </c>
      <c r="AP25" s="9">
        <f t="shared" ca="1" si="4"/>
        <v>1.256384381493322</v>
      </c>
      <c r="AQ25" s="9">
        <f t="shared" ca="1" si="5"/>
        <v>1.2309918066605845</v>
      </c>
      <c r="AR25" s="9">
        <f t="shared" ca="1" si="6"/>
        <v>1.2375797173578877</v>
      </c>
    </row>
    <row r="26" spans="1:65" x14ac:dyDescent="0.35">
      <c r="A26" s="2">
        <v>44711</v>
      </c>
      <c r="B26" s="4">
        <v>504</v>
      </c>
      <c r="C26" s="4">
        <v>58</v>
      </c>
      <c r="D26" s="4">
        <v>393</v>
      </c>
      <c r="E26" s="4">
        <v>1111</v>
      </c>
      <c r="F26" s="4">
        <v>0</v>
      </c>
      <c r="G26" s="4">
        <v>0</v>
      </c>
      <c r="H26" s="4">
        <v>0</v>
      </c>
      <c r="I26" s="4">
        <v>0</v>
      </c>
      <c r="J26" s="4">
        <v>2066</v>
      </c>
      <c r="L26">
        <f>B26+L25</f>
        <v>11281</v>
      </c>
      <c r="M26">
        <f>C26+M25</f>
        <v>1449</v>
      </c>
      <c r="N26">
        <f>D26+N25</f>
        <v>8444</v>
      </c>
      <c r="O26">
        <f t="shared" si="15"/>
        <v>18774</v>
      </c>
      <c r="Q26" s="9">
        <f>M26/L26</f>
        <v>0.12844605974647638</v>
      </c>
      <c r="R26" s="9">
        <f>N26/M26</f>
        <v>5.8274672187715666</v>
      </c>
      <c r="S26" s="9">
        <f t="shared" si="7"/>
        <v>0.74851520255296511</v>
      </c>
      <c r="T26" s="9">
        <f t="shared" si="8"/>
        <v>1.6642141654108678</v>
      </c>
      <c r="U26" s="9">
        <f t="shared" si="9"/>
        <v>12.956521739130435</v>
      </c>
      <c r="V26" s="9">
        <f t="shared" si="10"/>
        <v>2.223353860729512</v>
      </c>
      <c r="X26" s="9">
        <f ca="1">(OFFSET(M26,$M$2,0)-OFFSET(M$10, $M$2-1, 0))/(OFFSET(L26,$M$2,0)-OFFSET(L$10,$M$2-1,0))</f>
        <v>0.12073591414334994</v>
      </c>
      <c r="Y26" s="9">
        <f ca="1">(OFFSET(N26,$M$2,0)-OFFSET(N$10, $M$2-1, 0))/(OFFSET(M26,$M$2,0)-OFFSET(M$10,$M$2-1,0))</f>
        <v>5.7714285714285714</v>
      </c>
      <c r="Z26" s="9">
        <f t="shared" ca="1" si="11"/>
        <v>0.6968187044844768</v>
      </c>
      <c r="AA26">
        <f t="shared" ca="1" si="12"/>
        <v>2.5854094800051106</v>
      </c>
      <c r="AB26">
        <f t="shared" ca="1" si="13"/>
        <v>21.413756613756615</v>
      </c>
      <c r="AC26">
        <f t="shared" ca="1" si="14"/>
        <v>3.7103043637697102</v>
      </c>
      <c r="AE26" s="9">
        <f ca="1">Q26*($X$6^(ROW()-10))</f>
        <v>0.12662550667107636</v>
      </c>
      <c r="AF26" s="9">
        <f ca="1">R26*($X$6^(ROW()-10))</f>
        <v>5.7448705755746658</v>
      </c>
      <c r="AG26" s="9">
        <f ca="1">S26*($X$6^(ROW()-10))</f>
        <v>0.73790598918603767</v>
      </c>
      <c r="AH26" s="9">
        <f t="shared" ca="1" si="1"/>
        <v>1.6406261299122065</v>
      </c>
      <c r="AI26" s="9">
        <f t="shared" ca="1" si="2"/>
        <v>12.772880173595309</v>
      </c>
      <c r="AJ26" s="9">
        <f t="shared" ca="1" si="3"/>
        <v>2.1918407593012317</v>
      </c>
      <c r="AL26" s="6">
        <f>A26</f>
        <v>44711</v>
      </c>
      <c r="AM26" s="9">
        <f ca="1">AE26/OFFSET(AE$10, $M$1,0)</f>
        <v>1.0048684552614617</v>
      </c>
      <c r="AN26" s="9">
        <f ca="1">AF26/OFFSET(AF$10, $M$1,0)</f>
        <v>0.99080782802996159</v>
      </c>
      <c r="AO26" s="9">
        <f ca="1">AG26/OFFSET(AG$10, $M$1,0)</f>
        <v>1.0063483406510842</v>
      </c>
      <c r="AP26" s="9">
        <f t="shared" ca="1" si="4"/>
        <v>1.274611060448114</v>
      </c>
      <c r="AQ26" s="9">
        <f t="shared" ca="1" si="5"/>
        <v>1.25492790654228</v>
      </c>
      <c r="AR26" s="9">
        <f t="shared" ca="1" si="6"/>
        <v>1.2530824725122298</v>
      </c>
    </row>
    <row r="27" spans="1:65" x14ac:dyDescent="0.35">
      <c r="A27" s="2">
        <v>44718</v>
      </c>
      <c r="B27" s="4">
        <v>523</v>
      </c>
      <c r="C27" s="4">
        <v>67</v>
      </c>
      <c r="D27" s="4">
        <v>414</v>
      </c>
      <c r="E27" s="4">
        <v>1080</v>
      </c>
      <c r="F27" s="4">
        <v>0</v>
      </c>
      <c r="G27" s="4">
        <v>0</v>
      </c>
      <c r="H27" s="4">
        <v>0</v>
      </c>
      <c r="I27" s="4">
        <v>0</v>
      </c>
      <c r="J27" s="4">
        <v>2084</v>
      </c>
      <c r="L27">
        <f>B27+L26</f>
        <v>11804</v>
      </c>
      <c r="M27">
        <f>C27+M26</f>
        <v>1516</v>
      </c>
      <c r="N27">
        <f>D27+N26</f>
        <v>8858</v>
      </c>
      <c r="O27">
        <f t="shared" si="15"/>
        <v>19854</v>
      </c>
      <c r="Q27" s="9">
        <f>M27/L27</f>
        <v>0.12843104032531347</v>
      </c>
      <c r="R27" s="9">
        <f>N27/M27</f>
        <v>5.8430079155672825</v>
      </c>
      <c r="S27" s="9">
        <f t="shared" si="7"/>
        <v>0.75042358522534736</v>
      </c>
      <c r="T27" s="9">
        <f t="shared" si="8"/>
        <v>1.6819722128092172</v>
      </c>
      <c r="U27" s="9">
        <f t="shared" si="9"/>
        <v>13.096306068601583</v>
      </c>
      <c r="V27" s="9">
        <f t="shared" si="10"/>
        <v>2.2413637389930008</v>
      </c>
      <c r="X27" s="9">
        <f ca="1">(OFFSET(M27,$M$2,0)-OFFSET(M$10, $M$2-1, 0))/(OFFSET(L27,$M$2,0)-OFFSET(L$10,$M$2-1,0))</f>
        <v>0.12128146453089245</v>
      </c>
      <c r="Y27" s="9">
        <f ca="1">(OFFSET(N27,$M$2,0)-OFFSET(N$10, $M$2-1, 0))/(OFFSET(M27,$M$2,0)-OFFSET(M$10,$M$2-1,0))</f>
        <v>5.7686196623634558</v>
      </c>
      <c r="Z27" s="9">
        <f t="shared" ca="1" si="11"/>
        <v>0.6996266409731422</v>
      </c>
      <c r="AA27">
        <f t="shared" ca="1" si="12"/>
        <v>2.5976153197639409</v>
      </c>
      <c r="AB27">
        <f t="shared" ca="1" si="13"/>
        <v>21.418073485600793</v>
      </c>
      <c r="AC27">
        <f t="shared" ca="1" si="14"/>
        <v>3.712859356171458</v>
      </c>
      <c r="AE27" s="9">
        <f ca="1">Q27*($X$6^(ROW()-10))</f>
        <v>0.12649778935988998</v>
      </c>
      <c r="AF27" s="9">
        <f ca="1">R27*($X$6^(ROW()-10))</f>
        <v>5.7550540948621398</v>
      </c>
      <c r="AG27" s="9">
        <f ca="1">S27*($X$6^(ROW()-10))</f>
        <v>0.73912758453159977</v>
      </c>
      <c r="AH27" s="9">
        <f t="shared" ca="1" si="1"/>
        <v>1.6566537664586116</v>
      </c>
      <c r="AI27" s="9">
        <f t="shared" ca="1" si="2"/>
        <v>12.899169564167185</v>
      </c>
      <c r="AJ27" s="9">
        <f t="shared" ca="1" si="3"/>
        <v>2.2076248655765922</v>
      </c>
      <c r="AL27" s="6">
        <f>A27</f>
        <v>44718</v>
      </c>
      <c r="AM27" s="9">
        <f ca="1">AE27/OFFSET(AE$10, $M$1,0)</f>
        <v>1.0038549225177358</v>
      </c>
      <c r="AN27" s="9">
        <f ca="1">AF27/OFFSET(AF$10, $M$1,0)</f>
        <v>0.99256416187494356</v>
      </c>
      <c r="AO27" s="9">
        <f ca="1">AG27/OFFSET(AG$10, $M$1,0)</f>
        <v>1.0080143393920751</v>
      </c>
      <c r="AP27" s="9">
        <f t="shared" ca="1" si="4"/>
        <v>1.2870630154928526</v>
      </c>
      <c r="AQ27" s="9">
        <f t="shared" ca="1" si="5"/>
        <v>1.2673357643139742</v>
      </c>
      <c r="AR27" s="9">
        <f t="shared" ca="1" si="6"/>
        <v>1.2621062972741299</v>
      </c>
    </row>
    <row r="28" spans="1:65" x14ac:dyDescent="0.35">
      <c r="A28" s="2">
        <v>44725</v>
      </c>
      <c r="B28" s="4">
        <v>484</v>
      </c>
      <c r="C28" s="4">
        <v>69</v>
      </c>
      <c r="D28" s="4">
        <v>388</v>
      </c>
      <c r="E28" s="4">
        <v>1061</v>
      </c>
      <c r="F28" s="4">
        <v>0</v>
      </c>
      <c r="G28" s="4">
        <v>0</v>
      </c>
      <c r="H28" s="4">
        <v>0</v>
      </c>
      <c r="I28" s="4">
        <v>0</v>
      </c>
      <c r="J28" s="4">
        <v>2002</v>
      </c>
      <c r="L28">
        <f>B28+L27</f>
        <v>12288</v>
      </c>
      <c r="M28">
        <f>C28+M27</f>
        <v>1585</v>
      </c>
      <c r="N28">
        <f>D28+N27</f>
        <v>9246</v>
      </c>
      <c r="O28">
        <f t="shared" si="15"/>
        <v>20915</v>
      </c>
      <c r="Q28" s="9">
        <f>M28/L28</f>
        <v>0.12898763020833334</v>
      </c>
      <c r="R28" s="9">
        <f>N28/M28</f>
        <v>5.8334384858044164</v>
      </c>
      <c r="S28" s="9">
        <f t="shared" si="7"/>
        <v>0.75244140625</v>
      </c>
      <c r="T28" s="9">
        <f t="shared" si="8"/>
        <v>1.7020670572916667</v>
      </c>
      <c r="U28" s="9">
        <f t="shared" si="9"/>
        <v>13.195583596214512</v>
      </c>
      <c r="V28" s="9">
        <f t="shared" si="10"/>
        <v>2.2620592688730263</v>
      </c>
      <c r="X28" s="9">
        <f ca="1">(OFFSET(M28,$M$2,0)-OFFSET(M$10, $M$2-1, 0))/(OFFSET(L28,$M$2,0)-OFFSET(L$10,$M$2-1,0))</f>
        <v>0.12137023593466424</v>
      </c>
      <c r="Y28" s="9">
        <f ca="1">(OFFSET(N28,$M$2,0)-OFFSET(N$10, $M$2-1, 0))/(OFFSET(M28,$M$2,0)-OFFSET(M$10,$M$2-1,0))</f>
        <v>5.7364485981308411</v>
      </c>
      <c r="Z28" s="9">
        <f t="shared" ca="1" si="11"/>
        <v>0.69623411978221417</v>
      </c>
      <c r="AA28">
        <f t="shared" ca="1" si="12"/>
        <v>2.5891560798548094</v>
      </c>
      <c r="AB28">
        <f t="shared" ca="1" si="13"/>
        <v>21.332710280373831</v>
      </c>
      <c r="AC28">
        <f t="shared" ca="1" si="14"/>
        <v>3.7188009123492995</v>
      </c>
      <c r="AE28" s="9">
        <f ca="1">Q28*($X$6^(ROW()-10))</f>
        <v>0.12693270201898504</v>
      </c>
      <c r="AF28" s="9">
        <f ca="1">R28*($X$6^(ROW()-10))</f>
        <v>5.7405047900232979</v>
      </c>
      <c r="AG28" s="9">
        <f ca="1">S28*($X$6^(ROW()-10))</f>
        <v>0.74045410906469133</v>
      </c>
      <c r="AH28" s="9">
        <f t="shared" ca="1" si="1"/>
        <v>1.6749510805849037</v>
      </c>
      <c r="AI28" s="9">
        <f t="shared" ca="1" si="2"/>
        <v>12.985362068282205</v>
      </c>
      <c r="AJ28" s="9">
        <f t="shared" ca="1" si="3"/>
        <v>2.2260219422698784</v>
      </c>
      <c r="AL28" s="6">
        <f>A28</f>
        <v>44725</v>
      </c>
      <c r="AM28" s="9">
        <f ca="1">AE28/OFFSET(AE$10, $M$1,0)</f>
        <v>1.007306280963659</v>
      </c>
      <c r="AN28" s="9">
        <f ca="1">AF28/OFFSET(AF$10, $M$1,0)</f>
        <v>0.99005486859547287</v>
      </c>
      <c r="AO28" s="9">
        <f ca="1">AG28/OFFSET(AG$10, $M$1,0)</f>
        <v>1.0098234394431294</v>
      </c>
      <c r="AP28" s="9">
        <f t="shared" ca="1" si="4"/>
        <v>1.3012782949746646</v>
      </c>
      <c r="AQ28" s="9">
        <f t="shared" ca="1" si="5"/>
        <v>1.275804126756793</v>
      </c>
      <c r="AR28" s="9">
        <f t="shared" ca="1" si="6"/>
        <v>1.2726239657005396</v>
      </c>
    </row>
    <row r="29" spans="1:65" x14ac:dyDescent="0.35">
      <c r="A29" s="2">
        <v>44732</v>
      </c>
      <c r="B29" s="4">
        <v>514</v>
      </c>
      <c r="C29" s="4">
        <v>80</v>
      </c>
      <c r="D29" s="4">
        <v>369</v>
      </c>
      <c r="E29" s="4">
        <v>1034</v>
      </c>
      <c r="F29" s="4">
        <v>0</v>
      </c>
      <c r="G29" s="4">
        <v>0</v>
      </c>
      <c r="H29" s="4">
        <v>0</v>
      </c>
      <c r="I29" s="4">
        <v>0</v>
      </c>
      <c r="J29" s="4">
        <v>1997</v>
      </c>
      <c r="L29">
        <f>B29+L28</f>
        <v>12802</v>
      </c>
      <c r="M29">
        <f>C29+M28</f>
        <v>1665</v>
      </c>
      <c r="N29">
        <f>D29+N28</f>
        <v>9615</v>
      </c>
      <c r="O29">
        <f t="shared" si="15"/>
        <v>21949</v>
      </c>
      <c r="Q29" s="9">
        <f>M29/L29</f>
        <v>0.13005780346820808</v>
      </c>
      <c r="R29" s="9">
        <f>N29/M29</f>
        <v>5.7747747747747749</v>
      </c>
      <c r="S29" s="9">
        <f t="shared" si="7"/>
        <v>0.75105452273082329</v>
      </c>
      <c r="T29" s="9">
        <f t="shared" si="8"/>
        <v>1.7144977347289485</v>
      </c>
      <c r="U29" s="9">
        <f t="shared" si="9"/>
        <v>13.182582582582583</v>
      </c>
      <c r="V29" s="9">
        <f t="shared" si="10"/>
        <v>2.2827873114924597</v>
      </c>
      <c r="X29" s="9">
        <f ca="1">(OFFSET(M29,$M$2,0)-OFFSET(M$10, $M$2-1, 0))/(OFFSET(L29,$M$2,0)-OFFSET(L$10,$M$2-1,0))</f>
        <v>0.12160275002685574</v>
      </c>
      <c r="Y29" s="9">
        <f ca="1">(OFFSET(N29,$M$2,0)-OFFSET(N$10, $M$2-1, 0))/(OFFSET(M29,$M$2,0)-OFFSET(M$10,$M$2-1,0))</f>
        <v>5.718197879858657</v>
      </c>
      <c r="Z29" s="9">
        <f t="shared" ca="1" si="11"/>
        <v>0.69534858738854877</v>
      </c>
      <c r="AA29">
        <f t="shared" ca="1" si="12"/>
        <v>2.5874959716403478</v>
      </c>
      <c r="AB29">
        <f t="shared" ca="1" si="13"/>
        <v>21.278268551236749</v>
      </c>
      <c r="AC29">
        <f t="shared" ca="1" si="14"/>
        <v>3.7211493897729029</v>
      </c>
      <c r="AE29" s="9">
        <f ca="1">Q29*($X$6^(ROW()-10))</f>
        <v>0.12787168903009963</v>
      </c>
      <c r="AF29" s="9">
        <f ca="1">R29*($X$6^(ROW()-10))</f>
        <v>5.6777077924383743</v>
      </c>
      <c r="AG29" s="9">
        <f ca="1">S29*($X$6^(ROW()-10))</f>
        <v>0.73843020421886363</v>
      </c>
      <c r="AH29" s="9">
        <f t="shared" ca="1" si="1"/>
        <v>1.6856791006136076</v>
      </c>
      <c r="AI29" s="9">
        <f t="shared" ca="1" si="2"/>
        <v>12.960999306940185</v>
      </c>
      <c r="AJ29" s="9">
        <f t="shared" ca="1" si="3"/>
        <v>2.2444164166464282</v>
      </c>
      <c r="AL29" s="6">
        <f>A29</f>
        <v>44732</v>
      </c>
      <c r="AM29" s="9">
        <f ca="1">AE29/OFFSET(AE$10, $M$1,0)</f>
        <v>1.0147578478096679</v>
      </c>
      <c r="AN29" s="9">
        <f ca="1">AF29/OFFSET(AF$10, $M$1,0)</f>
        <v>0.97922437973320686</v>
      </c>
      <c r="AO29" s="9">
        <f ca="1">AG29/OFFSET(AG$10, $M$1,0)</f>
        <v>1.0070632595379885</v>
      </c>
      <c r="AP29" s="9">
        <f t="shared" ca="1" si="4"/>
        <v>1.3096129501017451</v>
      </c>
      <c r="AQ29" s="9">
        <f t="shared" ca="1" si="5"/>
        <v>1.2734104998948004</v>
      </c>
      <c r="AR29" s="9">
        <f t="shared" ca="1" si="6"/>
        <v>1.2831401463740288</v>
      </c>
    </row>
    <row r="30" spans="1:65" x14ac:dyDescent="0.35">
      <c r="A30" s="2">
        <v>44739</v>
      </c>
      <c r="B30" s="4">
        <v>569</v>
      </c>
      <c r="C30" s="4">
        <v>69</v>
      </c>
      <c r="D30" s="4">
        <v>406</v>
      </c>
      <c r="E30" s="4">
        <v>1165</v>
      </c>
      <c r="F30" s="4">
        <v>0</v>
      </c>
      <c r="G30" s="4">
        <v>0</v>
      </c>
      <c r="H30" s="4">
        <v>0</v>
      </c>
      <c r="I30" s="4">
        <v>0</v>
      </c>
      <c r="J30" s="4">
        <v>2209</v>
      </c>
      <c r="L30">
        <f>B30+L29</f>
        <v>13371</v>
      </c>
      <c r="M30">
        <f>C30+M29</f>
        <v>1734</v>
      </c>
      <c r="N30">
        <f>D30+N29</f>
        <v>10021</v>
      </c>
      <c r="O30">
        <f t="shared" si="15"/>
        <v>23114</v>
      </c>
      <c r="Q30" s="9">
        <f>M30/L30</f>
        <v>0.12968364370652904</v>
      </c>
      <c r="R30" s="9">
        <f>N30/M30</f>
        <v>5.7791234140715106</v>
      </c>
      <c r="S30" s="9">
        <f t="shared" si="7"/>
        <v>0.74945778176650957</v>
      </c>
      <c r="T30" s="9">
        <f t="shared" si="8"/>
        <v>1.728666517089223</v>
      </c>
      <c r="U30" s="9">
        <f t="shared" si="9"/>
        <v>13.329873125720876</v>
      </c>
      <c r="V30" s="9">
        <f t="shared" si="10"/>
        <v>2.3065562319129826</v>
      </c>
      <c r="X30" s="9">
        <f ca="1">(OFFSET(M30,$M$2,0)-OFFSET(M$10, $M$2-1, 0))/(OFFSET(L30,$M$2,0)-OFFSET(L$10,$M$2-1,0))</f>
        <v>0.12002027369488089</v>
      </c>
      <c r="Y30" s="9">
        <f ca="1">(OFFSET(N30,$M$2,0)-OFFSET(N$10, $M$2-1, 0))/(OFFSET(M30,$M$2,0)-OFFSET(M$10,$M$2-1,0))</f>
        <v>5.7677364864864868</v>
      </c>
      <c r="Z30" s="9">
        <f t="shared" ca="1" si="11"/>
        <v>0.69224531170805881</v>
      </c>
      <c r="AA30">
        <f t="shared" ca="1" si="12"/>
        <v>2.580131779016726</v>
      </c>
      <c r="AB30">
        <f t="shared" ca="1" si="13"/>
        <v>21.497466216216218</v>
      </c>
      <c r="AC30">
        <f t="shared" ca="1" si="14"/>
        <v>3.7271928540049788</v>
      </c>
      <c r="AE30" s="9">
        <f ca="1">Q30*($X$6^(ROW()-10))</f>
        <v>0.12739011119288784</v>
      </c>
      <c r="AF30" s="9">
        <f ca="1">R30*($X$6^(ROW()-10))</f>
        <v>5.6769161728829998</v>
      </c>
      <c r="AG30" s="9">
        <f ca="1">S30*($X$6^(ROW()-10))</f>
        <v>0.73620317431599136</v>
      </c>
      <c r="AH30" s="9">
        <f t="shared" ca="1" si="1"/>
        <v>1.6980940196726702</v>
      </c>
      <c r="AI30" s="9">
        <f t="shared" ca="1" si="2"/>
        <v>13.094126376610882</v>
      </c>
      <c r="AJ30" s="9">
        <f t="shared" ca="1" si="3"/>
        <v>2.2657634105421884</v>
      </c>
      <c r="AL30" s="6">
        <f>A30</f>
        <v>44739</v>
      </c>
      <c r="AM30" s="9">
        <f ca="1">AE30/OFFSET(AE$10, $M$1,0)</f>
        <v>1.0109361661430809</v>
      </c>
      <c r="AN30" s="9">
        <f ca="1">AF30/OFFSET(AF$10, $M$1,0)</f>
        <v>0.97908785048646951</v>
      </c>
      <c r="AO30" s="9">
        <f ca="1">AG30/OFFSET(AG$10, $M$1,0)</f>
        <v>1.004026059840222</v>
      </c>
      <c r="AP30" s="9">
        <f t="shared" ca="1" si="4"/>
        <v>1.3192581659487559</v>
      </c>
      <c r="AQ30" s="9">
        <f t="shared" ca="1" si="5"/>
        <v>1.2864901555852468</v>
      </c>
      <c r="AR30" s="9">
        <f t="shared" ca="1" si="6"/>
        <v>1.2953442920347431</v>
      </c>
    </row>
    <row r="31" spans="1:65" x14ac:dyDescent="0.35">
      <c r="A31" s="2">
        <v>44746</v>
      </c>
      <c r="B31" s="4">
        <v>492</v>
      </c>
      <c r="C31" s="4">
        <v>49</v>
      </c>
      <c r="D31" s="4">
        <v>345</v>
      </c>
      <c r="E31" s="4">
        <v>1018</v>
      </c>
      <c r="F31" s="4">
        <v>1</v>
      </c>
      <c r="G31" s="4">
        <v>0</v>
      </c>
      <c r="H31" s="4">
        <v>0</v>
      </c>
      <c r="I31" s="4">
        <v>0</v>
      </c>
      <c r="J31" s="4">
        <v>1905</v>
      </c>
      <c r="L31">
        <f>B31+L30</f>
        <v>13863</v>
      </c>
      <c r="M31">
        <f>C31+M30</f>
        <v>1783</v>
      </c>
      <c r="N31">
        <f>D31+N30</f>
        <v>10366</v>
      </c>
      <c r="O31">
        <f t="shared" si="15"/>
        <v>24132</v>
      </c>
      <c r="Q31" s="9">
        <f>M31/L31</f>
        <v>0.12861573973887325</v>
      </c>
      <c r="R31" s="9">
        <f>N31/M31</f>
        <v>5.8137969713965223</v>
      </c>
      <c r="S31" s="9">
        <f t="shared" si="7"/>
        <v>0.74774579816778475</v>
      </c>
      <c r="T31" s="9">
        <f t="shared" si="8"/>
        <v>1.7407487556805885</v>
      </c>
      <c r="U31" s="9">
        <f t="shared" si="9"/>
        <v>13.534492428491307</v>
      </c>
      <c r="V31" s="9">
        <f t="shared" si="10"/>
        <v>2.3279953694771369</v>
      </c>
      <c r="X31" s="9">
        <f ca="1">(OFFSET(M31,$M$2,0)-OFFSET(M$10, $M$2-1, 0))/(OFFSET(L31,$M$2,0)-OFFSET(L$10,$M$2-1,0))</f>
        <v>0.1211449498843485</v>
      </c>
      <c r="Y31" s="9">
        <f ca="1">(OFFSET(N31,$M$2,0)-OFFSET(N$10, $M$2-1, 0))/(OFFSET(M31,$M$2,0)-OFFSET(M$10,$M$2-1,0))</f>
        <v>5.7120127287191726</v>
      </c>
      <c r="Z31" s="9">
        <f t="shared" ca="1" si="11"/>
        <v>0.6919814957594449</v>
      </c>
      <c r="AA31">
        <f t="shared" ca="1" si="12"/>
        <v>2.5857748650732462</v>
      </c>
      <c r="AB31">
        <f t="shared" ca="1" si="13"/>
        <v>21.344470962609389</v>
      </c>
      <c r="AC31">
        <f t="shared" ca="1" si="14"/>
        <v>3.7367688022284122</v>
      </c>
      <c r="AE31" s="9">
        <f ca="1">Q31*($X$6^(ROW()-10))</f>
        <v>0.1262284234063597</v>
      </c>
      <c r="AF31" s="9">
        <f ca="1">R31*($X$6^(ROW()-10))</f>
        <v>5.7058834882418807</v>
      </c>
      <c r="AG31" s="9">
        <f ca="1">S31*($X$6^(ROW()-10))</f>
        <v>0.73386642570405203</v>
      </c>
      <c r="AH31" s="9">
        <f t="shared" ca="1" si="1"/>
        <v>1.7084376408537703</v>
      </c>
      <c r="AI31" s="9">
        <f t="shared" ca="1" si="2"/>
        <v>13.283270339403151</v>
      </c>
      <c r="AJ31" s="9">
        <f t="shared" ca="1" si="3"/>
        <v>2.284784006864347</v>
      </c>
      <c r="AL31" s="6">
        <f>A31</f>
        <v>44746</v>
      </c>
      <c r="AM31" s="9">
        <f ca="1">AE31/OFFSET(AE$10, $M$1,0)</f>
        <v>1.0017173014590726</v>
      </c>
      <c r="AN31" s="9">
        <f ca="1">AF31/OFFSET(AF$10, $M$1,0)</f>
        <v>0.98408379294279213</v>
      </c>
      <c r="AO31" s="9">
        <f ca="1">AG31/OFFSET(AG$10, $M$1,0)</f>
        <v>1.0008392269338544</v>
      </c>
      <c r="AP31" s="9">
        <f t="shared" ca="1" si="4"/>
        <v>1.3272941795914381</v>
      </c>
      <c r="AQ31" s="9">
        <f t="shared" ca="1" si="5"/>
        <v>1.3050734378235551</v>
      </c>
      <c r="AR31" s="9">
        <f t="shared" ca="1" si="6"/>
        <v>1.3062184286557019</v>
      </c>
    </row>
    <row r="32" spans="1:65" x14ac:dyDescent="0.35">
      <c r="A32" s="2">
        <v>44753</v>
      </c>
      <c r="B32" s="4">
        <v>496</v>
      </c>
      <c r="C32" s="4">
        <v>59</v>
      </c>
      <c r="D32" s="4">
        <v>351</v>
      </c>
      <c r="E32" s="4">
        <v>1084</v>
      </c>
      <c r="F32" s="4">
        <v>0</v>
      </c>
      <c r="G32" s="4">
        <v>0</v>
      </c>
      <c r="H32" s="4">
        <v>0</v>
      </c>
      <c r="I32" s="4">
        <v>0</v>
      </c>
      <c r="J32" s="4">
        <v>1990</v>
      </c>
      <c r="L32">
        <f>B32+L31</f>
        <v>14359</v>
      </c>
      <c r="M32">
        <f>C32+M31</f>
        <v>1842</v>
      </c>
      <c r="N32">
        <f>D32+N31</f>
        <v>10717</v>
      </c>
      <c r="O32">
        <f t="shared" si="15"/>
        <v>25216</v>
      </c>
      <c r="Q32" s="9">
        <f>M32/L32</f>
        <v>0.12828191378229681</v>
      </c>
      <c r="R32" s="9">
        <f>N32/M32</f>
        <v>5.818132464712269</v>
      </c>
      <c r="S32" s="9">
        <f t="shared" si="7"/>
        <v>0.74636116721220136</v>
      </c>
      <c r="T32" s="9">
        <f t="shared" si="8"/>
        <v>1.7561111498015183</v>
      </c>
      <c r="U32" s="9">
        <f t="shared" si="9"/>
        <v>13.689467969598264</v>
      </c>
      <c r="V32" s="9">
        <f t="shared" si="10"/>
        <v>2.35289726602594</v>
      </c>
      <c r="X32" s="9">
        <f ca="1">(OFFSET(M32,$M$2,0)-OFFSET(M$10, $M$2-1, 0))/(OFFSET(L32,$M$2,0)-OFFSET(L$10,$M$2-1,0))</f>
        <v>0.12084896166864879</v>
      </c>
      <c r="Y32" s="9">
        <f ca="1">(OFFSET(N32,$M$2,0)-OFFSET(N$10, $M$2-1, 0))/(OFFSET(M32,$M$2,0)-OFFSET(M$10,$M$2-1,0))</f>
        <v>5.7123391370174108</v>
      </c>
      <c r="Z32" s="9">
        <f t="shared" ca="1" si="11"/>
        <v>0.69033025340773946</v>
      </c>
      <c r="AA32">
        <f t="shared" ca="1" si="12"/>
        <v>2.5831122495654562</v>
      </c>
      <c r="AB32">
        <f t="shared" ca="1" si="13"/>
        <v>21.374716124148371</v>
      </c>
      <c r="AC32">
        <f t="shared" ca="1" si="14"/>
        <v>3.7418499867479458</v>
      </c>
      <c r="AE32" s="9">
        <f ca="1">Q32*($X$6^(ROW()-10))</f>
        <v>0.12578851612028352</v>
      </c>
      <c r="AF32" s="9">
        <f ca="1">R32*($X$6^(ROW()-10))</f>
        <v>5.7050462356635157</v>
      </c>
      <c r="AG32" s="9">
        <f ca="1">S32*($X$6^(ROW()-10))</f>
        <v>0.73185424932740417</v>
      </c>
      <c r="AH32" s="9">
        <f t="shared" ca="1" si="1"/>
        <v>1.721977862371916</v>
      </c>
      <c r="AI32" s="9">
        <f t="shared" ca="1" si="2"/>
        <v>13.423387690444269</v>
      </c>
      <c r="AJ32" s="9">
        <f t="shared" ca="1" si="3"/>
        <v>2.3071643301108837</v>
      </c>
      <c r="AL32" s="6">
        <f>A32</f>
        <v>44753</v>
      </c>
      <c r="AM32" s="9">
        <f ca="1">AE32/OFFSET(AE$10, $M$1,0)</f>
        <v>0.99822630689850667</v>
      </c>
      <c r="AN32" s="9">
        <f ca="1">AF32/OFFSET(AF$10, $M$1,0)</f>
        <v>0.9839393934480134</v>
      </c>
      <c r="AO32" s="9">
        <f ca="1">AG32/OFFSET(AG$10, $M$1,0)</f>
        <v>0.99809504219025225</v>
      </c>
      <c r="AP32" s="9">
        <f t="shared" ca="1" si="4"/>
        <v>1.3378136488314347</v>
      </c>
      <c r="AQ32" s="9">
        <f t="shared" ca="1" si="5"/>
        <v>1.3188398845154905</v>
      </c>
      <c r="AR32" s="9">
        <f t="shared" ca="1" si="6"/>
        <v>1.319013332058417</v>
      </c>
    </row>
    <row r="33" spans="1:44" x14ac:dyDescent="0.35">
      <c r="A33" s="2">
        <v>44760</v>
      </c>
      <c r="B33" s="4">
        <v>577</v>
      </c>
      <c r="C33" s="4">
        <v>69</v>
      </c>
      <c r="D33" s="4">
        <v>383</v>
      </c>
      <c r="E33" s="4">
        <v>1319</v>
      </c>
      <c r="F33" s="4">
        <v>0</v>
      </c>
      <c r="G33" s="4">
        <v>0</v>
      </c>
      <c r="H33" s="4">
        <v>0</v>
      </c>
      <c r="I33" s="4">
        <v>0</v>
      </c>
      <c r="J33" s="4">
        <v>2348</v>
      </c>
      <c r="L33">
        <f>B33+L32</f>
        <v>14936</v>
      </c>
      <c r="M33">
        <f>C33+M32</f>
        <v>1911</v>
      </c>
      <c r="N33">
        <f>D33+N32</f>
        <v>11100</v>
      </c>
      <c r="O33">
        <f t="shared" si="15"/>
        <v>26535</v>
      </c>
      <c r="Q33" s="9">
        <f>M33/L33</f>
        <v>0.12794590251740762</v>
      </c>
      <c r="R33" s="9">
        <f>N33/M33</f>
        <v>5.8084772370486659</v>
      </c>
      <c r="S33" s="9">
        <f t="shared" si="7"/>
        <v>0.7431708623460096</v>
      </c>
      <c r="T33" s="9">
        <f t="shared" si="8"/>
        <v>1.7765800749866096</v>
      </c>
      <c r="U33" s="9">
        <f t="shared" si="9"/>
        <v>13.885400313971742</v>
      </c>
      <c r="V33" s="9">
        <f t="shared" si="10"/>
        <v>2.3905405405405404</v>
      </c>
      <c r="X33" s="9">
        <f ca="1">(OFFSET(M33,$M$2,0)-OFFSET(M$10, $M$2-1, 0))/(OFFSET(L33,$M$2,0)-OFFSET(L$10,$M$2-1,0))</f>
        <v>0.12008676789587852</v>
      </c>
      <c r="Y33" s="9">
        <f ca="1">(OFFSET(N33,$M$2,0)-OFFSET(N$10, $M$2-1, 0))/(OFFSET(M33,$M$2,0)-OFFSET(M$10,$M$2-1,0))</f>
        <v>5.7254335260115603</v>
      </c>
      <c r="Z33" s="9">
        <f t="shared" ca="1" si="11"/>
        <v>0.68754880694143172</v>
      </c>
      <c r="AA33">
        <f t="shared" ca="1" si="12"/>
        <v>2.5746637744034708</v>
      </c>
      <c r="AB33">
        <f t="shared" ca="1" si="13"/>
        <v>21.440028901734102</v>
      </c>
      <c r="AC33">
        <f t="shared" ca="1" si="14"/>
        <v>3.7446996466431095</v>
      </c>
      <c r="AE33" s="9">
        <f ca="1">Q33*($X$6^(ROW()-10))</f>
        <v>0.12534715213728015</v>
      </c>
      <c r="AF33" s="9">
        <f ca="1">R33*($X$6^(ROW()-10))</f>
        <v>5.6904993875767911</v>
      </c>
      <c r="AG33" s="9">
        <f ca="1">S33*($X$6^(ROW()-10))</f>
        <v>0.72807607991826773</v>
      </c>
      <c r="AH33" s="9">
        <f t="shared" ca="1" si="1"/>
        <v>1.7404953856424537</v>
      </c>
      <c r="AI33" s="9">
        <f t="shared" ca="1" si="2"/>
        <v>13.603369481923435</v>
      </c>
      <c r="AJ33" s="9">
        <f t="shared" ca="1" si="3"/>
        <v>2.3419855026987104</v>
      </c>
      <c r="AL33" s="6">
        <f>A33</f>
        <v>44760</v>
      </c>
      <c r="AM33" s="9">
        <f ca="1">AE33/OFFSET(AE$10, $M$1,0)</f>
        <v>0.99472375235425736</v>
      </c>
      <c r="AN33" s="9">
        <f ca="1">AF33/OFFSET(AF$10, $M$1,0)</f>
        <v>0.98143052388030383</v>
      </c>
      <c r="AO33" s="9">
        <f ca="1">AG33/OFFSET(AG$10, $M$1,0)</f>
        <v>0.99294241492972934</v>
      </c>
      <c r="AP33" s="9">
        <f t="shared" ca="1" si="4"/>
        <v>1.352200009954426</v>
      </c>
      <c r="AQ33" s="9">
        <f t="shared" ca="1" si="5"/>
        <v>1.336522988852725</v>
      </c>
      <c r="AR33" s="9">
        <f t="shared" ca="1" si="6"/>
        <v>1.3389207093881641</v>
      </c>
    </row>
    <row r="34" spans="1:44" x14ac:dyDescent="0.35">
      <c r="A34" s="2">
        <v>44767</v>
      </c>
      <c r="B34" s="4">
        <v>571</v>
      </c>
      <c r="C34" s="4">
        <v>84</v>
      </c>
      <c r="D34" s="4">
        <v>369</v>
      </c>
      <c r="E34" s="4">
        <v>1171</v>
      </c>
      <c r="F34" s="4">
        <v>0</v>
      </c>
      <c r="G34" s="4">
        <v>0</v>
      </c>
      <c r="H34" s="4">
        <v>0</v>
      </c>
      <c r="I34" s="4">
        <v>0</v>
      </c>
      <c r="J34" s="4">
        <v>2195</v>
      </c>
      <c r="L34">
        <f>B34+L33</f>
        <v>15507</v>
      </c>
      <c r="M34">
        <f>C34+M33</f>
        <v>1995</v>
      </c>
      <c r="N34">
        <f>D34+N33</f>
        <v>11469</v>
      </c>
      <c r="O34">
        <f t="shared" si="15"/>
        <v>27706</v>
      </c>
      <c r="Q34" s="9">
        <f>M34/L34</f>
        <v>0.12865157670729349</v>
      </c>
      <c r="R34" s="9">
        <f>N34/M34</f>
        <v>5.7488721804511282</v>
      </c>
      <c r="S34" s="9">
        <f t="shared" si="7"/>
        <v>0.7396014703037338</v>
      </c>
      <c r="T34" s="9">
        <f t="shared" si="8"/>
        <v>1.7866769845876056</v>
      </c>
      <c r="U34" s="9">
        <f t="shared" si="9"/>
        <v>13.887719298245614</v>
      </c>
      <c r="V34" s="9">
        <f t="shared" si="10"/>
        <v>2.4157293573982037</v>
      </c>
      <c r="X34" s="9">
        <f ca="1">(OFFSET(M34,$M$2,0)-OFFSET(M$10, $M$2-1, 0))/(OFFSET(L34,$M$2,0)-OFFSET(L$10,$M$2-1,0))</f>
        <v>0.12057503739405019</v>
      </c>
      <c r="Y34" s="9">
        <f ca="1">(OFFSET(N34,$M$2,0)-OFFSET(N$10, $M$2-1, 0))/(OFFSET(M34,$M$2,0)-OFFSET(M$10,$M$2-1,0))</f>
        <v>5.719503790489318</v>
      </c>
      <c r="Z34" s="9">
        <f t="shared" ca="1" si="11"/>
        <v>0.68962938341366131</v>
      </c>
      <c r="AA34">
        <f t="shared" ca="1" si="12"/>
        <v>2.5886654478976232</v>
      </c>
      <c r="AB34">
        <f t="shared" ca="1" si="13"/>
        <v>21.469331495520329</v>
      </c>
      <c r="AC34">
        <f t="shared" ca="1" si="14"/>
        <v>3.7537052656946619</v>
      </c>
      <c r="AE34" s="9">
        <f ca="1">Q34*($X$6^(ROW()-10))</f>
        <v>0.12592609267248986</v>
      </c>
      <c r="AF34" s="9">
        <f ca="1">R34*($X$6^(ROW()-10))</f>
        <v>5.6270823062267725</v>
      </c>
      <c r="AG34" s="9">
        <f ca="1">S34*($X$6^(ROW()-10))</f>
        <v>0.7239330109577875</v>
      </c>
      <c r="AH34" s="9">
        <f t="shared" ca="1" si="1"/>
        <v>1.7488262273604029</v>
      </c>
      <c r="AI34" s="9">
        <f t="shared" ca="1" si="2"/>
        <v>13.593507923648003</v>
      </c>
      <c r="AJ34" s="9">
        <f t="shared" ca="1" si="3"/>
        <v>2.3645521237839189</v>
      </c>
      <c r="AL34" s="6">
        <f>A34</f>
        <v>44767</v>
      </c>
      <c r="AM34" s="9">
        <f ca="1">AE34/OFFSET(AE$10, $M$1,0)</f>
        <v>0.99931808012121826</v>
      </c>
      <c r="AN34" s="9">
        <f ca="1">AF34/OFFSET(AF$10, $M$1,0)</f>
        <v>0.97049309025045638</v>
      </c>
      <c r="AO34" s="9">
        <f ca="1">AG34/OFFSET(AG$10, $M$1,0)</f>
        <v>0.98729214154167699</v>
      </c>
      <c r="AP34" s="9">
        <f t="shared" ca="1" si="4"/>
        <v>1.3586722846567123</v>
      </c>
      <c r="AQ34" s="9">
        <f t="shared" ca="1" si="5"/>
        <v>1.3355540965971306</v>
      </c>
      <c r="AR34" s="9">
        <f t="shared" ca="1" si="6"/>
        <v>1.3518221198696057</v>
      </c>
    </row>
    <row r="35" spans="1:44" x14ac:dyDescent="0.35">
      <c r="A35" s="2">
        <v>44774</v>
      </c>
      <c r="B35" s="4">
        <v>539</v>
      </c>
      <c r="C35" s="4">
        <v>56</v>
      </c>
      <c r="D35" s="4">
        <v>405</v>
      </c>
      <c r="E35" s="4">
        <v>1232</v>
      </c>
      <c r="F35" s="4">
        <v>1</v>
      </c>
      <c r="G35" s="4">
        <v>0</v>
      </c>
      <c r="H35" s="4">
        <v>0</v>
      </c>
      <c r="I35" s="4">
        <v>0</v>
      </c>
      <c r="J35" s="4">
        <v>2233</v>
      </c>
      <c r="L35">
        <f>B35+L34</f>
        <v>16046</v>
      </c>
      <c r="M35">
        <f>C35+M34</f>
        <v>2051</v>
      </c>
      <c r="N35">
        <f>D35+N34</f>
        <v>11874</v>
      </c>
      <c r="O35">
        <f t="shared" si="15"/>
        <v>28938</v>
      </c>
      <c r="Q35" s="9">
        <f>M35/L35</f>
        <v>0.12782001744983174</v>
      </c>
      <c r="R35" s="9">
        <f>N35/M35</f>
        <v>5.7893710385177961</v>
      </c>
      <c r="S35" s="9">
        <f t="shared" si="7"/>
        <v>0.73999750716689516</v>
      </c>
      <c r="T35" s="9">
        <f t="shared" si="8"/>
        <v>1.8034401096846566</v>
      </c>
      <c r="U35" s="9">
        <f t="shared" si="9"/>
        <v>14.109215017064846</v>
      </c>
      <c r="V35" s="9">
        <f t="shared" si="10"/>
        <v>2.4370894391106619</v>
      </c>
      <c r="X35" s="9">
        <f ca="1">(OFFSET(M35,$M$2,0)-OFFSET(M$10, $M$2-1, 0))/(OFFSET(L35,$M$2,0)-OFFSET(L$10,$M$2-1,0))</f>
        <v>0.11968989795111146</v>
      </c>
      <c r="Y35" s="9">
        <f ca="1">(OFFSET(N35,$M$2,0)-OFFSET(N$10, $M$2-1, 0))/(OFFSET(M35,$M$2,0)-OFFSET(M$10,$M$2-1,0))</f>
        <v>5.7415730337078648</v>
      </c>
      <c r="Z35" s="9">
        <f t="shared" ca="1" si="11"/>
        <v>0.68720829048334786</v>
      </c>
      <c r="AA35">
        <f t="shared" ca="1" si="12"/>
        <v>2.5764575587374416</v>
      </c>
      <c r="AB35">
        <f t="shared" ca="1" si="13"/>
        <v>21.526107072042301</v>
      </c>
      <c r="AC35">
        <f t="shared" ca="1" si="14"/>
        <v>3.7491654195924946</v>
      </c>
      <c r="AE35" s="9">
        <f ca="1">Q35*($X$6^(ROW()-10))</f>
        <v>0.12500057562919722</v>
      </c>
      <c r="AF35" s="9">
        <f ca="1">R35*($X$6^(ROW()-10))</f>
        <v>5.6616696412967089</v>
      </c>
      <c r="AG35" s="9">
        <f ca="1">S35*($X$6^(ROW()-10))</f>
        <v>0.72367471234572789</v>
      </c>
      <c r="AH35" s="9">
        <f t="shared" ca="1" si="1"/>
        <v>1.7636599988092196</v>
      </c>
      <c r="AI35" s="9">
        <f t="shared" ca="1" si="2"/>
        <v>13.79799529053766</v>
      </c>
      <c r="AJ35" s="9">
        <f t="shared" ca="1" si="3"/>
        <v>2.383332351431088</v>
      </c>
      <c r="AL35" s="6">
        <f>A35</f>
        <v>44774</v>
      </c>
      <c r="AM35" s="9">
        <f ca="1">AE35/OFFSET(AE$10, $M$1,0)</f>
        <v>0.99197340758200026</v>
      </c>
      <c r="AN35" s="9">
        <f ca="1">AF35/OFFSET(AF$10, $M$1,0)</f>
        <v>0.97645830772353415</v>
      </c>
      <c r="AO35" s="9">
        <f ca="1">AG35/OFFSET(AG$10, $M$1,0)</f>
        <v>0.98693987664147553</v>
      </c>
      <c r="AP35" s="9">
        <f t="shared" ca="1" si="4"/>
        <v>1.3701967196343712</v>
      </c>
      <c r="AQ35" s="9">
        <f t="shared" ca="1" si="5"/>
        <v>1.3556448591939387</v>
      </c>
      <c r="AR35" s="9">
        <f t="shared" ca="1" si="6"/>
        <v>1.3625588369393071</v>
      </c>
    </row>
    <row r="36" spans="1:44" x14ac:dyDescent="0.35">
      <c r="A36" s="2">
        <v>44781</v>
      </c>
      <c r="B36" s="4">
        <v>582</v>
      </c>
      <c r="C36" s="4">
        <v>60</v>
      </c>
      <c r="D36" s="4">
        <v>377</v>
      </c>
      <c r="E36" s="4">
        <v>1193</v>
      </c>
      <c r="F36" s="4">
        <v>0</v>
      </c>
      <c r="G36" s="4">
        <v>0</v>
      </c>
      <c r="H36" s="4">
        <v>0</v>
      </c>
      <c r="I36" s="4">
        <v>0</v>
      </c>
      <c r="J36" s="4">
        <v>2212</v>
      </c>
      <c r="L36">
        <f>B36+L35</f>
        <v>16628</v>
      </c>
      <c r="M36">
        <f>C36+M35</f>
        <v>2111</v>
      </c>
      <c r="N36">
        <f>D36+N35</f>
        <v>12251</v>
      </c>
      <c r="O36">
        <f t="shared" si="15"/>
        <v>30131</v>
      </c>
      <c r="Q36" s="9">
        <f>M36/L36</f>
        <v>0.12695453452008659</v>
      </c>
      <c r="R36" s="9">
        <f>N36/M36</f>
        <v>5.8034107058266224</v>
      </c>
      <c r="S36" s="9">
        <f t="shared" si="7"/>
        <v>0.73676930478710612</v>
      </c>
      <c r="T36" s="9">
        <f t="shared" si="8"/>
        <v>1.8120639884532115</v>
      </c>
      <c r="U36" s="9">
        <f t="shared" si="9"/>
        <v>14.273330175272383</v>
      </c>
      <c r="V36" s="9">
        <f t="shared" si="10"/>
        <v>2.4594726961064404</v>
      </c>
      <c r="X36" s="9">
        <f ca="1">(OFFSET(M36,$M$2,0)-OFFSET(M$10, $M$2-1, 0))/(OFFSET(L36,$M$2,0)-OFFSET(L$10,$M$2-1,0))</f>
        <v>0.1194335049984853</v>
      </c>
      <c r="Y36" s="9">
        <f ca="1">(OFFSET(N36,$M$2,0)-OFFSET(N$10, $M$2-1, 0))/(OFFSET(M36,$M$2,0)-OFFSET(M$10,$M$2-1,0))</f>
        <v>5.7571337983513002</v>
      </c>
      <c r="Z36" s="9">
        <f t="shared" ca="1" si="11"/>
        <v>0.68759466828233873</v>
      </c>
      <c r="AA36">
        <f t="shared" ca="1" si="12"/>
        <v>2.5777037261435929</v>
      </c>
      <c r="AB36">
        <f t="shared" ca="1" si="13"/>
        <v>21.58275206087508</v>
      </c>
      <c r="AC36">
        <f t="shared" ca="1" si="14"/>
        <v>3.7488710210375591</v>
      </c>
      <c r="AE36" s="9">
        <f ca="1">Q36*($X$6^(ROW()-10))</f>
        <v>0.12404346337829682</v>
      </c>
      <c r="AF36" s="9">
        <f ca="1">R36*($X$6^(ROW()-10))</f>
        <v>5.6703383307944986</v>
      </c>
      <c r="AG36" s="9">
        <f ca="1">S36*($X$6^(ROW()-10))</f>
        <v>0.71987516335742041</v>
      </c>
      <c r="AH36" s="9">
        <f t="shared" ca="1" si="1"/>
        <v>1.7705133088827389</v>
      </c>
      <c r="AI36" s="9">
        <f t="shared" ca="1" si="2"/>
        <v>13.946042302274838</v>
      </c>
      <c r="AJ36" s="9">
        <f t="shared" ca="1" si="3"/>
        <v>2.4030769161784495</v>
      </c>
      <c r="AL36" s="6">
        <f>A36</f>
        <v>44781</v>
      </c>
      <c r="AM36" s="9">
        <f ca="1">AE36/OFFSET(AE$10, $M$1,0)</f>
        <v>0.98437800335137859</v>
      </c>
      <c r="AN36" s="9">
        <f ca="1">AF36/OFFSET(AF$10, $M$1,0)</f>
        <v>0.97795338151156497</v>
      </c>
      <c r="AO36" s="9">
        <f ca="1">AG36/OFFSET(AG$10, $M$1,0)</f>
        <v>0.98175809213824428</v>
      </c>
      <c r="AP36" s="9">
        <f t="shared" ca="1" si="4"/>
        <v>1.3755210922389058</v>
      </c>
      <c r="AQ36" s="9">
        <f t="shared" ca="1" si="5"/>
        <v>1.3701903903493353</v>
      </c>
      <c r="AR36" s="9">
        <f t="shared" ca="1" si="6"/>
        <v>1.3738468686575371</v>
      </c>
    </row>
    <row r="37" spans="1:44" x14ac:dyDescent="0.35">
      <c r="A37" s="2">
        <v>44788</v>
      </c>
      <c r="B37" s="4">
        <v>548</v>
      </c>
      <c r="C37" s="4">
        <v>71</v>
      </c>
      <c r="D37" s="4">
        <v>385</v>
      </c>
      <c r="E37" s="4">
        <v>1212</v>
      </c>
      <c r="F37" s="4">
        <v>1</v>
      </c>
      <c r="G37" s="4">
        <v>0</v>
      </c>
      <c r="H37" s="4">
        <v>0</v>
      </c>
      <c r="I37" s="4">
        <v>0</v>
      </c>
      <c r="J37" s="4">
        <v>2217</v>
      </c>
      <c r="L37">
        <f>B37+L36</f>
        <v>17176</v>
      </c>
      <c r="M37">
        <f>C37+M36</f>
        <v>2182</v>
      </c>
      <c r="N37">
        <f>D37+N36</f>
        <v>12636</v>
      </c>
      <c r="O37">
        <f t="shared" si="15"/>
        <v>31343</v>
      </c>
      <c r="Q37" s="9">
        <f>M37/L37</f>
        <v>0.12703772706101538</v>
      </c>
      <c r="R37" s="9">
        <f>N37/M37</f>
        <v>5.791017415215399</v>
      </c>
      <c r="S37" s="9">
        <f t="shared" si="7"/>
        <v>0.73567768979972059</v>
      </c>
      <c r="T37" s="9">
        <f t="shared" si="8"/>
        <v>1.8248136935258501</v>
      </c>
      <c r="U37" s="9">
        <f t="shared" si="9"/>
        <v>14.364344637946838</v>
      </c>
      <c r="V37" s="9">
        <f t="shared" si="10"/>
        <v>2.4804526748971192</v>
      </c>
      <c r="X37" s="9">
        <f ca="1">(OFFSET(M37,$M$2,0)-OFFSET(M$10, $M$2-1, 0))/(OFFSET(L37,$M$2,0)-OFFSET(L$10,$M$2-1,0))</f>
        <v>0.11898366606170599</v>
      </c>
      <c r="Y37" s="9">
        <f ca="1">(OFFSET(N37,$M$2,0)-OFFSET(N$10, $M$2-1, 0))/(OFFSET(M37,$M$2,0)-OFFSET(M$10,$M$2-1,0))</f>
        <v>5.7419158023184869</v>
      </c>
      <c r="Z37" s="9">
        <f t="shared" ca="1" si="11"/>
        <v>0.68319419237749546</v>
      </c>
      <c r="AA37">
        <f t="shared" ca="1" si="12"/>
        <v>2.5689292196007258</v>
      </c>
      <c r="AB37">
        <f t="shared" ca="1" si="13"/>
        <v>21.590604026845636</v>
      </c>
      <c r="AC37">
        <f t="shared" ca="1" si="14"/>
        <v>3.7601742641589628</v>
      </c>
      <c r="AE37" s="9">
        <f ca="1">Q37*($X$6^(ROW()-10))</f>
        <v>0.12401405450043101</v>
      </c>
      <c r="AF37" s="9">
        <f ca="1">R37*($X$6^(ROW()-10))</f>
        <v>5.6531832390116401</v>
      </c>
      <c r="AG37" s="9">
        <f ca="1">S37*($X$6^(ROW()-10))</f>
        <v>0.7181675493434676</v>
      </c>
      <c r="AH37" s="9">
        <f t="shared" ca="1" si="1"/>
        <v>1.781380618793313</v>
      </c>
      <c r="AI37" s="9">
        <f t="shared" ca="1" si="2"/>
        <v>14.022453486889983</v>
      </c>
      <c r="AJ37" s="9">
        <f t="shared" ca="1" si="3"/>
        <v>2.421414491009334</v>
      </c>
      <c r="AL37" s="6">
        <f>A37</f>
        <v>44788</v>
      </c>
      <c r="AM37" s="9">
        <f ca="1">AE37/OFFSET(AE$10, $M$1,0)</f>
        <v>0.98414462182779072</v>
      </c>
      <c r="AN37" s="9">
        <f ca="1">AF37/OFFSET(AF$10, $M$1,0)</f>
        <v>0.9749946726937726</v>
      </c>
      <c r="AO37" s="9">
        <f ca="1">AG37/OFFSET(AG$10, $M$1,0)</f>
        <v>0.97942926630595972</v>
      </c>
      <c r="AP37" s="9">
        <f t="shared" ca="1" si="4"/>
        <v>1.383963962407063</v>
      </c>
      <c r="AQ37" s="9">
        <f t="shared" ca="1" si="5"/>
        <v>1.3776977439487004</v>
      </c>
      <c r="AR37" s="9">
        <f t="shared" ca="1" si="6"/>
        <v>1.3843305196761853</v>
      </c>
    </row>
    <row r="38" spans="1:44" x14ac:dyDescent="0.35">
      <c r="A38" s="2">
        <v>44795</v>
      </c>
      <c r="B38" s="4">
        <v>546</v>
      </c>
      <c r="C38" s="4">
        <v>73</v>
      </c>
      <c r="D38" s="4">
        <v>386</v>
      </c>
      <c r="E38" s="4">
        <v>1123</v>
      </c>
      <c r="F38" s="4">
        <v>0</v>
      </c>
      <c r="G38" s="4">
        <v>0</v>
      </c>
      <c r="H38" s="4">
        <v>0</v>
      </c>
      <c r="I38" s="4">
        <v>0</v>
      </c>
      <c r="J38" s="4">
        <v>2128</v>
      </c>
      <c r="L38">
        <f>B38+L37</f>
        <v>17722</v>
      </c>
      <c r="M38">
        <f>C38+M37</f>
        <v>2255</v>
      </c>
      <c r="N38">
        <f>D38+N37</f>
        <v>13022</v>
      </c>
      <c r="O38">
        <f t="shared" si="15"/>
        <v>32466</v>
      </c>
      <c r="Q38" s="9">
        <f>M38/L38</f>
        <v>0.12724297483354025</v>
      </c>
      <c r="R38" s="9">
        <f>N38/M38</f>
        <v>5.774722838137472</v>
      </c>
      <c r="S38" s="9">
        <f t="shared" si="7"/>
        <v>0.73479291276379644</v>
      </c>
      <c r="T38" s="9">
        <f t="shared" si="8"/>
        <v>1.8319602753639543</v>
      </c>
      <c r="U38" s="9">
        <f t="shared" si="9"/>
        <v>14.397339246119733</v>
      </c>
      <c r="V38" s="9">
        <f t="shared" si="10"/>
        <v>2.4931654123790508</v>
      </c>
      <c r="X38" s="9">
        <f ca="1">(OFFSET(M38,$M$2,0)-OFFSET(M$10, $M$2-1, 0))/(OFFSET(L38,$M$2,0)-OFFSET(L$10,$M$2-1,0))</f>
        <v>0.11893408134642357</v>
      </c>
      <c r="Y38" s="9">
        <f ca="1">(OFFSET(N38,$M$2,0)-OFFSET(N$10, $M$2-1, 0))/(OFFSET(M38,$M$2,0)-OFFSET(M$10,$M$2-1,0))</f>
        <v>5.7635613207547172</v>
      </c>
      <c r="Z38" s="9">
        <f t="shared" ca="1" si="11"/>
        <v>0.68548387096774188</v>
      </c>
      <c r="AA38">
        <f t="shared" ca="1" si="12"/>
        <v>2.5739130434782607</v>
      </c>
      <c r="AB38">
        <f t="shared" ca="1" si="13"/>
        <v>21.641509433962263</v>
      </c>
      <c r="AC38">
        <f t="shared" ca="1" si="14"/>
        <v>3.7548849104859334</v>
      </c>
      <c r="AE38" s="9">
        <f ca="1">Q38*($X$6^(ROW()-10))</f>
        <v>0.12410364331619966</v>
      </c>
      <c r="AF38" s="9">
        <f ca="1">R38*($X$6^(ROW()-10))</f>
        <v>5.6322492011183156</v>
      </c>
      <c r="AG38" s="9">
        <f ca="1">S38*($X$6^(ROW()-10))</f>
        <v>0.71666414335412498</v>
      </c>
      <c r="AH38" s="9">
        <f t="shared" ca="1" si="1"/>
        <v>1.7867622545027662</v>
      </c>
      <c r="AI38" s="9">
        <f t="shared" ca="1" si="2"/>
        <v>14.042128902127725</v>
      </c>
      <c r="AJ38" s="9">
        <f t="shared" ca="1" si="3"/>
        <v>2.431654175571957</v>
      </c>
      <c r="AL38" s="6">
        <f>A38</f>
        <v>44795</v>
      </c>
      <c r="AM38" s="9">
        <f ca="1">AE38/OFFSET(AE$10, $M$1,0)</f>
        <v>0.9848555763366954</v>
      </c>
      <c r="AN38" s="9">
        <f ca="1">AF38/OFFSET(AF$10, $M$1,0)</f>
        <v>0.97138421561834798</v>
      </c>
      <c r="AO38" s="9">
        <f ca="1">AG38/OFFSET(AG$10, $M$1,0)</f>
        <v>0.9773789372059497</v>
      </c>
      <c r="AP38" s="9">
        <f t="shared" ca="1" si="4"/>
        <v>1.3881449834657356</v>
      </c>
      <c r="AQ38" s="9">
        <f t="shared" ca="1" si="5"/>
        <v>1.3796308418341476</v>
      </c>
      <c r="AR38" s="9">
        <f t="shared" ca="1" si="6"/>
        <v>1.390184580558586</v>
      </c>
    </row>
    <row r="39" spans="1:44" x14ac:dyDescent="0.35">
      <c r="A39" s="2">
        <v>44802</v>
      </c>
      <c r="B39" s="4">
        <v>468</v>
      </c>
      <c r="C39" s="4">
        <v>63</v>
      </c>
      <c r="D39" s="4">
        <v>363</v>
      </c>
      <c r="E39" s="4">
        <v>1146</v>
      </c>
      <c r="F39" s="4">
        <v>1</v>
      </c>
      <c r="G39" s="4">
        <v>0</v>
      </c>
      <c r="H39" s="4">
        <v>0</v>
      </c>
      <c r="I39" s="4">
        <v>0</v>
      </c>
      <c r="J39" s="4">
        <v>2041</v>
      </c>
      <c r="L39">
        <f>B39+L38</f>
        <v>18190</v>
      </c>
      <c r="M39">
        <f>C39+M38</f>
        <v>2318</v>
      </c>
      <c r="N39">
        <f>D39+N38</f>
        <v>13385</v>
      </c>
      <c r="O39">
        <f t="shared" si="15"/>
        <v>33612</v>
      </c>
      <c r="Q39" s="9">
        <f>M39/L39</f>
        <v>0.12743265530511269</v>
      </c>
      <c r="R39" s="9">
        <f>N39/M39</f>
        <v>5.7743744607420187</v>
      </c>
      <c r="S39" s="9">
        <f t="shared" si="7"/>
        <v>0.73584387025838371</v>
      </c>
      <c r="T39" s="9">
        <f t="shared" si="8"/>
        <v>1.8478284771852667</v>
      </c>
      <c r="U39" s="9">
        <f t="shared" si="9"/>
        <v>14.500431406384815</v>
      </c>
      <c r="V39" s="9">
        <f t="shared" si="10"/>
        <v>2.5111692192753083</v>
      </c>
      <c r="X39" s="9">
        <f ca="1">(OFFSET(M39,$M$2,0)-OFFSET(M$10, $M$2-1, 0))/(OFFSET(L39,$M$2,0)-OFFSET(L$10,$M$2-1,0))</f>
        <v>0.11880451687064711</v>
      </c>
      <c r="Y39" s="9">
        <f ca="1">(OFFSET(N39,$M$2,0)-OFFSET(N$10, $M$2-1, 0))/(OFFSET(M39,$M$2,0)-OFFSET(M$10,$M$2-1,0))</f>
        <v>5.7700626067159932</v>
      </c>
      <c r="Z39" s="9">
        <f t="shared" ca="1" si="11"/>
        <v>0.68550950030428026</v>
      </c>
      <c r="AA39">
        <f t="shared" ca="1" si="12"/>
        <v>2.5728582054229494</v>
      </c>
      <c r="AB39">
        <f t="shared" ca="1" si="13"/>
        <v>21.65623221400114</v>
      </c>
      <c r="AC39">
        <f t="shared" ca="1" si="14"/>
        <v>3.7532057605050304</v>
      </c>
      <c r="AE39" s="9">
        <f ca="1">Q39*($X$6^(ROW()-10))</f>
        <v>0.12417780402908576</v>
      </c>
      <c r="AF39" s="9">
        <f ca="1">R39*($X$6^(ROW()-10))</f>
        <v>5.6268869110491782</v>
      </c>
      <c r="AG39" s="9">
        <f ca="1">S39*($X$6^(ROW()-10))</f>
        <v>0.71704914017658028</v>
      </c>
      <c r="AH39" s="9">
        <f t="shared" ca="1" si="1"/>
        <v>1.8006317295192542</v>
      </c>
      <c r="AI39" s="9">
        <f t="shared" ca="1" si="2"/>
        <v>14.130065211369816</v>
      </c>
      <c r="AJ39" s="9">
        <f t="shared" ca="1" si="3"/>
        <v>2.4470295973070777</v>
      </c>
      <c r="AL39" s="6">
        <f>A39</f>
        <v>44802</v>
      </c>
      <c r="AM39" s="9">
        <f ca="1">AE39/OFFSET(AE$10, $M$1,0)</f>
        <v>0.98544409726709947</v>
      </c>
      <c r="AN39" s="9">
        <f ca="1">AF39/OFFSET(AF$10, $M$1,0)</f>
        <v>0.97045939078430254</v>
      </c>
      <c r="AO39" s="9">
        <f ca="1">AG39/OFFSET(AG$10, $M$1,0)</f>
        <v>0.97790399177809262</v>
      </c>
      <c r="AP39" s="9">
        <f t="shared" ca="1" si="4"/>
        <v>1.3989202514785464</v>
      </c>
      <c r="AQ39" s="9">
        <f t="shared" ca="1" si="5"/>
        <v>1.388270532097144</v>
      </c>
      <c r="AR39" s="9">
        <f t="shared" ca="1" si="6"/>
        <v>1.3989747590430419</v>
      </c>
    </row>
    <row r="40" spans="1:44" x14ac:dyDescent="0.35">
      <c r="A40" s="2">
        <v>44809</v>
      </c>
      <c r="B40" s="4">
        <v>611</v>
      </c>
      <c r="C40" s="4">
        <v>65</v>
      </c>
      <c r="D40" s="4">
        <v>374</v>
      </c>
      <c r="E40" s="4">
        <v>1143</v>
      </c>
      <c r="F40" s="4">
        <v>0</v>
      </c>
      <c r="G40" s="4">
        <v>0</v>
      </c>
      <c r="H40" s="4">
        <v>0</v>
      </c>
      <c r="I40" s="4">
        <v>0</v>
      </c>
      <c r="J40" s="4">
        <v>2193</v>
      </c>
      <c r="L40">
        <f>B40+L39</f>
        <v>18801</v>
      </c>
      <c r="M40">
        <f>C40+M39</f>
        <v>2383</v>
      </c>
      <c r="N40">
        <f>D40+N39</f>
        <v>13759</v>
      </c>
      <c r="O40">
        <f t="shared" si="15"/>
        <v>34755</v>
      </c>
      <c r="Q40" s="9">
        <f>M40/L40</f>
        <v>0.12674857720334023</v>
      </c>
      <c r="R40" s="9">
        <f>N40/M40</f>
        <v>5.7738145195132189</v>
      </c>
      <c r="S40" s="9">
        <f t="shared" si="7"/>
        <v>0.73182277538428808</v>
      </c>
      <c r="T40" s="9">
        <f t="shared" si="8"/>
        <v>1.84857188447423</v>
      </c>
      <c r="U40" s="9">
        <f t="shared" si="9"/>
        <v>14.584557280738565</v>
      </c>
      <c r="V40" s="9">
        <f t="shared" si="10"/>
        <v>2.5259829929500692</v>
      </c>
      <c r="X40" s="9">
        <f ca="1">(OFFSET(M40,$M$2,0)-OFFSET(M$10, $M$2-1, 0))/(OFFSET(L40,$M$2,0)-OFFSET(L$10,$M$2-1,0))</f>
        <v>0.11845280803600548</v>
      </c>
      <c r="Y40" s="9">
        <f ca="1">(OFFSET(N40,$M$2,0)-OFFSET(N$10, $M$2-1, 0))/(OFFSET(M40,$M$2,0)-OFFSET(M$10,$M$2-1,0))</f>
        <v>5.7610132158590313</v>
      </c>
      <c r="Z40" s="9">
        <f t="shared" ca="1" si="11"/>
        <v>0.68240819255104035</v>
      </c>
      <c r="AA40">
        <f t="shared" ca="1" si="12"/>
        <v>2.5762181201487184</v>
      </c>
      <c r="AB40">
        <f t="shared" ca="1" si="13"/>
        <v>21.748898678414097</v>
      </c>
      <c r="AC40">
        <f t="shared" ca="1" si="14"/>
        <v>3.7751863888357868</v>
      </c>
      <c r="AE40" s="9">
        <f ca="1">Q40*($X$6^(ROW()-10))</f>
        <v>0.12340105181894852</v>
      </c>
      <c r="AF40" s="9">
        <f ca="1">R40*($X$6^(ROW()-10))</f>
        <v>5.6213237295153764</v>
      </c>
      <c r="AG40" s="9">
        <f ca="1">S40*($X$6^(ROW()-10))</f>
        <v>0.71249478471544814</v>
      </c>
      <c r="AH40" s="9">
        <f t="shared" ca="1" si="1"/>
        <v>1.7997497087568428</v>
      </c>
      <c r="AI40" s="9">
        <f t="shared" ca="1" si="2"/>
        <v>14.199368138622493</v>
      </c>
      <c r="AJ40" s="9">
        <f t="shared" ca="1" si="3"/>
        <v>2.4592698796669383</v>
      </c>
      <c r="AL40" s="6">
        <f>A40</f>
        <v>44809</v>
      </c>
      <c r="AM40" s="9">
        <f ca="1">AE40/OFFSET(AE$10, $M$1,0)</f>
        <v>0.97927998535914818</v>
      </c>
      <c r="AN40" s="9">
        <f ca="1">AF40/OFFSET(AF$10, $M$1,0)</f>
        <v>0.96949991854903961</v>
      </c>
      <c r="AO40" s="9">
        <f ca="1">AG40/OFFSET(AG$10, $M$1,0)</f>
        <v>0.97169281023435539</v>
      </c>
      <c r="AP40" s="9">
        <f t="shared" ca="1" si="4"/>
        <v>1.3982350049139469</v>
      </c>
      <c r="AQ40" s="9">
        <f t="shared" ca="1" si="5"/>
        <v>1.395079503623726</v>
      </c>
      <c r="AR40" s="9">
        <f t="shared" ca="1" si="6"/>
        <v>1.4059725681761435</v>
      </c>
    </row>
    <row r="41" spans="1:44" x14ac:dyDescent="0.35">
      <c r="A41" s="2">
        <v>44816</v>
      </c>
      <c r="B41" s="4">
        <v>537</v>
      </c>
      <c r="C41" s="4">
        <v>63</v>
      </c>
      <c r="D41" s="4">
        <v>385</v>
      </c>
      <c r="E41" s="4">
        <v>1256</v>
      </c>
      <c r="F41" s="4">
        <v>0</v>
      </c>
      <c r="G41" s="4">
        <v>0</v>
      </c>
      <c r="H41" s="4">
        <v>0</v>
      </c>
      <c r="I41" s="4">
        <v>0</v>
      </c>
      <c r="J41" s="4">
        <v>2241</v>
      </c>
      <c r="L41">
        <f>B41+L40</f>
        <v>19338</v>
      </c>
      <c r="M41">
        <f>C41+M40</f>
        <v>2446</v>
      </c>
      <c r="N41">
        <f>D41+N40</f>
        <v>14144</v>
      </c>
      <c r="O41">
        <f t="shared" si="15"/>
        <v>36011</v>
      </c>
      <c r="Q41" s="9">
        <f>M41/L41</f>
        <v>0.12648671010445756</v>
      </c>
      <c r="R41" s="9">
        <f>N41/M41</f>
        <v>5.7825020441537207</v>
      </c>
      <c r="S41" s="9">
        <f t="shared" si="7"/>
        <v>0.73140965973730476</v>
      </c>
      <c r="T41" s="9">
        <f t="shared" si="8"/>
        <v>1.8621884372737616</v>
      </c>
      <c r="U41" s="9">
        <f t="shared" si="9"/>
        <v>14.722403924775143</v>
      </c>
      <c r="V41" s="9">
        <f t="shared" si="10"/>
        <v>2.546026583710407</v>
      </c>
      <c r="X41" s="9">
        <f ca="1">(OFFSET(M41,$M$2,0)-OFFSET(M$10, $M$2-1, 0))/(OFFSET(L41,$M$2,0)-OFFSET(L$10,$M$2-1,0))</f>
        <v>0.11768419723467391</v>
      </c>
      <c r="Y41" s="9">
        <f ca="1">(OFFSET(N41,$M$2,0)-OFFSET(N$10, $M$2-1, 0))/(OFFSET(M41,$M$2,0)-OFFSET(M$10,$M$2-1,0))</f>
        <v>5.8165236051502145</v>
      </c>
      <c r="Z41" s="9">
        <f t="shared" ca="1" si="11"/>
        <v>0.68451291116863433</v>
      </c>
      <c r="AA41">
        <f t="shared" ca="1" si="12"/>
        <v>2.5810341561967296</v>
      </c>
      <c r="AB41">
        <f t="shared" ca="1" si="13"/>
        <v>21.931866952789701</v>
      </c>
      <c r="AC41">
        <f t="shared" ca="1" si="14"/>
        <v>3.7706142778085225</v>
      </c>
      <c r="AE41" s="9">
        <f ca="1">Q41*($X$6^(ROW()-10))</f>
        <v>0.12303627976873041</v>
      </c>
      <c r="AF41" s="9">
        <f ca="1">R41*($X$6^(ROW()-10))</f>
        <v>5.6247611996565006</v>
      </c>
      <c r="AG41" s="9">
        <f ca="1">S41*($X$6^(ROW()-10))</f>
        <v>0.71145753926775257</v>
      </c>
      <c r="AH41" s="9">
        <f t="shared" ca="1" si="1"/>
        <v>1.8113898081568891</v>
      </c>
      <c r="AI41" s="9">
        <f t="shared" ca="1" si="2"/>
        <v>14.32079154134829</v>
      </c>
      <c r="AJ41" s="9">
        <f t="shared" ca="1" si="3"/>
        <v>2.4765735371986648</v>
      </c>
      <c r="AL41" s="6">
        <f>A41</f>
        <v>44816</v>
      </c>
      <c r="AM41" s="9">
        <f ca="1">AE41/OFFSET(AE$10, $M$1,0)</f>
        <v>0.97638524530035908</v>
      </c>
      <c r="AN41" s="9">
        <f ca="1">AF41/OFFSET(AF$10, $M$1,0)</f>
        <v>0.97009277304064923</v>
      </c>
      <c r="AO41" s="9">
        <f ca="1">AG41/OFFSET(AG$10, $M$1,0)</f>
        <v>0.97027822592357105</v>
      </c>
      <c r="AP41" s="9">
        <f t="shared" ca="1" si="4"/>
        <v>1.4072782592968383</v>
      </c>
      <c r="AQ41" s="9">
        <f t="shared" ca="1" si="5"/>
        <v>1.4070092809736245</v>
      </c>
      <c r="AR41" s="9">
        <f t="shared" ca="1" si="6"/>
        <v>1.4158651253207934</v>
      </c>
    </row>
    <row r="42" spans="1:44" x14ac:dyDescent="0.35">
      <c r="A42" s="2">
        <v>44823</v>
      </c>
      <c r="B42" s="4">
        <v>585</v>
      </c>
      <c r="C42" s="4">
        <v>81</v>
      </c>
      <c r="D42" s="4">
        <v>385</v>
      </c>
      <c r="E42" s="4">
        <v>1269</v>
      </c>
      <c r="F42" s="4">
        <v>0</v>
      </c>
      <c r="G42" s="4">
        <v>0</v>
      </c>
      <c r="H42" s="4">
        <v>0</v>
      </c>
      <c r="I42" s="4">
        <v>0</v>
      </c>
      <c r="J42" s="4">
        <v>2320</v>
      </c>
      <c r="L42">
        <f>B42+L41</f>
        <v>19923</v>
      </c>
      <c r="M42">
        <f>C42+M41</f>
        <v>2527</v>
      </c>
      <c r="N42">
        <f>D42+N41</f>
        <v>14529</v>
      </c>
      <c r="O42">
        <f t="shared" si="15"/>
        <v>37280</v>
      </c>
      <c r="Q42" s="9">
        <f>M42/L42</f>
        <v>0.12683832756111027</v>
      </c>
      <c r="R42" s="9">
        <f>N42/M42</f>
        <v>5.7495053423031264</v>
      </c>
      <c r="S42" s="9">
        <f t="shared" si="7"/>
        <v>0.72925764192139741</v>
      </c>
      <c r="T42" s="9">
        <f t="shared" si="8"/>
        <v>1.8712041359233047</v>
      </c>
      <c r="U42" s="9">
        <f t="shared" si="9"/>
        <v>14.752671151563119</v>
      </c>
      <c r="V42" s="9">
        <f t="shared" si="10"/>
        <v>2.5659026774038129</v>
      </c>
      <c r="X42" s="9">
        <f ca="1">(OFFSET(M42,$M$2,0)-OFFSET(M$10, $M$2-1, 0))/(OFFSET(L42,$M$2,0)-OFFSET(L$10,$M$2-1,0))</f>
        <v>0.11817570459130647</v>
      </c>
      <c r="Y42" s="9">
        <f ca="1">(OFFSET(N42,$M$2,0)-OFFSET(N$10, $M$2-1, 0))/(OFFSET(M42,$M$2,0)-OFFSET(M$10,$M$2-1,0))</f>
        <v>5.815312984997413</v>
      </c>
      <c r="Z42" s="9">
        <f t="shared" ca="1" si="11"/>
        <v>0.68722870942104297</v>
      </c>
      <c r="AA42">
        <f t="shared" ca="1" si="12"/>
        <v>2.5926514642049274</v>
      </c>
      <c r="AB42">
        <f t="shared" ca="1" si="13"/>
        <v>21.938954992240042</v>
      </c>
      <c r="AC42">
        <f t="shared" ca="1" si="14"/>
        <v>3.7726180944755803</v>
      </c>
      <c r="AE42" s="9">
        <f ca="1">Q42*($X$6^(ROW()-10))</f>
        <v>0.12326827731699966</v>
      </c>
      <c r="AF42" s="9">
        <f ca="1">R42*($X$6^(ROW()-10))</f>
        <v>5.5876771051646701</v>
      </c>
      <c r="AG42" s="9">
        <f ca="1">S42*($X$6^(ROW()-10))</f>
        <v>0.70873161897059289</v>
      </c>
      <c r="AH42" s="9">
        <f t="shared" ca="1" si="1"/>
        <v>1.8185363586773833</v>
      </c>
      <c r="AI42" s="9">
        <f t="shared" ca="1" si="2"/>
        <v>14.337435644610014</v>
      </c>
      <c r="AJ42" s="9">
        <f t="shared" ca="1" si="3"/>
        <v>2.4936815936354537</v>
      </c>
      <c r="AL42" s="6">
        <f>A42</f>
        <v>44823</v>
      </c>
      <c r="AM42" s="9">
        <f ca="1">AE42/OFFSET(AE$10, $M$1,0)</f>
        <v>0.97822632001020682</v>
      </c>
      <c r="AN42" s="9">
        <f ca="1">AF42/OFFSET(AF$10, $M$1,0)</f>
        <v>0.9636969438162053</v>
      </c>
      <c r="AO42" s="9">
        <f ca="1">AG42/OFFSET(AG$10, $M$1,0)</f>
        <v>0.96656064481161974</v>
      </c>
      <c r="AP42" s="9">
        <f t="shared" ca="1" si="4"/>
        <v>1.4128304519453612</v>
      </c>
      <c r="AQ42" s="9">
        <f t="shared" ca="1" si="5"/>
        <v>1.4086445542540933</v>
      </c>
      <c r="AR42" s="9">
        <f t="shared" ca="1" si="6"/>
        <v>1.4256458566849299</v>
      </c>
    </row>
    <row r="43" spans="1:44" x14ac:dyDescent="0.35">
      <c r="A43" s="2">
        <v>44830</v>
      </c>
      <c r="B43" s="4">
        <v>609</v>
      </c>
      <c r="C43" s="4">
        <v>72</v>
      </c>
      <c r="D43" s="4">
        <v>412</v>
      </c>
      <c r="E43" s="4">
        <v>1281</v>
      </c>
      <c r="F43" s="4">
        <v>0</v>
      </c>
      <c r="G43" s="4">
        <v>0</v>
      </c>
      <c r="H43" s="4">
        <v>0</v>
      </c>
      <c r="I43" s="4">
        <v>0</v>
      </c>
      <c r="J43" s="4">
        <v>2374</v>
      </c>
      <c r="L43">
        <f>B43+L42</f>
        <v>20532</v>
      </c>
      <c r="M43">
        <f>C43+M42</f>
        <v>2599</v>
      </c>
      <c r="N43">
        <f>D43+N42</f>
        <v>14941</v>
      </c>
      <c r="O43">
        <f t="shared" si="15"/>
        <v>38561</v>
      </c>
      <c r="Q43" s="9">
        <f>M43/L43</f>
        <v>0.12658289499318137</v>
      </c>
      <c r="R43" s="9">
        <f>N43/M43</f>
        <v>5.7487495190457869</v>
      </c>
      <c r="S43" s="9">
        <f t="shared" si="7"/>
        <v>0.72769335671147473</v>
      </c>
      <c r="T43" s="9">
        <f t="shared" si="8"/>
        <v>1.8780927332943698</v>
      </c>
      <c r="U43" s="9">
        <f t="shared" si="9"/>
        <v>14.836860330896499</v>
      </c>
      <c r="V43" s="9">
        <f t="shared" si="10"/>
        <v>2.5808848136001608</v>
      </c>
      <c r="X43" s="9">
        <f ca="1">(OFFSET(M43,$M$2,0)-OFFSET(M$10, $M$2-1, 0))/(OFFSET(L43,$M$2,0)-OFFSET(L$10,$M$2-1,0))</f>
        <v>0.11855241264559069</v>
      </c>
      <c r="Y43" s="9">
        <f ca="1">(OFFSET(N43,$M$2,0)-OFFSET(N$10, $M$2-1, 0))/(OFFSET(M43,$M$2,0)-OFFSET(M$10,$M$2-1,0))</f>
        <v>5.8110275689223059</v>
      </c>
      <c r="Z43" s="9">
        <f t="shared" ca="1" si="11"/>
        <v>0.68891133824578088</v>
      </c>
      <c r="AA43">
        <f t="shared" ca="1" si="12"/>
        <v>2.5998336106489184</v>
      </c>
      <c r="AB43">
        <f t="shared" ca="1" si="13"/>
        <v>21.92982456140351</v>
      </c>
      <c r="AC43">
        <f t="shared" ca="1" si="14"/>
        <v>3.7738290347623566</v>
      </c>
      <c r="AE43" s="9">
        <f ca="1">Q43*($X$6^(ROW()-10))</f>
        <v>0.12291032563915619</v>
      </c>
      <c r="AF43" s="9">
        <f ca="1">R43*($X$6^(ROW()-10))</f>
        <v>5.5819601490542734</v>
      </c>
      <c r="AG43" s="9">
        <f ca="1">S43*($X$6^(ROW()-10))</f>
        <v>0.70658067540386016</v>
      </c>
      <c r="AH43" s="9">
        <f t="shared" ca="1" si="1"/>
        <v>1.8236033347331673</v>
      </c>
      <c r="AI43" s="9">
        <f t="shared" ca="1" si="2"/>
        <v>14.406396178815465</v>
      </c>
      <c r="AJ43" s="9">
        <f t="shared" ca="1" si="3"/>
        <v>2.5060051983629874</v>
      </c>
      <c r="AL43" s="6">
        <f>A43</f>
        <v>44830</v>
      </c>
      <c r="AM43" s="9">
        <f ca="1">AE43/OFFSET(AE$10, $M$1,0)</f>
        <v>0.97538570472637487</v>
      </c>
      <c r="AN43" s="9">
        <f ca="1">AF43/OFFSET(AF$10, $M$1,0)</f>
        <v>0.96271095034739362</v>
      </c>
      <c r="AO43" s="9">
        <f ca="1">AG43/OFFSET(AG$10, $M$1,0)</f>
        <v>0.96362721084992597</v>
      </c>
      <c r="AP43" s="9">
        <f t="shared" ca="1" si="4"/>
        <v>1.4167670122658247</v>
      </c>
      <c r="AQ43" s="9">
        <f t="shared" ca="1" si="5"/>
        <v>1.4154198858667224</v>
      </c>
      <c r="AR43" s="9">
        <f t="shared" ca="1" si="6"/>
        <v>1.432691301485931</v>
      </c>
    </row>
    <row r="44" spans="1:44" x14ac:dyDescent="0.35">
      <c r="A44" s="2">
        <v>44837</v>
      </c>
      <c r="B44" s="4">
        <v>655</v>
      </c>
      <c r="C44" s="4">
        <v>72</v>
      </c>
      <c r="D44" s="4">
        <v>407</v>
      </c>
      <c r="E44" s="4">
        <v>1306</v>
      </c>
      <c r="F44" s="4">
        <v>1</v>
      </c>
      <c r="G44" s="4">
        <v>0</v>
      </c>
      <c r="H44" s="4">
        <v>0</v>
      </c>
      <c r="I44" s="4">
        <v>0</v>
      </c>
      <c r="J44" s="4">
        <v>2441</v>
      </c>
      <c r="L44">
        <f>B44+L43</f>
        <v>21187</v>
      </c>
      <c r="M44">
        <f>C44+M43</f>
        <v>2671</v>
      </c>
      <c r="N44">
        <f>D44+N43</f>
        <v>15348</v>
      </c>
      <c r="O44">
        <f t="shared" si="15"/>
        <v>39867</v>
      </c>
      <c r="Q44" s="9">
        <f>M44/L44</f>
        <v>0.12606787180818427</v>
      </c>
      <c r="R44" s="9">
        <f>N44/M44</f>
        <v>5.7461624859603146</v>
      </c>
      <c r="S44" s="9">
        <f t="shared" si="7"/>
        <v>0.72440647566904237</v>
      </c>
      <c r="T44" s="9">
        <f t="shared" si="8"/>
        <v>1.8816727238400905</v>
      </c>
      <c r="U44" s="9">
        <f t="shared" si="9"/>
        <v>14.925870460501685</v>
      </c>
      <c r="V44" s="9">
        <f t="shared" si="10"/>
        <v>2.5975371383893666</v>
      </c>
      <c r="X44" s="9">
        <f ca="1">(OFFSET(M44,$M$2,0)-OFFSET(M$10, $M$2-1, 0))/(OFFSET(L44,$M$2,0)-OFFSET(L$10,$M$2-1,0))</f>
        <v>0.11934251649496469</v>
      </c>
      <c r="Y44" s="9">
        <f ca="1">(OFFSET(N44,$M$2,0)-OFFSET(N$10, $M$2-1, 0))/(OFFSET(M44,$M$2,0)-OFFSET(M$10,$M$2-1,0))</f>
        <v>5.7783705140640151</v>
      </c>
      <c r="Z44" s="9">
        <f t="shared" ca="1" si="11"/>
        <v>0.68960527838870245</v>
      </c>
      <c r="AA44">
        <f t="shared" ca="1" si="12"/>
        <v>2.6101400625072348</v>
      </c>
      <c r="AB44">
        <f t="shared" ca="1" si="13"/>
        <v>21.870999030067896</v>
      </c>
      <c r="AC44">
        <f t="shared" ca="1" si="14"/>
        <v>3.7849769198489298</v>
      </c>
      <c r="AE44" s="9">
        <f ca="1">Q44*($X$6^(ROW()-10))</f>
        <v>0.12230108007635605</v>
      </c>
      <c r="AF44" s="9">
        <f ca="1">R44*($X$6^(ROW()-10))</f>
        <v>5.5744724508117107</v>
      </c>
      <c r="AG44" s="9">
        <f ca="1">S44*($X$6^(ROW()-10))</f>
        <v>0.70276187832718562</v>
      </c>
      <c r="AH44" s="9">
        <f t="shared" ca="1" si="1"/>
        <v>1.8254500783991336</v>
      </c>
      <c r="AI44" s="9">
        <f t="shared" ca="1" si="2"/>
        <v>14.479899217911811</v>
      </c>
      <c r="AJ44" s="9">
        <f t="shared" ca="1" si="3"/>
        <v>2.5199251245141028</v>
      </c>
      <c r="AL44" s="6">
        <f>A44</f>
        <v>44837</v>
      </c>
      <c r="AM44" s="9">
        <f ca="1">AE44/OFFSET(AE$10, $M$1,0)</f>
        <v>0.97055088381500709</v>
      </c>
      <c r="AN44" s="9">
        <f ca="1">AF44/OFFSET(AF$10, $M$1,0)</f>
        <v>0.96141956006539153</v>
      </c>
      <c r="AO44" s="9">
        <f ca="1">AG44/OFFSET(AG$10, $M$1,0)</f>
        <v>0.95841917600847715</v>
      </c>
      <c r="AP44" s="9">
        <f t="shared" ca="1" si="4"/>
        <v>1.4182017571230086</v>
      </c>
      <c r="AQ44" s="9">
        <f t="shared" ca="1" si="5"/>
        <v>1.4226415158925294</v>
      </c>
      <c r="AR44" s="9">
        <f t="shared" ca="1" si="6"/>
        <v>1.4406493684233248</v>
      </c>
    </row>
    <row r="45" spans="1:44" x14ac:dyDescent="0.35">
      <c r="A45" s="2">
        <v>44844</v>
      </c>
      <c r="B45" s="4">
        <v>629</v>
      </c>
      <c r="C45" s="4">
        <v>70</v>
      </c>
      <c r="D45" s="4">
        <v>379</v>
      </c>
      <c r="E45" s="4">
        <v>1291</v>
      </c>
      <c r="F45" s="4">
        <v>0</v>
      </c>
      <c r="G45" s="4">
        <v>0</v>
      </c>
      <c r="H45" s="4">
        <v>0</v>
      </c>
      <c r="I45" s="4">
        <v>0</v>
      </c>
      <c r="J45" s="4">
        <v>2369</v>
      </c>
      <c r="L45">
        <f>B45+L44</f>
        <v>21816</v>
      </c>
      <c r="M45">
        <f>C45+M44</f>
        <v>2741</v>
      </c>
      <c r="N45">
        <f>D45+N44</f>
        <v>15727</v>
      </c>
      <c r="O45">
        <f t="shared" si="15"/>
        <v>41158</v>
      </c>
      <c r="Q45" s="9">
        <f>M45/L45</f>
        <v>0.12564173083975064</v>
      </c>
      <c r="R45" s="9">
        <f>N45/M45</f>
        <v>5.7376869755563664</v>
      </c>
      <c r="S45" s="9">
        <f t="shared" si="7"/>
        <v>0.7208929226255959</v>
      </c>
      <c r="T45" s="9">
        <f t="shared" si="8"/>
        <v>1.8865969930326365</v>
      </c>
      <c r="U45" s="9">
        <f t="shared" si="9"/>
        <v>15.015687705217074</v>
      </c>
      <c r="V45" s="9">
        <f t="shared" si="10"/>
        <v>2.617028040948687</v>
      </c>
      <c r="X45" s="9">
        <f ca="1">(OFFSET(M45,$M$2,0)-OFFSET(M$10, $M$2-1, 0))/(OFFSET(L45,$M$2,0)-OFFSET(L$10,$M$2-1,0))</f>
        <v>0.11971512548044314</v>
      </c>
      <c r="Y45" s="9">
        <f ca="1">(OFFSET(N45,$M$2,0)-OFFSET(N$10, $M$2-1, 0))/(OFFSET(M45,$M$2,0)-OFFSET(M$10,$M$2-1,0))</f>
        <v>5.7785646836638342</v>
      </c>
      <c r="Z45" s="9">
        <f t="shared" ca="1" si="11"/>
        <v>0.69178159620167312</v>
      </c>
      <c r="AA45">
        <f t="shared" ca="1" si="12"/>
        <v>2.6194325118697717</v>
      </c>
      <c r="AB45">
        <f t="shared" ca="1" si="13"/>
        <v>21.880547686496694</v>
      </c>
      <c r="AC45">
        <f t="shared" ca="1" si="14"/>
        <v>3.7865021652095758</v>
      </c>
      <c r="AE45" s="9">
        <f ca="1">Q45*($X$6^(ROW()-10))</f>
        <v>0.12177897300889023</v>
      </c>
      <c r="AF45" s="9">
        <f ca="1">R45*($X$6^(ROW()-10))</f>
        <v>5.5612862275905153</v>
      </c>
      <c r="AG45" s="9">
        <f ca="1">S45*($X$6^(ROW()-10))</f>
        <v>0.69872962732973976</v>
      </c>
      <c r="AH45" s="9">
        <f t="shared" ca="1" si="1"/>
        <v>1.828595027763555</v>
      </c>
      <c r="AI45" s="9">
        <f t="shared" ca="1" si="2"/>
        <v>14.55404200134612</v>
      </c>
      <c r="AJ45" s="9">
        <f t="shared" ca="1" si="3"/>
        <v>2.5365695380994286</v>
      </c>
      <c r="AL45" s="6">
        <f>A45</f>
        <v>44844</v>
      </c>
      <c r="AM45" s="9">
        <f ca="1">AE45/OFFSET(AE$10, $M$1,0)</f>
        <v>0.96640757228040208</v>
      </c>
      <c r="AN45" s="9">
        <f ca="1">AF45/OFFSET(AF$10, $M$1,0)</f>
        <v>0.95914535509978982</v>
      </c>
      <c r="AO45" s="9">
        <f ca="1">AG45/OFFSET(AG$10, $M$1,0)</f>
        <v>0.95292003497989652</v>
      </c>
      <c r="AP45" s="9">
        <f t="shared" ca="1" si="4"/>
        <v>1.4206450848083083</v>
      </c>
      <c r="AQ45" s="9">
        <f t="shared" ca="1" si="5"/>
        <v>1.4299260004203638</v>
      </c>
      <c r="AR45" s="9">
        <f t="shared" ca="1" si="6"/>
        <v>1.4501650336652039</v>
      </c>
    </row>
    <row r="46" spans="1:44" x14ac:dyDescent="0.35">
      <c r="A46" s="2">
        <v>44851</v>
      </c>
      <c r="B46" s="4">
        <v>564</v>
      </c>
      <c r="C46" s="4">
        <v>80</v>
      </c>
      <c r="D46" s="4">
        <v>399</v>
      </c>
      <c r="E46" s="4">
        <v>1300</v>
      </c>
      <c r="F46" s="4">
        <v>0</v>
      </c>
      <c r="G46" s="4">
        <v>0</v>
      </c>
      <c r="H46" s="4">
        <v>0</v>
      </c>
      <c r="I46" s="4">
        <v>0</v>
      </c>
      <c r="J46" s="4">
        <v>2343</v>
      </c>
      <c r="L46">
        <f>B46+L45</f>
        <v>22380</v>
      </c>
      <c r="M46">
        <f>C46+M45</f>
        <v>2821</v>
      </c>
      <c r="N46">
        <f>D46+N45</f>
        <v>16126</v>
      </c>
      <c r="O46">
        <f t="shared" si="15"/>
        <v>42458</v>
      </c>
      <c r="Q46" s="9">
        <f>M46/L46</f>
        <v>0.12605004468275247</v>
      </c>
      <c r="R46" s="9">
        <f>N46/M46</f>
        <v>5.716412619638426</v>
      </c>
      <c r="S46" s="9">
        <f t="shared" si="7"/>
        <v>0.72055406613047368</v>
      </c>
      <c r="T46" s="9">
        <f t="shared" si="8"/>
        <v>1.8971403038427168</v>
      </c>
      <c r="U46" s="9">
        <f t="shared" si="9"/>
        <v>15.050691244239632</v>
      </c>
      <c r="V46" s="9">
        <f t="shared" si="10"/>
        <v>2.632890983504899</v>
      </c>
      <c r="X46" s="9">
        <f ca="1">(OFFSET(M46,$M$2,0)-OFFSET(M$10, $M$2-1, 0))/(OFFSET(L46,$M$2,0)-OFFSET(L$10,$M$2-1,0))</f>
        <v>0.11992071357779981</v>
      </c>
      <c r="Y46" s="9">
        <f ca="1">(OFFSET(N46,$M$2,0)-OFFSET(N$10, $M$2-1, 0))/(OFFSET(M46,$M$2,0)-OFFSET(M$10,$M$2-1,0))</f>
        <v>5.7630853994490359</v>
      </c>
      <c r="Z46" s="9">
        <f t="shared" ca="1" si="11"/>
        <v>0.69111331351172778</v>
      </c>
      <c r="AA46">
        <f t="shared" ca="1" si="12"/>
        <v>2.616451932606541</v>
      </c>
      <c r="AB46">
        <f t="shared" ca="1" si="13"/>
        <v>21.818181818181817</v>
      </c>
      <c r="AC46">
        <f t="shared" ca="1" si="14"/>
        <v>3.7858508604206502</v>
      </c>
      <c r="AE46" s="9">
        <f ca="1">Q46*($X$6^(ROW()-10))</f>
        <v>0.12206577876030657</v>
      </c>
      <c r="AF46" s="9">
        <f ca="1">R46*($X$6^(ROW()-10))</f>
        <v>5.5357247979372293</v>
      </c>
      <c r="AG46" s="9">
        <f ca="1">S46*($X$6^(ROW()-10))</f>
        <v>0.69777835813140854</v>
      </c>
      <c r="AH46" s="9">
        <f t="shared" ca="1" si="1"/>
        <v>1.8371743476090379</v>
      </c>
      <c r="AI46" s="9">
        <f t="shared" ca="1" si="2"/>
        <v>14.57495990765341</v>
      </c>
      <c r="AJ46" s="9">
        <f t="shared" ca="1" si="3"/>
        <v>2.5496689755357975</v>
      </c>
      <c r="AL46" s="6">
        <f>A46</f>
        <v>44851</v>
      </c>
      <c r="AM46" s="9">
        <f ca="1">AE46/OFFSET(AE$10, $M$1,0)</f>
        <v>0.96868359122763104</v>
      </c>
      <c r="AN46" s="9">
        <f ca="1">AF46/OFFSET(AF$10, $M$1,0)</f>
        <v>0.95473681982246039</v>
      </c>
      <c r="AO46" s="9">
        <f ca="1">AG46/OFFSET(AG$10, $M$1,0)</f>
        <v>0.95162270416366457</v>
      </c>
      <c r="AP46" s="9">
        <f t="shared" ca="1" si="4"/>
        <v>1.4273104034734205</v>
      </c>
      <c r="AQ46" s="9">
        <f t="shared" ca="1" si="5"/>
        <v>1.4319811723169671</v>
      </c>
      <c r="AR46" s="9">
        <f t="shared" ca="1" si="6"/>
        <v>1.4576540245426786</v>
      </c>
    </row>
    <row r="47" spans="1:44" x14ac:dyDescent="0.35">
      <c r="A47" s="2">
        <v>44858</v>
      </c>
      <c r="B47" s="4">
        <v>603</v>
      </c>
      <c r="C47" s="4">
        <v>72</v>
      </c>
      <c r="D47" s="4">
        <v>356</v>
      </c>
      <c r="E47" s="4">
        <v>1282</v>
      </c>
      <c r="F47" s="4">
        <v>0</v>
      </c>
      <c r="G47" s="4">
        <v>0</v>
      </c>
      <c r="H47" s="4">
        <v>0</v>
      </c>
      <c r="I47" s="4">
        <v>0</v>
      </c>
      <c r="J47" s="4">
        <v>2313</v>
      </c>
      <c r="L47">
        <f>B47+L46</f>
        <v>22983</v>
      </c>
      <c r="M47">
        <f>C47+M46</f>
        <v>2893</v>
      </c>
      <c r="N47">
        <f>D47+N46</f>
        <v>16482</v>
      </c>
      <c r="O47">
        <f t="shared" si="15"/>
        <v>43740</v>
      </c>
      <c r="Q47" s="9">
        <f>M47/L47</f>
        <v>0.1258756472175086</v>
      </c>
      <c r="R47" s="9">
        <f>N47/M47</f>
        <v>5.697200138264777</v>
      </c>
      <c r="S47" s="9">
        <f t="shared" si="7"/>
        <v>0.71713875473175825</v>
      </c>
      <c r="T47" s="9">
        <f t="shared" si="8"/>
        <v>1.9031458034199191</v>
      </c>
      <c r="U47" s="9">
        <f t="shared" si="9"/>
        <v>15.119253370203941</v>
      </c>
      <c r="V47" s="9">
        <f t="shared" si="10"/>
        <v>2.6538041499817981</v>
      </c>
      <c r="X47" s="9">
        <f ca="1">(OFFSET(M47,$M$2,0)-OFFSET(M$10, $M$2-1, 0))/(OFFSET(L47,$M$2,0)-OFFSET(L$10,$M$2-1,0))</f>
        <v>0.11963058419243987</v>
      </c>
      <c r="Y47" s="9">
        <f ca="1">(OFFSET(N47,$M$2,0)-OFFSET(N$10, $M$2-1, 0))/(OFFSET(M47,$M$2,0)-OFFSET(M$10,$M$2-1,0))</f>
        <v>5.7652603231597848</v>
      </c>
      <c r="Z47" s="9">
        <f t="shared" ca="1" si="11"/>
        <v>0.6897014604810997</v>
      </c>
      <c r="AA47">
        <f t="shared" ca="1" si="12"/>
        <v>2.6157109106529211</v>
      </c>
      <c r="AB47">
        <f t="shared" ca="1" si="13"/>
        <v>21.864901256732495</v>
      </c>
      <c r="AC47">
        <f t="shared" ca="1" si="14"/>
        <v>3.7925262748151032</v>
      </c>
      <c r="AE47" s="9">
        <f ca="1">Q47*($X$6^(ROW()-10))</f>
        <v>0.12178818673323978</v>
      </c>
      <c r="AF47" s="9">
        <f ca="1">R47*($X$6^(ROW()-10))</f>
        <v>5.5121994574270543</v>
      </c>
      <c r="AG47" s="9">
        <f ca="1">S47*($X$6^(ROW()-10))</f>
        <v>0.69385167429563011</v>
      </c>
      <c r="AH47" s="9">
        <f t="shared" ca="1" si="1"/>
        <v>1.8413464527175623</v>
      </c>
      <c r="AI47" s="9">
        <f t="shared" ca="1" si="2"/>
        <v>14.628297795647333</v>
      </c>
      <c r="AJ47" s="9">
        <f t="shared" ca="1" si="3"/>
        <v>2.5676292636092546</v>
      </c>
      <c r="AL47" s="6">
        <f>A47</f>
        <v>44858</v>
      </c>
      <c r="AM47" s="9">
        <f ca="1">AE47/OFFSET(AE$10, $M$1,0)</f>
        <v>0.96648069010000837</v>
      </c>
      <c r="AN47" s="9">
        <f ca="1">AF47/OFFSET(AF$10, $M$1,0)</f>
        <v>0.9506794452954076</v>
      </c>
      <c r="AO47" s="9">
        <f ca="1">AG47/OFFSET(AG$10, $M$1,0)</f>
        <v>0.94626753450749201</v>
      </c>
      <c r="AP47" s="9">
        <f t="shared" ca="1" si="4"/>
        <v>1.430551733853159</v>
      </c>
      <c r="AQ47" s="9">
        <f t="shared" ca="1" si="5"/>
        <v>1.4372215881988895</v>
      </c>
      <c r="AR47" s="9">
        <f t="shared" ca="1" si="6"/>
        <v>1.4679219794981719</v>
      </c>
    </row>
    <row r="48" spans="1:44" x14ac:dyDescent="0.35">
      <c r="A48" s="2">
        <v>44865</v>
      </c>
      <c r="B48" s="4">
        <v>541</v>
      </c>
      <c r="C48" s="4">
        <v>62</v>
      </c>
      <c r="D48" s="4">
        <v>357</v>
      </c>
      <c r="E48" s="4">
        <v>1222</v>
      </c>
      <c r="F48" s="4">
        <v>1</v>
      </c>
      <c r="G48" s="4">
        <v>0</v>
      </c>
      <c r="H48" s="4">
        <v>0</v>
      </c>
      <c r="I48" s="4">
        <v>0</v>
      </c>
      <c r="J48" s="4">
        <v>2183</v>
      </c>
      <c r="L48">
        <f>B48+L47</f>
        <v>23524</v>
      </c>
      <c r="M48">
        <f>C48+M47</f>
        <v>2955</v>
      </c>
      <c r="N48">
        <f>D48+N47</f>
        <v>16839</v>
      </c>
      <c r="O48">
        <f t="shared" si="15"/>
        <v>44962</v>
      </c>
      <c r="Q48" s="9">
        <f>M48/L48</f>
        <v>0.12561639177010711</v>
      </c>
      <c r="R48" s="9">
        <f>N48/M48</f>
        <v>5.6984771573604061</v>
      </c>
      <c r="S48" s="9">
        <f t="shared" si="7"/>
        <v>0.71582213909199111</v>
      </c>
      <c r="T48" s="9">
        <f t="shared" si="8"/>
        <v>1.9113246046590715</v>
      </c>
      <c r="U48" s="9">
        <f t="shared" si="9"/>
        <v>15.215566835871405</v>
      </c>
      <c r="V48" s="9">
        <f t="shared" si="10"/>
        <v>2.6701110517251618</v>
      </c>
      <c r="X48" s="9">
        <f ca="1">(OFFSET(M48,$M$2,0)-OFFSET(M$10, $M$2-1, 0))/(OFFSET(L48,$M$2,0)-OFFSET(L$10,$M$2-1,0))</f>
        <v>0.11977306156755621</v>
      </c>
      <c r="Y48" s="9">
        <f ca="1">(OFFSET(N48,$M$2,0)-OFFSET(N$10, $M$2-1, 0))/(OFFSET(M48,$M$2,0)-OFFSET(M$10,$M$2-1,0))</f>
        <v>5.7745614035087716</v>
      </c>
      <c r="Z48" s="9">
        <f t="shared" ca="1" si="11"/>
        <v>0.69163689850808996</v>
      </c>
      <c r="AA48">
        <f t="shared" ca="1" si="12"/>
        <v>2.6200882538348393</v>
      </c>
      <c r="AB48">
        <f t="shared" ca="1" si="13"/>
        <v>21.875438596491229</v>
      </c>
      <c r="AC48">
        <f t="shared" ca="1" si="14"/>
        <v>3.7882424426553243</v>
      </c>
      <c r="AE48" s="9">
        <f ca="1">Q48*($X$6^(ROW()-10))</f>
        <v>0.12142896350040676</v>
      </c>
      <c r="AF48" s="9">
        <f ca="1">R48*($X$6^(ROW()-10))</f>
        <v>5.5085181559377023</v>
      </c>
      <c r="AG48" s="9">
        <f ca="1">S48*($X$6^(ROW()-10))</f>
        <v>0.69196017474901839</v>
      </c>
      <c r="AH48" s="9">
        <f t="shared" ca="1" si="1"/>
        <v>1.8476105099510283</v>
      </c>
      <c r="AI48" s="9">
        <f t="shared" ca="1" si="2"/>
        <v>14.708355206797968</v>
      </c>
      <c r="AJ48" s="9">
        <f t="shared" ca="1" si="3"/>
        <v>2.5811027754669515</v>
      </c>
      <c r="AL48" s="6">
        <f>A48</f>
        <v>44865</v>
      </c>
      <c r="AM48" s="9">
        <f ca="1">AE48/OFFSET(AE$10, $M$1,0)</f>
        <v>0.96362998407275735</v>
      </c>
      <c r="AN48" s="9">
        <f ca="1">AF48/OFFSET(AF$10, $M$1,0)</f>
        <v>0.95004453763560825</v>
      </c>
      <c r="AO48" s="9">
        <f ca="1">AG48/OFFSET(AG$10, $M$1,0)</f>
        <v>0.94368792754133279</v>
      </c>
      <c r="AP48" s="9">
        <f t="shared" ca="1" si="4"/>
        <v>1.4354183128302249</v>
      </c>
      <c r="AQ48" s="9">
        <f t="shared" ca="1" si="5"/>
        <v>1.4450871813942401</v>
      </c>
      <c r="AR48" s="9">
        <f t="shared" ca="1" si="6"/>
        <v>1.4756248299358325</v>
      </c>
    </row>
    <row r="49" spans="1:44" x14ac:dyDescent="0.35">
      <c r="A49" s="2">
        <v>44872</v>
      </c>
      <c r="B49" s="4">
        <v>542</v>
      </c>
      <c r="C49" s="4">
        <v>59</v>
      </c>
      <c r="D49" s="4">
        <v>358</v>
      </c>
      <c r="E49" s="4">
        <v>1287</v>
      </c>
      <c r="F49" s="4">
        <v>1</v>
      </c>
      <c r="G49" s="4">
        <v>0</v>
      </c>
      <c r="H49" s="4">
        <v>0</v>
      </c>
      <c r="I49" s="4">
        <v>0</v>
      </c>
      <c r="J49" s="4">
        <v>2247</v>
      </c>
      <c r="L49">
        <f>B49+L48</f>
        <v>24066</v>
      </c>
      <c r="M49">
        <f>C49+M48</f>
        <v>3014</v>
      </c>
      <c r="N49">
        <f>D49+N48</f>
        <v>17197</v>
      </c>
      <c r="O49">
        <f t="shared" si="15"/>
        <v>46249</v>
      </c>
      <c r="Q49" s="9">
        <f>M49/L49</f>
        <v>0.12523892628604671</v>
      </c>
      <c r="R49" s="9">
        <f>N49/M49</f>
        <v>5.7057067020570669</v>
      </c>
      <c r="S49" s="9">
        <f t="shared" si="7"/>
        <v>0.71457658106872768</v>
      </c>
      <c r="T49" s="9">
        <f t="shared" si="8"/>
        <v>1.9217568353694008</v>
      </c>
      <c r="U49" s="9">
        <f t="shared" si="9"/>
        <v>15.344724618447247</v>
      </c>
      <c r="V49" s="9">
        <f t="shared" si="10"/>
        <v>2.6893644240274468</v>
      </c>
      <c r="X49" s="9">
        <f ca="1">(OFFSET(M49,$M$2,0)-OFFSET(M$10, $M$2-1, 0))/(OFFSET(L49,$M$2,0)-OFFSET(L$10,$M$2-1,0))</f>
        <v>0.12006367791300776</v>
      </c>
      <c r="Y49" s="9">
        <f ca="1">(OFFSET(N49,$M$2,0)-OFFSET(N$10, $M$2-1, 0))/(OFFSET(M49,$M$2,0)-OFFSET(M$10,$M$2-1,0))</f>
        <v>5.7557741659538069</v>
      </c>
      <c r="Z49" s="9">
        <f t="shared" ca="1" si="11"/>
        <v>0.69105941560108863</v>
      </c>
      <c r="AA49">
        <f t="shared" ca="1" si="12"/>
        <v>2.6250192574333693</v>
      </c>
      <c r="AB49">
        <f t="shared" ca="1" si="13"/>
        <v>21.863558597091533</v>
      </c>
      <c r="AC49">
        <f t="shared" ca="1" si="14"/>
        <v>3.7985435089544475</v>
      </c>
      <c r="AE49" s="9">
        <f ca="1">Q49*($X$6^(ROW()-10))</f>
        <v>0.12095611652189396</v>
      </c>
      <c r="AF49" s="9">
        <f ca="1">R49*($X$6^(ROW()-10))</f>
        <v>5.5105880029463066</v>
      </c>
      <c r="AG49" s="9">
        <f ca="1">S49*($X$6^(ROW()-10))</f>
        <v>0.69014012469376584</v>
      </c>
      <c r="AH49" s="9">
        <f t="shared" ca="1" si="1"/>
        <v>1.8560382989452797</v>
      </c>
      <c r="AI49" s="9">
        <f t="shared" ca="1" si="2"/>
        <v>14.819979330596253</v>
      </c>
      <c r="AJ49" s="9">
        <f t="shared" ca="1" si="3"/>
        <v>2.5973959238481776</v>
      </c>
      <c r="AL49" s="6">
        <f>A49</f>
        <v>44872</v>
      </c>
      <c r="AM49" s="9">
        <f ca="1">AE49/OFFSET(AE$10, $M$1,0)</f>
        <v>0.95987758832434422</v>
      </c>
      <c r="AN49" s="9">
        <f ca="1">AF49/OFFSET(AF$10, $M$1,0)</f>
        <v>0.95040152054618399</v>
      </c>
      <c r="AO49" s="9">
        <f ca="1">AG49/OFFSET(AG$10, $M$1,0)</f>
        <v>0.9412057626316459</v>
      </c>
      <c r="AP49" s="9">
        <f t="shared" ca="1" si="4"/>
        <v>1.4419659063808474</v>
      </c>
      <c r="AQ49" s="9">
        <f t="shared" ca="1" si="5"/>
        <v>1.4560541853975641</v>
      </c>
      <c r="AR49" s="9">
        <f t="shared" ca="1" si="6"/>
        <v>1.4849396757210092</v>
      </c>
    </row>
    <row r="50" spans="1:44" x14ac:dyDescent="0.35">
      <c r="A50" s="2">
        <v>44879</v>
      </c>
      <c r="B50" s="4">
        <v>532</v>
      </c>
      <c r="C50" s="4">
        <v>45</v>
      </c>
      <c r="D50" s="4">
        <v>372</v>
      </c>
      <c r="E50" s="4">
        <v>1287</v>
      </c>
      <c r="F50" s="4">
        <v>0</v>
      </c>
      <c r="G50" s="4">
        <v>0</v>
      </c>
      <c r="H50" s="4">
        <v>0</v>
      </c>
      <c r="I50" s="4">
        <v>0</v>
      </c>
      <c r="J50" s="4">
        <v>2236</v>
      </c>
      <c r="L50">
        <f>B50+L49</f>
        <v>24598</v>
      </c>
      <c r="M50">
        <f>C50+M49</f>
        <v>3059</v>
      </c>
      <c r="N50">
        <f>D50+N49</f>
        <v>17569</v>
      </c>
      <c r="O50">
        <f t="shared" si="15"/>
        <v>47536</v>
      </c>
      <c r="Q50" s="9">
        <f>M50/L50</f>
        <v>0.12435970404097894</v>
      </c>
      <c r="R50" s="9">
        <f>N50/M50</f>
        <v>5.7433801896044461</v>
      </c>
      <c r="S50" s="9">
        <f t="shared" si="7"/>
        <v>0.71424506057403037</v>
      </c>
      <c r="T50" s="9">
        <f t="shared" si="8"/>
        <v>1.9325148386047646</v>
      </c>
      <c r="U50" s="9">
        <f t="shared" si="9"/>
        <v>15.539718862373325</v>
      </c>
      <c r="V50" s="9">
        <f t="shared" si="10"/>
        <v>2.7056747680573738</v>
      </c>
      <c r="X50" s="9">
        <f ca="1">(OFFSET(M50,$M$2,0)-OFFSET(M$10, $M$2-1, 0))/(OFFSET(L50,$M$2,0)-OFFSET(L$10,$M$2-1,0))</f>
        <v>0.12063587886105243</v>
      </c>
      <c r="Y50" s="9">
        <f ca="1">(OFFSET(N50,$M$2,0)-OFFSET(N$10, $M$2-1, 0))/(OFFSET(M50,$M$2,0)-OFFSET(M$10,$M$2-1,0))</f>
        <v>5.738115095913261</v>
      </c>
      <c r="Z50" s="9">
        <f t="shared" ca="1" si="11"/>
        <v>0.6922225576013683</v>
      </c>
      <c r="AA50">
        <f t="shared" ca="1" si="12"/>
        <v>2.6346211892544522</v>
      </c>
      <c r="AB50">
        <f t="shared" ca="1" si="13"/>
        <v>21.839449541284402</v>
      </c>
      <c r="AC50">
        <f t="shared" ca="1" si="14"/>
        <v>3.8060319767441859</v>
      </c>
      <c r="AE50" s="9">
        <f ca="1">Q50*($X$6^(ROW()-10))</f>
        <v>0.11999985037012696</v>
      </c>
      <c r="AF50" s="9">
        <f ca="1">R50*($X$6^(ROW()-10))</f>
        <v>5.5420264038597145</v>
      </c>
      <c r="AG50" s="9">
        <f ca="1">S50*($X$6^(ROW()-10))</f>
        <v>0.68920476337128489</v>
      </c>
      <c r="AH50" s="9">
        <f t="shared" ca="1" si="1"/>
        <v>1.8647639382786385</v>
      </c>
      <c r="AI50" s="9">
        <f t="shared" ca="1" si="2"/>
        <v>14.994921004830974</v>
      </c>
      <c r="AJ50" s="9">
        <f t="shared" ca="1" si="3"/>
        <v>2.6108181088154105</v>
      </c>
      <c r="AL50" s="6">
        <f>A50</f>
        <v>44879</v>
      </c>
      <c r="AM50" s="9">
        <f ca="1">AE50/OFFSET(AE$10, $M$1,0)</f>
        <v>0.95228889852552656</v>
      </c>
      <c r="AN50" s="9">
        <f ca="1">AF50/OFFSET(AF$10, $M$1,0)</f>
        <v>0.95582364682665855</v>
      </c>
      <c r="AO50" s="9">
        <f ca="1">AG50/OFFSET(AG$10, $M$1,0)</f>
        <v>0.93993012680732335</v>
      </c>
      <c r="AP50" s="9">
        <f t="shared" ca="1" si="4"/>
        <v>1.448744901424877</v>
      </c>
      <c r="AQ50" s="9">
        <f t="shared" ca="1" si="5"/>
        <v>1.4732421012028203</v>
      </c>
      <c r="AR50" s="9">
        <f t="shared" ca="1" si="6"/>
        <v>1.4926131824088851</v>
      </c>
    </row>
    <row r="51" spans="1:44" x14ac:dyDescent="0.35">
      <c r="A51" s="2">
        <v>44886</v>
      </c>
      <c r="B51" s="4">
        <v>557</v>
      </c>
      <c r="C51" s="4">
        <v>85</v>
      </c>
      <c r="D51" s="4">
        <v>405</v>
      </c>
      <c r="E51" s="4">
        <v>1249</v>
      </c>
      <c r="F51" s="4">
        <v>0</v>
      </c>
      <c r="G51" s="4">
        <v>0</v>
      </c>
      <c r="H51" s="4">
        <v>0</v>
      </c>
      <c r="I51" s="4">
        <v>0</v>
      </c>
      <c r="J51" s="4">
        <v>2296</v>
      </c>
      <c r="L51">
        <f>B51+L50</f>
        <v>25155</v>
      </c>
      <c r="M51">
        <f>C51+M50</f>
        <v>3144</v>
      </c>
      <c r="N51">
        <f>D51+N50</f>
        <v>17974</v>
      </c>
      <c r="O51">
        <f t="shared" si="15"/>
        <v>48785</v>
      </c>
      <c r="Q51" s="9">
        <f>M51/L51</f>
        <v>0.1249850924269529</v>
      </c>
      <c r="R51" s="9">
        <f>N51/M51</f>
        <v>5.7169211195928753</v>
      </c>
      <c r="S51" s="9">
        <f t="shared" si="7"/>
        <v>0.71452991452991454</v>
      </c>
      <c r="T51" s="9">
        <f t="shared" si="8"/>
        <v>1.9393758696084278</v>
      </c>
      <c r="U51" s="9">
        <f t="shared" si="9"/>
        <v>15.516857506361323</v>
      </c>
      <c r="V51" s="9">
        <f t="shared" si="10"/>
        <v>2.7141982864137089</v>
      </c>
      <c r="X51" s="9">
        <f ca="1">(OFFSET(M51,$M$2,0)-OFFSET(M$10, $M$2-1, 0))/(OFFSET(L51,$M$2,0)-OFFSET(L$10,$M$2-1,0))</f>
        <v>0.1226837368243731</v>
      </c>
      <c r="Y51" s="9">
        <f ca="1">(OFFSET(N51,$M$2,0)-OFFSET(N$10, $M$2-1, 0))/(OFFSET(M51,$M$2,0)-OFFSET(M$10,$M$2-1,0))</f>
        <v>5.7289132993330716</v>
      </c>
      <c r="Z51" s="9">
        <f t="shared" ca="1" si="11"/>
        <v>0.70284449150502959</v>
      </c>
      <c r="AA51">
        <f t="shared" ca="1" si="12"/>
        <v>2.1404437599268422</v>
      </c>
      <c r="AB51">
        <f t="shared" ca="1" si="13"/>
        <v>17.446841898783838</v>
      </c>
      <c r="AC51">
        <f t="shared" ca="1" si="14"/>
        <v>3.0454016298020954</v>
      </c>
      <c r="AE51" s="9">
        <f ca="1">Q51*($X$6^(ROW()-10))</f>
        <v>0.12049576021864125</v>
      </c>
      <c r="AF51" s="9">
        <f ca="1">R51*($X$6^(ROW()-10))</f>
        <v>5.5115753650216632</v>
      </c>
      <c r="AG51" s="9">
        <f ca="1">S51*($X$6^(ROW()-10))</f>
        <v>0.68886475641534917</v>
      </c>
      <c r="AH51" s="9">
        <f t="shared" ca="1" si="1"/>
        <v>1.8697155414333375</v>
      </c>
      <c r="AI51" s="9">
        <f t="shared" ca="1" si="2"/>
        <v>14.959508411181808</v>
      </c>
      <c r="AJ51" s="9">
        <f t="shared" ca="1" si="3"/>
        <v>2.6167071572691447</v>
      </c>
      <c r="AL51" s="6">
        <f>A51</f>
        <v>44886</v>
      </c>
      <c r="AM51" s="9">
        <f ca="1">AE51/OFFSET(AE$10, $M$1,0)</f>
        <v>0.95622431546107289</v>
      </c>
      <c r="AN51" s="9">
        <f ca="1">AF51/OFFSET(AF$10, $M$1,0)</f>
        <v>0.95057180916461215</v>
      </c>
      <c r="AO51" s="9">
        <f ca="1">AG51/OFFSET(AG$10, $M$1,0)</f>
        <v>0.93946642893668653</v>
      </c>
      <c r="AP51" s="9">
        <f t="shared" ca="1" si="4"/>
        <v>1.4525918279322994</v>
      </c>
      <c r="AQ51" s="9">
        <f t="shared" ca="1" si="5"/>
        <v>1.4697628348659098</v>
      </c>
      <c r="AR51" s="9">
        <f t="shared" ca="1" si="6"/>
        <v>1.4959799705141952</v>
      </c>
    </row>
    <row r="52" spans="1:44" x14ac:dyDescent="0.35">
      <c r="A52" s="2">
        <v>44893</v>
      </c>
      <c r="B52" s="4">
        <v>593</v>
      </c>
      <c r="C52" s="4">
        <v>65</v>
      </c>
      <c r="D52" s="4">
        <v>419</v>
      </c>
      <c r="E52" s="4">
        <v>1385</v>
      </c>
      <c r="F52" s="4">
        <v>0</v>
      </c>
      <c r="G52" s="4">
        <v>0</v>
      </c>
      <c r="H52" s="4">
        <v>0</v>
      </c>
      <c r="I52" s="4">
        <v>0</v>
      </c>
      <c r="J52" s="4">
        <v>2462</v>
      </c>
      <c r="L52">
        <f>B52+L51</f>
        <v>25748</v>
      </c>
      <c r="M52">
        <f>C52+M51</f>
        <v>3209</v>
      </c>
      <c r="N52">
        <f>D52+N51</f>
        <v>18393</v>
      </c>
      <c r="O52">
        <f t="shared" si="15"/>
        <v>50170</v>
      </c>
      <c r="Q52" s="9">
        <f>M52/L52</f>
        <v>0.12463103930402361</v>
      </c>
      <c r="R52" s="9">
        <f>N52/M52</f>
        <v>5.7316921159239635</v>
      </c>
      <c r="S52" s="9">
        <f t="shared" si="7"/>
        <v>0.7143467453782818</v>
      </c>
      <c r="T52" s="9">
        <f t="shared" si="8"/>
        <v>1.948500854435296</v>
      </c>
      <c r="U52" s="9">
        <f t="shared" si="9"/>
        <v>15.634153942038019</v>
      </c>
      <c r="V52" s="9">
        <f t="shared" si="10"/>
        <v>2.72766813461643</v>
      </c>
      <c r="X52" s="9">
        <f ca="1">(OFFSET(M52,$M$2,0)-OFFSET(M$10, $M$2-1, 0))/(OFFSET(L52,$M$2,0)-OFFSET(L$10,$M$2-1,0))</f>
        <v>0.1226837368243731</v>
      </c>
      <c r="Y52" s="9">
        <f ca="1">(OFFSET(N52,$M$2,0)-OFFSET(N$10, $M$2-1, 0))/(OFFSET(M52,$M$2,0)-OFFSET(M$10,$M$2-1,0))</f>
        <v>5.7289132993330716</v>
      </c>
      <c r="Z52" s="9">
        <f t="shared" ca="1" si="11"/>
        <v>0.70284449150502959</v>
      </c>
      <c r="AA52">
        <f t="shared" ca="1" si="12"/>
        <v>2.1404437599268422</v>
      </c>
      <c r="AB52">
        <f t="shared" ca="1" si="13"/>
        <v>17.446841898783838</v>
      </c>
      <c r="AC52">
        <f t="shared" ca="1" si="14"/>
        <v>3.0454016298020954</v>
      </c>
      <c r="AE52" s="9">
        <f ca="1">Q52*($X$6^(ROW()-10))</f>
        <v>0.12004727121215332</v>
      </c>
      <c r="AF52" s="9">
        <f ca="1">R52*($X$6^(ROW()-10))</f>
        <v>5.5208879087207539</v>
      </c>
      <c r="AG52" s="9">
        <f ca="1">S52*($X$6^(ROW()-10))</f>
        <v>0.688073997944885</v>
      </c>
      <c r="AH52" s="9">
        <f t="shared" ca="1" si="1"/>
        <v>1.876837518452394</v>
      </c>
      <c r="AI52" s="9">
        <f t="shared" ca="1" si="2"/>
        <v>15.059150023406744</v>
      </c>
      <c r="AJ52" s="9">
        <f t="shared" ca="1" si="3"/>
        <v>2.6273480359436872</v>
      </c>
      <c r="AL52" s="6">
        <f>A52</f>
        <v>44893</v>
      </c>
      <c r="AM52" s="9">
        <f ca="1">AE52/OFFSET(AE$10, $M$1,0)</f>
        <v>0.95266521850660268</v>
      </c>
      <c r="AN52" s="9">
        <f ca="1">AF52/OFFSET(AF$10, $M$1,0)</f>
        <v>0.95217792736597939</v>
      </c>
      <c r="AO52" s="9">
        <f ca="1">AG52/OFFSET(AG$10, $M$1,0)</f>
        <v>0.93838800094413799</v>
      </c>
      <c r="AP52" s="9">
        <f t="shared" ca="1" si="4"/>
        <v>1.458124929298442</v>
      </c>
      <c r="AQ52" s="9">
        <f t="shared" ca="1" si="5"/>
        <v>1.4795525642092124</v>
      </c>
      <c r="AR52" s="9">
        <f t="shared" ca="1" si="6"/>
        <v>1.5020633953718703</v>
      </c>
    </row>
    <row r="53" spans="1:44" x14ac:dyDescent="0.35">
      <c r="A53" s="2">
        <v>44900</v>
      </c>
      <c r="B53" s="4">
        <v>615</v>
      </c>
      <c r="C53" s="4">
        <v>72</v>
      </c>
      <c r="D53" s="4">
        <v>403</v>
      </c>
      <c r="E53" s="4">
        <v>1378</v>
      </c>
      <c r="F53" s="4">
        <v>0</v>
      </c>
      <c r="G53" s="4">
        <v>0</v>
      </c>
      <c r="H53" s="4">
        <v>0</v>
      </c>
      <c r="I53" s="4">
        <v>0</v>
      </c>
      <c r="J53" s="4">
        <v>2468</v>
      </c>
      <c r="L53">
        <f>B53+L52</f>
        <v>26363</v>
      </c>
      <c r="M53">
        <f>C53+M52</f>
        <v>3281</v>
      </c>
      <c r="N53">
        <f>D53+N52</f>
        <v>18796</v>
      </c>
      <c r="O53">
        <f t="shared" si="15"/>
        <v>51548</v>
      </c>
      <c r="Q53" s="9">
        <f>M53/L53</f>
        <v>0.12445472821757766</v>
      </c>
      <c r="R53" s="9">
        <f>N53/M53</f>
        <v>5.7287412374276139</v>
      </c>
      <c r="S53" s="9">
        <f t="shared" si="7"/>
        <v>0.71296893373288317</v>
      </c>
      <c r="T53" s="9">
        <f t="shared" si="8"/>
        <v>1.9553161628039297</v>
      </c>
      <c r="U53" s="9">
        <f t="shared" si="9"/>
        <v>15.711063700091435</v>
      </c>
      <c r="V53" s="9">
        <f t="shared" si="10"/>
        <v>2.742498403915727</v>
      </c>
      <c r="X53" s="9">
        <f ca="1">(OFFSET(M53,$M$2,0)-OFFSET(M$10, $M$2-1, 0))/(OFFSET(L53,$M$2,0)-OFFSET(L$10,$M$2-1,0))</f>
        <v>0.1226837368243731</v>
      </c>
      <c r="Y53" s="9">
        <f ca="1">(OFFSET(N53,$M$2,0)-OFFSET(N$10, $M$2-1, 0))/(OFFSET(M53,$M$2,0)-OFFSET(M$10,$M$2-1,0))</f>
        <v>5.7289132993330716</v>
      </c>
      <c r="Z53" s="9">
        <f t="shared" ca="1" si="11"/>
        <v>0.70284449150502959</v>
      </c>
      <c r="AA53">
        <f t="shared" ca="1" si="12"/>
        <v>2.1404437599268422</v>
      </c>
      <c r="AB53">
        <f t="shared" ca="1" si="13"/>
        <v>17.446841898783838</v>
      </c>
      <c r="AC53">
        <f t="shared" ca="1" si="14"/>
        <v>3.0454016298020954</v>
      </c>
      <c r="AE53" s="9">
        <f ca="1">Q53*($X$6^(ROW()-10))</f>
        <v>0.11977053853108563</v>
      </c>
      <c r="AF53" s="9">
        <f ca="1">R53*($X$6^(ROW()-10))</f>
        <v>5.5131245950930081</v>
      </c>
      <c r="AG53" s="9">
        <f ca="1">S53*($X$6^(ROW()-10))</f>
        <v>0.68613442311194317</v>
      </c>
      <c r="AH53" s="9">
        <f t="shared" ca="1" si="1"/>
        <v>1.881722560256142</v>
      </c>
      <c r="AI53" s="9">
        <f t="shared" ca="1" si="2"/>
        <v>15.119735402631109</v>
      </c>
      <c r="AJ53" s="9">
        <f t="shared" ca="1" si="3"/>
        <v>2.63927707257037</v>
      </c>
      <c r="AL53" s="6">
        <f>A53</f>
        <v>44900</v>
      </c>
      <c r="AM53" s="9">
        <f ca="1">AE53/OFFSET(AE$10, $M$1,0)</f>
        <v>0.95046913693460799</v>
      </c>
      <c r="AN53" s="9">
        <f ca="1">AF53/OFFSET(AF$10, $M$1,0)</f>
        <v>0.95083900217826056</v>
      </c>
      <c r="AO53" s="9">
        <f ca="1">AG53/OFFSET(AG$10, $M$1,0)</f>
        <v>0.93574282941374742</v>
      </c>
      <c r="AP53" s="9">
        <f t="shared" ca="1" si="4"/>
        <v>1.4619201439425864</v>
      </c>
      <c r="AQ53" s="9">
        <f t="shared" ca="1" si="5"/>
        <v>1.4855050418089224</v>
      </c>
      <c r="AR53" s="9">
        <f t="shared" ca="1" si="6"/>
        <v>1.5088832643096202</v>
      </c>
    </row>
    <row r="54" spans="1:44" x14ac:dyDescent="0.35">
      <c r="A54" s="2">
        <v>44907</v>
      </c>
      <c r="B54" s="4">
        <v>628</v>
      </c>
      <c r="C54" s="4">
        <v>83</v>
      </c>
      <c r="D54" s="4">
        <v>477</v>
      </c>
      <c r="E54" s="4">
        <v>1544</v>
      </c>
      <c r="F54" s="4">
        <v>0</v>
      </c>
      <c r="G54" s="4">
        <v>0</v>
      </c>
      <c r="H54" s="4">
        <v>0</v>
      </c>
      <c r="I54" s="4">
        <v>0</v>
      </c>
      <c r="J54" s="4">
        <v>2732</v>
      </c>
      <c r="L54">
        <f>B54+L53</f>
        <v>26991</v>
      </c>
      <c r="M54">
        <f>C54+M53</f>
        <v>3364</v>
      </c>
      <c r="N54">
        <f>D54+N53</f>
        <v>19273</v>
      </c>
      <c r="O54">
        <f t="shared" si="15"/>
        <v>53092</v>
      </c>
      <c r="Q54" s="9">
        <f>M54/L54</f>
        <v>0.12463413730502761</v>
      </c>
      <c r="R54" s="9">
        <f>N54/M54</f>
        <v>5.7291914387633769</v>
      </c>
      <c r="S54" s="9">
        <f t="shared" si="7"/>
        <v>0.71405283242562334</v>
      </c>
      <c r="T54" s="9">
        <f t="shared" si="8"/>
        <v>1.9670260457189435</v>
      </c>
      <c r="U54" s="9">
        <f t="shared" si="9"/>
        <v>15.782401902497027</v>
      </c>
      <c r="V54" s="9">
        <f t="shared" si="10"/>
        <v>2.7547346028122242</v>
      </c>
      <c r="X54" s="9">
        <f ca="1">(OFFSET(M54,$M$2,0)-OFFSET(M$10, $M$2-1, 0))/(OFFSET(L54,$M$2,0)-OFFSET(L$10,$M$2-1,0))</f>
        <v>0.1226837368243731</v>
      </c>
      <c r="Y54" s="9">
        <f ca="1">(OFFSET(N54,$M$2,0)-OFFSET(N$10, $M$2-1, 0))/(OFFSET(M54,$M$2,0)-OFFSET(M$10,$M$2-1,0))</f>
        <v>5.7289132993330716</v>
      </c>
      <c r="Z54" s="9">
        <f t="shared" ca="1" si="11"/>
        <v>0.70284449150502959</v>
      </c>
      <c r="AA54">
        <f t="shared" ca="1" si="12"/>
        <v>2.1404437599268422</v>
      </c>
      <c r="AB54">
        <f t="shared" ca="1" si="13"/>
        <v>17.446841898783838</v>
      </c>
      <c r="AC54">
        <f t="shared" ca="1" si="14"/>
        <v>3.0454016298020954</v>
      </c>
      <c r="AE54" s="9">
        <f ca="1">Q54*($X$6^(ROW()-10))</f>
        <v>0.11983623034939753</v>
      </c>
      <c r="AF54" s="9">
        <f ca="1">R54*($X$6^(ROW()-10))</f>
        <v>5.5086408893829519</v>
      </c>
      <c r="AG54" s="9">
        <f ca="1">S54*($X$6^(ROW()-10))</f>
        <v>0.68656470497144417</v>
      </c>
      <c r="AH54" s="9">
        <f t="shared" ca="1" si="1"/>
        <v>1.8913035498544035</v>
      </c>
      <c r="AI54" s="9">
        <f t="shared" ca="1" si="2"/>
        <v>15.174843672449525</v>
      </c>
      <c r="AJ54" s="9">
        <f t="shared" ca="1" si="3"/>
        <v>2.6486885339137758</v>
      </c>
      <c r="AL54" s="6">
        <f>A54</f>
        <v>44907</v>
      </c>
      <c r="AM54" s="9">
        <f ca="1">AE54/OFFSET(AE$10, $M$1,0)</f>
        <v>0.95099045082882883</v>
      </c>
      <c r="AN54" s="9">
        <f ca="1">AF54/OFFSET(AF$10, $M$1,0)</f>
        <v>0.95006570525926737</v>
      </c>
      <c r="AO54" s="9">
        <f ca="1">AG54/OFFSET(AG$10, $M$1,0)</f>
        <v>0.93632964323782109</v>
      </c>
      <c r="AP54" s="9">
        <f t="shared" ca="1" si="4"/>
        <v>1.4693636651015698</v>
      </c>
      <c r="AQ54" s="9">
        <f t="shared" ca="1" si="5"/>
        <v>1.4909193966557919</v>
      </c>
      <c r="AR54" s="9">
        <f t="shared" ca="1" si="6"/>
        <v>1.5142638272908049</v>
      </c>
    </row>
    <row r="55" spans="1:44" x14ac:dyDescent="0.35">
      <c r="A55" s="2">
        <v>44914</v>
      </c>
      <c r="B55" s="4">
        <v>719</v>
      </c>
      <c r="C55" s="4">
        <v>83</v>
      </c>
      <c r="D55" s="4">
        <v>477</v>
      </c>
      <c r="E55" s="4">
        <v>1743</v>
      </c>
      <c r="F55" s="4">
        <v>0</v>
      </c>
      <c r="G55" s="4">
        <v>0</v>
      </c>
      <c r="H55" s="4">
        <v>0</v>
      </c>
      <c r="I55" s="4">
        <v>0</v>
      </c>
      <c r="J55" s="4">
        <v>3022</v>
      </c>
      <c r="L55">
        <f>B55+L54</f>
        <v>27710</v>
      </c>
      <c r="M55">
        <f>C55+M54</f>
        <v>3447</v>
      </c>
      <c r="N55">
        <f>D55+N54</f>
        <v>19750</v>
      </c>
      <c r="O55">
        <f t="shared" si="15"/>
        <v>54835</v>
      </c>
      <c r="Q55" s="9">
        <f>M55/L55</f>
        <v>0.12439552508119812</v>
      </c>
      <c r="R55" s="9">
        <f>N55/M55</f>
        <v>5.7296199593849728</v>
      </c>
      <c r="S55" s="9">
        <f t="shared" si="7"/>
        <v>0.71273908336340674</v>
      </c>
      <c r="T55" s="9">
        <f t="shared" si="8"/>
        <v>1.9788884879105015</v>
      </c>
      <c r="U55" s="9">
        <f t="shared" si="9"/>
        <v>15.908035973310124</v>
      </c>
      <c r="V55" s="9">
        <f t="shared" si="10"/>
        <v>2.7764556962025315</v>
      </c>
      <c r="X55" s="9">
        <f ca="1">(OFFSET(M55,$M$2,0)-OFFSET(M$10, $M$2-1, 0))/(OFFSET(L55,$M$2,0)-OFFSET(L$10,$M$2-1,0))</f>
        <v>0.1226837368243731</v>
      </c>
      <c r="Y55" s="9">
        <f ca="1">(OFFSET(N55,$M$2,0)-OFFSET(N$10, $M$2-1, 0))/(OFFSET(M55,$M$2,0)-OFFSET(M$10,$M$2-1,0))</f>
        <v>5.7289132993330716</v>
      </c>
      <c r="Z55" s="9">
        <f t="shared" ca="1" si="11"/>
        <v>0.70284449150502959</v>
      </c>
      <c r="AA55">
        <f t="shared" ca="1" si="12"/>
        <v>2.1404437599268422</v>
      </c>
      <c r="AB55">
        <f t="shared" ca="1" si="13"/>
        <v>17.446841898783838</v>
      </c>
      <c r="AC55">
        <f t="shared" ca="1" si="14"/>
        <v>3.0454016298020954</v>
      </c>
      <c r="AE55" s="9">
        <f ca="1">Q55*($X$6^(ROW()-10))</f>
        <v>0.11950013899319091</v>
      </c>
      <c r="AF55" s="9">
        <f ca="1">R55*($X$6^(ROW()-10))</f>
        <v>5.5041399686824688</v>
      </c>
      <c r="AG55" s="9">
        <f ca="1">S55*($X$6^(ROW()-10))</f>
        <v>0.6846903815246651</v>
      </c>
      <c r="AH55" s="9">
        <f t="shared" ca="1" si="1"/>
        <v>1.901012509919241</v>
      </c>
      <c r="AI55" s="9">
        <f t="shared" ca="1" si="2"/>
        <v>15.282000768744464</v>
      </c>
      <c r="AJ55" s="9">
        <f t="shared" ca="1" si="3"/>
        <v>2.6671927417651728</v>
      </c>
      <c r="AL55" s="6">
        <f>A55</f>
        <v>44914</v>
      </c>
      <c r="AM55" s="9">
        <f ca="1">AE55/OFFSET(AE$10, $M$1,0)</f>
        <v>0.9483233136080842</v>
      </c>
      <c r="AN55" s="9">
        <f ca="1">AF55/OFFSET(AF$10, $M$1,0)</f>
        <v>0.94928943930084153</v>
      </c>
      <c r="AO55" s="9">
        <f ca="1">AG55/OFFSET(AG$10, $M$1,0)</f>
        <v>0.93377346085395108</v>
      </c>
      <c r="AP55" s="9">
        <f t="shared" ca="1" si="4"/>
        <v>1.4769066071884138</v>
      </c>
      <c r="AQ55" s="9">
        <f t="shared" ca="1" si="5"/>
        <v>1.501447517854529</v>
      </c>
      <c r="AR55" s="9">
        <f t="shared" ca="1" si="6"/>
        <v>1.5248427429478444</v>
      </c>
    </row>
    <row r="56" spans="1:44" x14ac:dyDescent="0.35">
      <c r="A56" s="2">
        <v>44921</v>
      </c>
      <c r="B56" s="4">
        <v>788</v>
      </c>
      <c r="C56" s="4">
        <v>96</v>
      </c>
      <c r="D56" s="4">
        <v>546</v>
      </c>
      <c r="E56" s="4">
        <v>1736</v>
      </c>
      <c r="F56" s="4">
        <v>0</v>
      </c>
      <c r="G56" s="4">
        <v>0</v>
      </c>
      <c r="H56" s="4">
        <v>0</v>
      </c>
      <c r="I56" s="4">
        <v>0</v>
      </c>
      <c r="J56" s="4">
        <v>3166</v>
      </c>
      <c r="L56">
        <f>B56+L55</f>
        <v>28498</v>
      </c>
      <c r="M56">
        <f>C56+M55</f>
        <v>3543</v>
      </c>
      <c r="N56">
        <f>D56+N55</f>
        <v>20296</v>
      </c>
      <c r="O56">
        <f t="shared" si="15"/>
        <v>56571</v>
      </c>
      <c r="Q56" s="9">
        <f>M56/L56</f>
        <v>0.12432451400098253</v>
      </c>
      <c r="R56" s="9">
        <f>N56/M56</f>
        <v>5.7284786903753879</v>
      </c>
      <c r="S56" s="9">
        <f t="shared" si="7"/>
        <v>0.71219032914590497</v>
      </c>
      <c r="T56" s="9">
        <f t="shared" si="8"/>
        <v>1.9850866727489649</v>
      </c>
      <c r="U56" s="9">
        <f t="shared" si="9"/>
        <v>15.966977138018628</v>
      </c>
      <c r="V56" s="9">
        <f t="shared" si="10"/>
        <v>2.7872979897516754</v>
      </c>
      <c r="X56" s="9">
        <f ca="1">(OFFSET(M56,$M$2,0)-OFFSET(M$10, $M$2-1, 0))/(OFFSET(L56,$M$2,0)-OFFSET(L$10,$M$2-1,0))</f>
        <v>0.1226837368243731</v>
      </c>
      <c r="Y56" s="9">
        <f ca="1">(OFFSET(N56,$M$2,0)-OFFSET(N$10, $M$2-1, 0))/(OFFSET(M56,$M$2,0)-OFFSET(M$10,$M$2-1,0))</f>
        <v>5.7289132993330716</v>
      </c>
      <c r="Z56" s="9">
        <f t="shared" ca="1" si="11"/>
        <v>0.70284449150502959</v>
      </c>
      <c r="AA56">
        <f t="shared" ca="1" si="12"/>
        <v>2.1404437599268422</v>
      </c>
      <c r="AB56">
        <f t="shared" ca="1" si="13"/>
        <v>17.446841898783838</v>
      </c>
      <c r="AC56">
        <f t="shared" ca="1" si="14"/>
        <v>3.0454016298020954</v>
      </c>
      <c r="AE56" s="9">
        <f ca="1">Q56*($X$6^(ROW()-10))</f>
        <v>0.11932541366650065</v>
      </c>
      <c r="AF56" s="9">
        <f ca="1">R56*($X$6^(ROW()-10))</f>
        <v>5.4981360265230963</v>
      </c>
      <c r="AG56" s="9">
        <f ca="1">S56*($X$6^(ROW()-10))</f>
        <v>0.68355308940877713</v>
      </c>
      <c r="AH56" s="9">
        <f t="shared" ca="1" si="1"/>
        <v>1.9052661519976315</v>
      </c>
      <c r="AI56" s="9">
        <f t="shared" ca="1" si="2"/>
        <v>15.324943494109089</v>
      </c>
      <c r="AJ56" s="9">
        <f t="shared" ca="1" si="3"/>
        <v>2.6752204769229655</v>
      </c>
      <c r="AL56" s="6">
        <f>A56</f>
        <v>44921</v>
      </c>
      <c r="AM56" s="9">
        <f ca="1">AE56/OFFSET(AE$10, $M$1,0)</f>
        <v>0.9469367369716537</v>
      </c>
      <c r="AN56" s="9">
        <f ca="1">AF56/OFFSET(AF$10, $M$1,0)</f>
        <v>0.94825394984772182</v>
      </c>
      <c r="AO56" s="9">
        <f ca="1">AG56/OFFSET(AG$10, $M$1,0)</f>
        <v>0.9322224339610512</v>
      </c>
      <c r="AP56" s="9">
        <f t="shared" ca="1" si="4"/>
        <v>1.4802112840684498</v>
      </c>
      <c r="AQ56" s="9">
        <f t="shared" ca="1" si="5"/>
        <v>1.5056666151693581</v>
      </c>
      <c r="AR56" s="9">
        <f t="shared" ca="1" si="6"/>
        <v>1.5294322251798507</v>
      </c>
    </row>
    <row r="57" spans="1:44" x14ac:dyDescent="0.35">
      <c r="A57" s="2">
        <v>44928</v>
      </c>
      <c r="B57" s="4">
        <v>694</v>
      </c>
      <c r="C57" s="4">
        <v>97</v>
      </c>
      <c r="D57" s="4">
        <v>504</v>
      </c>
      <c r="E57" s="4">
        <v>1666</v>
      </c>
      <c r="F57" s="4">
        <v>2</v>
      </c>
      <c r="G57" s="4">
        <v>0</v>
      </c>
      <c r="H57" s="4">
        <v>0</v>
      </c>
      <c r="I57" s="4">
        <v>0</v>
      </c>
      <c r="J57" s="4">
        <v>2963</v>
      </c>
      <c r="L57">
        <f>B57+L56</f>
        <v>29192</v>
      </c>
      <c r="M57">
        <f>C57+M56</f>
        <v>3640</v>
      </c>
      <c r="N57">
        <f>D57+N56</f>
        <v>20800</v>
      </c>
      <c r="O57">
        <f t="shared" si="15"/>
        <v>58237</v>
      </c>
      <c r="Q57" s="9">
        <f>M57/L57</f>
        <v>0.1246916963551658</v>
      </c>
      <c r="R57" s="9">
        <f>N57/M57</f>
        <v>5.7142857142857144</v>
      </c>
      <c r="S57" s="9">
        <f t="shared" si="7"/>
        <v>0.71252397917237598</v>
      </c>
      <c r="T57" s="9">
        <f t="shared" si="8"/>
        <v>1.9949643738010414</v>
      </c>
      <c r="U57" s="9">
        <f t="shared" si="9"/>
        <v>15.999175824175824</v>
      </c>
      <c r="V57" s="9">
        <f t="shared" si="10"/>
        <v>2.7998557692307693</v>
      </c>
      <c r="X57" s="9">
        <f ca="1">(OFFSET(M57,$M$2,0)-OFFSET(M$10, $M$2-1, 0))/(OFFSET(L57,$M$2,0)-OFFSET(L$10,$M$2-1,0))</f>
        <v>0.1226837368243731</v>
      </c>
      <c r="Y57" s="9">
        <f ca="1">(OFFSET(N57,$M$2,0)-OFFSET(N$10, $M$2-1, 0))/(OFFSET(M57,$M$2,0)-OFFSET(M$10,$M$2-1,0))</f>
        <v>5.7289132993330716</v>
      </c>
      <c r="Z57" s="9">
        <f t="shared" ca="1" si="11"/>
        <v>0.70284449150502959</v>
      </c>
      <c r="AA57">
        <f t="shared" ca="1" si="12"/>
        <v>2.1404437599268422</v>
      </c>
      <c r="AB57">
        <f t="shared" ca="1" si="13"/>
        <v>17.446841898783838</v>
      </c>
      <c r="AC57">
        <f t="shared" ca="1" si="14"/>
        <v>3.0454016298020954</v>
      </c>
      <c r="AE57" s="9">
        <f ca="1">Q57*($X$6^(ROW()-10))</f>
        <v>0.11957110350989596</v>
      </c>
      <c r="AF57" s="9">
        <f ca="1">R57*($X$6^(ROW()-10))</f>
        <v>5.479622690205467</v>
      </c>
      <c r="AG57" s="9">
        <f ca="1">S57*($X$6^(ROW()-10))</f>
        <v>0.68326344862797683</v>
      </c>
      <c r="AH57" s="9">
        <f t="shared" ca="1" si="1"/>
        <v>1.9130391085455525</v>
      </c>
      <c r="AI57" s="9">
        <f t="shared" ca="1" si="2"/>
        <v>15.342153202379604</v>
      </c>
      <c r="AJ57" s="9">
        <f t="shared" ca="1" si="3"/>
        <v>2.6848768104164309</v>
      </c>
      <c r="AL57" s="6">
        <f>A57</f>
        <v>44928</v>
      </c>
      <c r="AM57" s="9">
        <f ca="1">AE57/OFFSET(AE$10, $M$1,0)</f>
        <v>0.94888647032235518</v>
      </c>
      <c r="AN57" s="9">
        <f ca="1">AF57/OFFSET(AF$10, $M$1,0)</f>
        <v>0.94506098695932406</v>
      </c>
      <c r="AO57" s="9">
        <f ca="1">AG57/OFFSET(AG$10, $M$1,0)</f>
        <v>0.93182742494443538</v>
      </c>
      <c r="AP57" s="9">
        <f t="shared" ca="1" si="4"/>
        <v>1.4862501348509209</v>
      </c>
      <c r="AQ57" s="9">
        <f t="shared" ca="1" si="5"/>
        <v>1.5073574588067054</v>
      </c>
      <c r="AR57" s="9">
        <f t="shared" ca="1" si="6"/>
        <v>1.5349527823635996</v>
      </c>
    </row>
    <row r="58" spans="1:44" x14ac:dyDescent="0.35">
      <c r="A58" s="2">
        <v>44935</v>
      </c>
      <c r="B58" s="4">
        <v>645</v>
      </c>
      <c r="C58" s="4">
        <v>79</v>
      </c>
      <c r="D58" s="4">
        <v>437</v>
      </c>
      <c r="E58" s="4">
        <v>1503</v>
      </c>
      <c r="F58" s="4">
        <v>0</v>
      </c>
      <c r="G58" s="4">
        <v>1</v>
      </c>
      <c r="H58" s="4">
        <v>0</v>
      </c>
      <c r="I58" s="4">
        <v>0</v>
      </c>
      <c r="J58" s="4">
        <v>2665</v>
      </c>
      <c r="L58">
        <f>B58+L57</f>
        <v>29837</v>
      </c>
      <c r="M58">
        <f>C58+M57</f>
        <v>3719</v>
      </c>
      <c r="N58">
        <f>D58+N57</f>
        <v>21237</v>
      </c>
      <c r="O58">
        <f t="shared" si="15"/>
        <v>59740</v>
      </c>
      <c r="Q58" s="9">
        <f>M58/L58</f>
        <v>0.12464389851526628</v>
      </c>
      <c r="R58" s="9">
        <f>N58/M58</f>
        <v>5.710406023124496</v>
      </c>
      <c r="S58" s="9">
        <f t="shared" si="7"/>
        <v>0.71176726882729502</v>
      </c>
      <c r="T58" s="9">
        <f t="shared" si="8"/>
        <v>2.0022120186345811</v>
      </c>
      <c r="U58" s="9">
        <f t="shared" si="9"/>
        <v>16.063457918795375</v>
      </c>
      <c r="V58" s="9">
        <f t="shared" si="10"/>
        <v>2.8130150209539955</v>
      </c>
      <c r="X58" s="9">
        <f ca="1">(OFFSET(M58,$M$2,0)-OFFSET(M$10, $M$2-1, 0))/(OFFSET(L58,$M$2,0)-OFFSET(L$10,$M$2-1,0))</f>
        <v>0.1226837368243731</v>
      </c>
      <c r="Y58" s="9">
        <f ca="1">(OFFSET(N58,$M$2,0)-OFFSET(N$10, $M$2-1, 0))/(OFFSET(M58,$M$2,0)-OFFSET(M$10,$M$2-1,0))</f>
        <v>5.7289132993330716</v>
      </c>
      <c r="Z58" s="9">
        <f t="shared" ca="1" si="11"/>
        <v>0.70284449150502959</v>
      </c>
      <c r="AA58">
        <f t="shared" ca="1" si="12"/>
        <v>2.1404437599268422</v>
      </c>
      <c r="AB58">
        <f t="shared" ca="1" si="13"/>
        <v>17.446841898783838</v>
      </c>
      <c r="AC58">
        <f t="shared" ca="1" si="14"/>
        <v>3.0454016298020954</v>
      </c>
      <c r="AE58" s="9">
        <f ca="1">Q58*($X$6^(ROW()-10))</f>
        <v>0.11941867651843699</v>
      </c>
      <c r="AF58" s="9">
        <f ca="1">R58*($X$6^(ROW()-10))</f>
        <v>5.4710189410588459</v>
      </c>
      <c r="AG58" s="9">
        <f ca="1">S58*($X$6^(ROW()-10))</f>
        <v>0.68192912966443842</v>
      </c>
      <c r="AH58" s="9">
        <f t="shared" ca="1" si="1"/>
        <v>1.9182768849721499</v>
      </c>
      <c r="AI58" s="9">
        <f t="shared" ca="1" si="2"/>
        <v>15.390058461122356</v>
      </c>
      <c r="AJ58" s="9">
        <f t="shared" ca="1" si="3"/>
        <v>2.6950900511802063</v>
      </c>
      <c r="AL58" s="6">
        <f>A58</f>
        <v>44935</v>
      </c>
      <c r="AM58" s="9">
        <f ca="1">AE58/OFFSET(AE$10, $M$1,0)</f>
        <v>0.9476768477157077</v>
      </c>
      <c r="AN58" s="9">
        <f ca="1">AF58/OFFSET(AF$10, $M$1,0)</f>
        <v>0.94357711332061711</v>
      </c>
      <c r="AO58" s="9">
        <f ca="1">AG58/OFFSET(AG$10, $M$1,0)</f>
        <v>0.93000769493202917</v>
      </c>
      <c r="AP58" s="9">
        <f t="shared" ca="1" si="4"/>
        <v>1.4903193908768826</v>
      </c>
      <c r="AQ58" s="9">
        <f t="shared" ca="1" si="5"/>
        <v>1.5120641220846311</v>
      </c>
      <c r="AR58" s="9">
        <f t="shared" ca="1" si="6"/>
        <v>1.5407917252404144</v>
      </c>
    </row>
    <row r="59" spans="1:44" x14ac:dyDescent="0.35">
      <c r="A59" s="2">
        <v>44942</v>
      </c>
      <c r="B59" s="4">
        <v>595</v>
      </c>
      <c r="C59" s="4">
        <v>80</v>
      </c>
      <c r="D59" s="4">
        <v>408</v>
      </c>
      <c r="E59" s="4">
        <v>1444</v>
      </c>
      <c r="F59" s="4">
        <v>0</v>
      </c>
      <c r="G59" s="4">
        <v>0</v>
      </c>
      <c r="H59" s="4">
        <v>0</v>
      </c>
      <c r="I59" s="4">
        <v>0</v>
      </c>
      <c r="J59" s="4">
        <v>2527</v>
      </c>
      <c r="L59">
        <f>B59+L58</f>
        <v>30432</v>
      </c>
      <c r="M59">
        <f>C59+M58</f>
        <v>3799</v>
      </c>
      <c r="N59">
        <f>D59+N58</f>
        <v>21645</v>
      </c>
      <c r="O59">
        <f t="shared" si="15"/>
        <v>61184</v>
      </c>
      <c r="Q59" s="9">
        <f>M59/L59</f>
        <v>0.1248356992639327</v>
      </c>
      <c r="R59" s="9">
        <f>N59/M59</f>
        <v>5.6975519873650962</v>
      </c>
      <c r="S59" s="9">
        <f t="shared" si="7"/>
        <v>0.71125788643533128</v>
      </c>
      <c r="T59" s="9">
        <f t="shared" si="8"/>
        <v>2.010515247108307</v>
      </c>
      <c r="U59" s="9">
        <f t="shared" si="9"/>
        <v>16.105290866017373</v>
      </c>
      <c r="V59" s="9">
        <f t="shared" si="10"/>
        <v>2.8267036267036265</v>
      </c>
      <c r="X59" s="9">
        <f ca="1">(OFFSET(M59,$M$2,0)-OFFSET(M$10, $M$2-1, 0))/(OFFSET(L59,$M$2,0)-OFFSET(L$10,$M$2-1,0))</f>
        <v>0.1226837368243731</v>
      </c>
      <c r="Y59" s="9">
        <f ca="1">(OFFSET(N59,$M$2,0)-OFFSET(N$10, $M$2-1, 0))/(OFFSET(M59,$M$2,0)-OFFSET(M$10,$M$2-1,0))</f>
        <v>5.7289132993330716</v>
      </c>
      <c r="Z59" s="9">
        <f t="shared" ca="1" si="11"/>
        <v>0.70284449150502959</v>
      </c>
      <c r="AA59">
        <f t="shared" ca="1" si="12"/>
        <v>2.1404437599268422</v>
      </c>
      <c r="AB59">
        <f t="shared" ca="1" si="13"/>
        <v>17.446841898783838</v>
      </c>
      <c r="AC59">
        <f t="shared" ca="1" si="14"/>
        <v>3.0454016298020954</v>
      </c>
      <c r="AE59" s="9">
        <f ca="1">Q59*($X$6^(ROW()-10))</f>
        <v>0.11949577591199011</v>
      </c>
      <c r="AF59" s="9">
        <f ca="1">R59*($X$6^(ROW()-10))</f>
        <v>5.4538357180156281</v>
      </c>
      <c r="AG59" s="9">
        <f ca="1">S59*($X$6^(ROW()-10))</f>
        <v>0.6808333955290935</v>
      </c>
      <c r="AH59" s="9">
        <f t="shared" ca="1" si="1"/>
        <v>1.9245142283230332</v>
      </c>
      <c r="AI59" s="9">
        <f t="shared" ca="1" si="2"/>
        <v>15.416377203560554</v>
      </c>
      <c r="AJ59" s="9">
        <f t="shared" ca="1" si="3"/>
        <v>2.7057896510199373</v>
      </c>
      <c r="AL59" s="6">
        <f>A59</f>
        <v>44942</v>
      </c>
      <c r="AM59" s="9">
        <f ca="1">AE59/OFFSET(AE$10, $M$1,0)</f>
        <v>0.94828868928331989</v>
      </c>
      <c r="AN59" s="9">
        <f ca="1">AF59/OFFSET(AF$10, $M$1,0)</f>
        <v>0.94061355275331882</v>
      </c>
      <c r="AO59" s="9">
        <f ca="1">AG59/OFFSET(AG$10, $M$1,0)</f>
        <v>0.92851334437103772</v>
      </c>
      <c r="AP59" s="9">
        <f t="shared" ca="1" si="4"/>
        <v>1.4951652156982109</v>
      </c>
      <c r="AQ59" s="9">
        <f t="shared" ca="1" si="5"/>
        <v>1.514649922930009</v>
      </c>
      <c r="AR59" s="9">
        <f t="shared" ca="1" si="6"/>
        <v>1.5469087211787216</v>
      </c>
    </row>
    <row r="60" spans="1:44" x14ac:dyDescent="0.35">
      <c r="A60" s="2">
        <v>44949</v>
      </c>
      <c r="B60" s="4">
        <v>527</v>
      </c>
      <c r="C60" s="4">
        <v>51</v>
      </c>
      <c r="D60" s="4">
        <v>358</v>
      </c>
      <c r="E60" s="4">
        <v>1381</v>
      </c>
      <c r="F60" s="4">
        <v>0</v>
      </c>
      <c r="G60" s="4">
        <v>0</v>
      </c>
      <c r="H60" s="4">
        <v>0</v>
      </c>
      <c r="I60" s="4">
        <v>0</v>
      </c>
      <c r="J60" s="4">
        <v>2317</v>
      </c>
      <c r="L60">
        <f>B60+L59</f>
        <v>30959</v>
      </c>
      <c r="M60">
        <f>C60+M59</f>
        <v>3850</v>
      </c>
      <c r="N60">
        <f>D60+N59</f>
        <v>22003</v>
      </c>
      <c r="O60">
        <f t="shared" si="15"/>
        <v>62565</v>
      </c>
      <c r="Q60" s="9">
        <f>M60/L60</f>
        <v>0.12435802189993217</v>
      </c>
      <c r="R60" s="9">
        <f>N60/M60</f>
        <v>5.7150649350649347</v>
      </c>
      <c r="S60" s="9">
        <f t="shared" si="7"/>
        <v>0.71071417035433959</v>
      </c>
      <c r="T60" s="9">
        <f t="shared" si="8"/>
        <v>2.0208986078361706</v>
      </c>
      <c r="U60" s="9">
        <f t="shared" si="9"/>
        <v>16.250649350649351</v>
      </c>
      <c r="V60" s="9">
        <f t="shared" si="10"/>
        <v>2.843475889651411</v>
      </c>
      <c r="X60" s="9">
        <f ca="1">(OFFSET(M60,$M$2,0)-OFFSET(M$10, $M$2-1, 0))/(OFFSET(L60,$M$2,0)-OFFSET(L$10,$M$2-1,0))</f>
        <v>0.1226837368243731</v>
      </c>
      <c r="Y60" s="9">
        <f ca="1">(OFFSET(N60,$M$2,0)-OFFSET(N$10, $M$2-1, 0))/(OFFSET(M60,$M$2,0)-OFFSET(M$10,$M$2-1,0))</f>
        <v>5.7289132993330716</v>
      </c>
      <c r="Z60" s="9">
        <f t="shared" ca="1" si="11"/>
        <v>0.70284449150502959</v>
      </c>
      <c r="AA60">
        <f t="shared" ca="1" si="12"/>
        <v>2.1404437599268422</v>
      </c>
      <c r="AB60">
        <f t="shared" ca="1" si="13"/>
        <v>17.446841898783838</v>
      </c>
      <c r="AC60">
        <f t="shared" ca="1" si="14"/>
        <v>3.0454016298020954</v>
      </c>
      <c r="AE60" s="9">
        <f ca="1">Q60*($X$6^(ROW()-10))</f>
        <v>0.11893237353979796</v>
      </c>
      <c r="AF60" s="9">
        <f ca="1">R60*($X$6^(ROW()-10))</f>
        <v>5.465720886170792</v>
      </c>
      <c r="AG60" s="9">
        <f ca="1">S60*($X$6^(ROW()-10))</f>
        <v>0.67970623766134397</v>
      </c>
      <c r="AH60" s="9">
        <f t="shared" ca="1" si="1"/>
        <v>1.932728298835704</v>
      </c>
      <c r="AI60" s="9">
        <f t="shared" ca="1" si="2"/>
        <v>15.541645559390792</v>
      </c>
      <c r="AJ60" s="9">
        <f t="shared" ca="1" si="3"/>
        <v>2.719417143282941</v>
      </c>
      <c r="AL60" s="6">
        <f>A60</f>
        <v>44949</v>
      </c>
      <c r="AM60" s="9">
        <f ca="1">AE60/OFFSET(AE$10, $M$1,0)</f>
        <v>0.94381766850465487</v>
      </c>
      <c r="AN60" s="9">
        <f ca="1">AF60/OFFSET(AF$10, $M$1,0)</f>
        <v>0.94266336701643838</v>
      </c>
      <c r="AO60" s="9">
        <f ca="1">AG60/OFFSET(AG$10, $M$1,0)</f>
        <v>0.92697613845797444</v>
      </c>
      <c r="AP60" s="9">
        <f t="shared" ca="1" si="4"/>
        <v>1.5015467702375813</v>
      </c>
      <c r="AQ60" s="9">
        <f t="shared" ca="1" si="5"/>
        <v>1.5269574646435069</v>
      </c>
      <c r="AR60" s="9">
        <f t="shared" ca="1" si="6"/>
        <v>1.5546996027136146</v>
      </c>
    </row>
    <row r="61" spans="1:44" x14ac:dyDescent="0.35">
      <c r="A61" s="2">
        <v>44956</v>
      </c>
      <c r="B61" s="4">
        <v>568</v>
      </c>
      <c r="C61" s="4">
        <v>64</v>
      </c>
      <c r="D61" s="4">
        <v>378</v>
      </c>
      <c r="E61" s="4">
        <v>1342</v>
      </c>
      <c r="F61" s="4">
        <v>1</v>
      </c>
      <c r="G61" s="4">
        <v>0</v>
      </c>
      <c r="H61" s="4">
        <v>0</v>
      </c>
      <c r="I61" s="4">
        <v>0</v>
      </c>
      <c r="J61" s="4">
        <v>2353</v>
      </c>
      <c r="L61">
        <f>B61+L60</f>
        <v>31527</v>
      </c>
      <c r="M61">
        <f>C61+M60</f>
        <v>3914</v>
      </c>
      <c r="N61">
        <f>D61+N60</f>
        <v>22381</v>
      </c>
      <c r="O61">
        <f t="shared" si="15"/>
        <v>63907</v>
      </c>
      <c r="Q61" s="9">
        <f>M61/L61</f>
        <v>0.12414755606305707</v>
      </c>
      <c r="R61" s="9">
        <f>N61/M61</f>
        <v>5.7181911088400614</v>
      </c>
      <c r="S61" s="9">
        <f t="shared" si="7"/>
        <v>0.7098994512639959</v>
      </c>
      <c r="T61" s="9">
        <f t="shared" si="8"/>
        <v>2.0270561740730169</v>
      </c>
      <c r="U61" s="9">
        <f t="shared" si="9"/>
        <v>16.327797649463463</v>
      </c>
      <c r="V61" s="9">
        <f t="shared" si="10"/>
        <v>2.8554130735892049</v>
      </c>
      <c r="X61" s="9">
        <f ca="1">(OFFSET(M61,$M$2,0)-OFFSET(M$10, $M$2-1, 0))/(OFFSET(L61,$M$2,0)-OFFSET(L$10,$M$2-1,0))</f>
        <v>0.1226837368243731</v>
      </c>
      <c r="Y61" s="9">
        <f ca="1">(OFFSET(N61,$M$2,0)-OFFSET(N$10, $M$2-1, 0))/(OFFSET(M61,$M$2,0)-OFFSET(M$10,$M$2-1,0))</f>
        <v>5.7289132993330716</v>
      </c>
      <c r="Z61" s="9">
        <f t="shared" ca="1" si="11"/>
        <v>0.70284449150502959</v>
      </c>
      <c r="AA61">
        <f t="shared" ca="1" si="12"/>
        <v>2.1404437599268422</v>
      </c>
      <c r="AB61">
        <f t="shared" ca="1" si="13"/>
        <v>17.446841898783838</v>
      </c>
      <c r="AC61">
        <f t="shared" ca="1" si="14"/>
        <v>3.0454016298020954</v>
      </c>
      <c r="AE61" s="9">
        <f ca="1">Q61*($X$6^(ROW()-10))</f>
        <v>0.11862520639658264</v>
      </c>
      <c r="AF61" s="9">
        <f ca="1">R61*($X$6^(ROW()-10))</f>
        <v>5.4638336992854111</v>
      </c>
      <c r="AG61" s="9">
        <f ca="1">S61*($X$6^(ROW()-10))</f>
        <v>0.67832160050125589</v>
      </c>
      <c r="AH61" s="9">
        <f t="shared" ca="1" si="1"/>
        <v>1.9368883661692402</v>
      </c>
      <c r="AI61" s="9">
        <f t="shared" ca="1" si="2"/>
        <v>15.60150217685683</v>
      </c>
      <c r="AJ61" s="9">
        <f t="shared" ca="1" si="3"/>
        <v>2.7283981734604188</v>
      </c>
      <c r="AL61" s="6">
        <f>A61</f>
        <v>44956</v>
      </c>
      <c r="AM61" s="9">
        <f ca="1">AE61/OFFSET(AE$10, $M$1,0)</f>
        <v>0.9413800666278731</v>
      </c>
      <c r="AN61" s="9">
        <f ca="1">AF61/OFFSET(AF$10, $M$1,0)</f>
        <v>0.94233788717935718</v>
      </c>
      <c r="AO61" s="9">
        <f ca="1">AG61/OFFSET(AG$10, $M$1,0)</f>
        <v>0.92508778502423217</v>
      </c>
      <c r="AP61" s="9">
        <f t="shared" ca="1" si="4"/>
        <v>1.504778748406683</v>
      </c>
      <c r="AQ61" s="9">
        <f t="shared" ca="1" si="5"/>
        <v>1.5328383418323994</v>
      </c>
      <c r="AR61" s="9">
        <f t="shared" ca="1" si="6"/>
        <v>1.5598340868009024</v>
      </c>
    </row>
    <row r="62" spans="1:44" x14ac:dyDescent="0.35">
      <c r="A62" s="2">
        <v>44963</v>
      </c>
      <c r="B62" s="4">
        <v>555</v>
      </c>
      <c r="C62" s="4">
        <v>78</v>
      </c>
      <c r="D62" s="4">
        <v>358</v>
      </c>
      <c r="E62" s="4">
        <v>1322</v>
      </c>
      <c r="F62" s="4">
        <v>0</v>
      </c>
      <c r="G62" s="4">
        <v>0</v>
      </c>
      <c r="H62" s="4">
        <v>0</v>
      </c>
      <c r="I62" s="4">
        <v>0</v>
      </c>
      <c r="J62" s="4">
        <v>2313</v>
      </c>
      <c r="L62">
        <f>B62+L61</f>
        <v>32082</v>
      </c>
      <c r="M62">
        <f>C62+M61</f>
        <v>3992</v>
      </c>
      <c r="N62">
        <f>D62+N61</f>
        <v>22739</v>
      </c>
      <c r="O62">
        <f t="shared" si="15"/>
        <v>65229</v>
      </c>
      <c r="Q62" s="9">
        <f>M62/L62</f>
        <v>0.12443114519044947</v>
      </c>
      <c r="R62" s="9">
        <f>N62/M62</f>
        <v>5.6961422845691381</v>
      </c>
      <c r="S62" s="9">
        <f t="shared" si="7"/>
        <v>0.70877750763668101</v>
      </c>
      <c r="T62" s="9">
        <f t="shared" si="8"/>
        <v>2.0331961847765103</v>
      </c>
      <c r="U62" s="9">
        <f t="shared" si="9"/>
        <v>16.33992985971944</v>
      </c>
      <c r="V62" s="9">
        <f t="shared" si="10"/>
        <v>2.8685958045648445</v>
      </c>
      <c r="AE62" s="9">
        <f ca="1">Q62*($X$6^(ROW()-10))</f>
        <v>0.11879014986920831</v>
      </c>
      <c r="AF62" s="9">
        <f ca="1">R62*($X$6^(ROW()-10))</f>
        <v>5.4379118236407376</v>
      </c>
      <c r="AG62" s="9">
        <f ca="1">S62*($X$6^(ROW()-10))</f>
        <v>0.67664559566030258</v>
      </c>
      <c r="AH62" s="9">
        <f t="shared" ca="1" si="1"/>
        <v>1.9410227168884242</v>
      </c>
      <c r="AI62" s="9">
        <f t="shared" ca="1" si="2"/>
        <v>15.599171042889386</v>
      </c>
      <c r="AJ62" s="9">
        <f t="shared" ca="1" si="3"/>
        <v>2.7385501034880346</v>
      </c>
      <c r="AL62" s="6">
        <f>A62</f>
        <v>44963</v>
      </c>
      <c r="AM62" s="9">
        <f ca="1">AE62/OFFSET(AE$10, $M$1,0)</f>
        <v>0.94268901690890428</v>
      </c>
      <c r="AN62" s="9">
        <f ca="1">AF62/OFFSET(AF$10, $M$1,0)</f>
        <v>0.93786718640932409</v>
      </c>
      <c r="AO62" s="9">
        <f ca="1">AG62/OFFSET(AG$10, $M$1,0)</f>
        <v>0.92280206744593052</v>
      </c>
      <c r="AP62" s="9">
        <f t="shared" ca="1" si="4"/>
        <v>1.5079907472029752</v>
      </c>
      <c r="AQ62" s="9">
        <f t="shared" ca="1" si="5"/>
        <v>1.5326093093017663</v>
      </c>
      <c r="AR62" s="9">
        <f t="shared" ca="1" si="6"/>
        <v>1.5656379781309602</v>
      </c>
    </row>
    <row r="63" spans="1:44" x14ac:dyDescent="0.35">
      <c r="A63" s="2">
        <v>44970</v>
      </c>
      <c r="B63" s="4">
        <v>562</v>
      </c>
      <c r="C63" s="4">
        <v>58</v>
      </c>
      <c r="D63" s="4">
        <v>341</v>
      </c>
      <c r="E63" s="4">
        <v>1380</v>
      </c>
      <c r="F63" s="4">
        <v>0</v>
      </c>
      <c r="G63" s="4">
        <v>0</v>
      </c>
      <c r="H63" s="4">
        <v>0</v>
      </c>
      <c r="I63" s="4">
        <v>0</v>
      </c>
      <c r="J63" s="4">
        <v>2341</v>
      </c>
      <c r="L63">
        <f>B63+L62</f>
        <v>32644</v>
      </c>
      <c r="M63">
        <f>C63+M62</f>
        <v>4050</v>
      </c>
      <c r="N63">
        <f>D63+N62</f>
        <v>23080</v>
      </c>
      <c r="O63">
        <f t="shared" si="15"/>
        <v>66609</v>
      </c>
      <c r="Q63" s="9">
        <f>M63/L63</f>
        <v>0.12406567822570763</v>
      </c>
      <c r="R63" s="9">
        <f>N63/M63</f>
        <v>5.6987654320987655</v>
      </c>
      <c r="S63" s="9">
        <f t="shared" si="7"/>
        <v>0.70702119838255117</v>
      </c>
      <c r="T63" s="9">
        <f t="shared" si="8"/>
        <v>2.0404668545521383</v>
      </c>
      <c r="U63" s="9">
        <f t="shared" si="9"/>
        <v>16.446666666666665</v>
      </c>
      <c r="V63" s="9">
        <f t="shared" si="10"/>
        <v>2.886005199306759</v>
      </c>
      <c r="X63" t="s">
        <v>22</v>
      </c>
      <c r="AE63" s="9">
        <f ca="1">Q63*($X$6^(ROW()-10))</f>
        <v>0.11833562578521174</v>
      </c>
      <c r="AF63" s="9">
        <f ca="1">R63*($X$6^(ROW()-10))</f>
        <v>5.4355643176648067</v>
      </c>
      <c r="AG63" s="9">
        <f ca="1">S63*($X$6^(ROW()-10))</f>
        <v>0.67436697361053999</v>
      </c>
      <c r="AH63" s="9">
        <f t="shared" ca="1" si="1"/>
        <v>1.9462265920807826</v>
      </c>
      <c r="AI63" s="9">
        <f t="shared" ca="1" si="2"/>
        <v>15.687066881946928</v>
      </c>
      <c r="AJ63" s="9">
        <f t="shared" ca="1" si="3"/>
        <v>2.7527132093537721</v>
      </c>
      <c r="AL63" s="6">
        <f>A63</f>
        <v>44970</v>
      </c>
      <c r="AM63" s="9">
        <f ca="1">AE63/OFFSET(AE$10, $M$1,0)</f>
        <v>0.9390820270837722</v>
      </c>
      <c r="AN63" s="9">
        <f ca="1">AF63/OFFSET(AF$10, $M$1,0)</f>
        <v>0.93746231613997666</v>
      </c>
      <c r="AO63" s="9">
        <f ca="1">AG63/OFFSET(AG$10, $M$1,0)</f>
        <v>0.91969450692690158</v>
      </c>
      <c r="AP63" s="9">
        <f t="shared" ca="1" si="4"/>
        <v>1.5120336651819339</v>
      </c>
      <c r="AQ63" s="9">
        <f t="shared" ca="1" si="5"/>
        <v>1.5412450233931174</v>
      </c>
      <c r="AR63" s="9">
        <f t="shared" ca="1" si="6"/>
        <v>1.5737350717000882</v>
      </c>
    </row>
    <row r="64" spans="1:44" x14ac:dyDescent="0.35">
      <c r="A64" s="2">
        <v>44977</v>
      </c>
      <c r="B64" s="4">
        <v>530</v>
      </c>
      <c r="C64" s="4">
        <v>64</v>
      </c>
      <c r="D64" s="4">
        <v>353</v>
      </c>
      <c r="E64" s="4">
        <v>1351</v>
      </c>
      <c r="F64" s="4">
        <v>0</v>
      </c>
      <c r="G64" s="4">
        <v>0</v>
      </c>
      <c r="H64" s="4">
        <v>0</v>
      </c>
      <c r="I64" s="4">
        <v>0</v>
      </c>
      <c r="J64" s="4">
        <v>2298</v>
      </c>
      <c r="L64">
        <f>B64+L63</f>
        <v>33174</v>
      </c>
      <c r="M64">
        <f>C64+M63</f>
        <v>4114</v>
      </c>
      <c r="N64">
        <f>D64+N63</f>
        <v>23433</v>
      </c>
      <c r="O64">
        <f t="shared" si="15"/>
        <v>67960</v>
      </c>
      <c r="Q64" s="9">
        <f>M64/L64</f>
        <v>0.12401278109362754</v>
      </c>
      <c r="R64" s="9">
        <f>N64/M64</f>
        <v>5.6959163830821584</v>
      </c>
      <c r="S64" s="9">
        <f t="shared" si="7"/>
        <v>0.70636643154277445</v>
      </c>
      <c r="T64" s="9">
        <f t="shared" si="8"/>
        <v>2.0485922710556461</v>
      </c>
      <c r="U64" s="9">
        <f t="shared" si="9"/>
        <v>16.519202722411279</v>
      </c>
      <c r="V64" s="9">
        <f t="shared" si="10"/>
        <v>2.9001835018990314</v>
      </c>
      <c r="AE64" s="9">
        <f ca="1">Q64*($X$6^(ROW()-10))</f>
        <v>0.11817968563378745</v>
      </c>
      <c r="AF64" s="9">
        <f ca="1">R64*($X$6^(ROW()-10))</f>
        <v>5.4280018689426752</v>
      </c>
      <c r="AG64" s="9">
        <f ca="1">S64*($X$6^(ROW()-10))</f>
        <v>0.67314160754898911</v>
      </c>
      <c r="AH64" s="9">
        <f t="shared" ca="1" si="1"/>
        <v>1.9522341846553708</v>
      </c>
      <c r="AI64" s="9">
        <f t="shared" ca="1" si="2"/>
        <v>15.742201468584655</v>
      </c>
      <c r="AJ64" s="9">
        <f t="shared" ca="1" si="3"/>
        <v>2.7637697623760196</v>
      </c>
      <c r="AL64" s="6">
        <f>A64</f>
        <v>44977</v>
      </c>
      <c r="AM64" s="9">
        <f ca="1">AE64/OFFSET(AE$10, $M$1,0)</f>
        <v>0.93784452491541359</v>
      </c>
      <c r="AN64" s="9">
        <f ca="1">AF64/OFFSET(AF$10, $M$1,0)</f>
        <v>0.93615803377288198</v>
      </c>
      <c r="AO64" s="9">
        <f ca="1">AG64/OFFSET(AG$10, $M$1,0)</f>
        <v>0.9180233657235457</v>
      </c>
      <c r="AP64" s="9">
        <f t="shared" ca="1" si="4"/>
        <v>1.5167009954180102</v>
      </c>
      <c r="AQ64" s="9">
        <f t="shared" ca="1" si="5"/>
        <v>1.5466619638518866</v>
      </c>
      <c r="AR64" s="9">
        <f t="shared" ca="1" si="6"/>
        <v>1.5800561389308105</v>
      </c>
    </row>
    <row r="65" spans="1:44" x14ac:dyDescent="0.35">
      <c r="A65" s="2">
        <v>44984</v>
      </c>
      <c r="B65" s="4">
        <v>550</v>
      </c>
      <c r="C65" s="4">
        <v>61</v>
      </c>
      <c r="D65" s="4">
        <v>375</v>
      </c>
      <c r="E65" s="4">
        <v>1338</v>
      </c>
      <c r="F65" s="4">
        <v>0</v>
      </c>
      <c r="G65" s="4">
        <v>0</v>
      </c>
      <c r="H65" s="4">
        <v>0</v>
      </c>
      <c r="I65" s="4">
        <v>0</v>
      </c>
      <c r="J65" s="4">
        <v>2324</v>
      </c>
      <c r="L65">
        <f>B65+L64</f>
        <v>33724</v>
      </c>
      <c r="M65">
        <f>C65+M64</f>
        <v>4175</v>
      </c>
      <c r="N65">
        <f>D65+N64</f>
        <v>23808</v>
      </c>
      <c r="O65">
        <f t="shared" si="15"/>
        <v>69298</v>
      </c>
      <c r="Q65" s="9">
        <f>M65/L65</f>
        <v>0.12379907484284189</v>
      </c>
      <c r="R65" s="9">
        <f>N65/M65</f>
        <v>5.7025149700598803</v>
      </c>
      <c r="S65" s="9">
        <f t="shared" si="7"/>
        <v>0.70596607757086938</v>
      </c>
      <c r="T65" s="9">
        <f t="shared" si="8"/>
        <v>2.0548570750800619</v>
      </c>
      <c r="U65" s="9">
        <f t="shared" si="9"/>
        <v>16.598323353293413</v>
      </c>
      <c r="V65" s="9">
        <f t="shared" si="10"/>
        <v>2.9107022849462365</v>
      </c>
      <c r="AE65" s="9">
        <f ca="1">Q65*($X$6^(ROW()-10))</f>
        <v>0.11787082090513072</v>
      </c>
      <c r="AF65" s="9">
        <f ca="1">R65*($X$6^(ROW()-10))</f>
        <v>5.4294438112565553</v>
      </c>
      <c r="AG65" s="9">
        <f ca="1">S65*($X$6^(ROW()-10))</f>
        <v>0.67216012074475495</v>
      </c>
      <c r="AH65" s="9">
        <f t="shared" ca="1" si="1"/>
        <v>1.956457999301497</v>
      </c>
      <c r="AI65" s="9">
        <f t="shared" ca="1" si="2"/>
        <v>15.803494507411658</v>
      </c>
      <c r="AJ65" s="9">
        <f t="shared" ca="1" si="3"/>
        <v>2.7713201263627214</v>
      </c>
      <c r="AL65" s="6">
        <f>A65</f>
        <v>44984</v>
      </c>
      <c r="AM65" s="9">
        <f ca="1">AE65/OFFSET(AE$10, $M$1,0)</f>
        <v>0.9353934514237493</v>
      </c>
      <c r="AN65" s="9">
        <f ca="1">AF65/OFFSET(AF$10, $M$1,0)</f>
        <v>0.93640672305375705</v>
      </c>
      <c r="AO65" s="9">
        <f ca="1">AG65/OFFSET(AG$10, $M$1,0)</f>
        <v>0.91668482445773825</v>
      </c>
      <c r="AP65" s="9">
        <f t="shared" ca="1" si="4"/>
        <v>1.5199824992092021</v>
      </c>
      <c r="AQ65" s="9">
        <f t="shared" ca="1" si="5"/>
        <v>1.5526839685881242</v>
      </c>
      <c r="AR65" s="9">
        <f t="shared" ca="1" si="6"/>
        <v>1.584372706515693</v>
      </c>
    </row>
    <row r="66" spans="1:44" x14ac:dyDescent="0.35">
      <c r="A66" s="2">
        <v>44991</v>
      </c>
      <c r="B66" s="4">
        <v>526</v>
      </c>
      <c r="C66" s="4">
        <v>74</v>
      </c>
      <c r="D66" s="4">
        <v>368</v>
      </c>
      <c r="E66" s="4">
        <v>1370</v>
      </c>
      <c r="F66" s="4">
        <v>1</v>
      </c>
      <c r="G66" s="4">
        <v>0</v>
      </c>
      <c r="H66" s="4">
        <v>0</v>
      </c>
      <c r="I66" s="4">
        <v>0</v>
      </c>
      <c r="J66" s="4">
        <v>2339</v>
      </c>
      <c r="L66">
        <f>B66+L65</f>
        <v>34250</v>
      </c>
      <c r="M66">
        <f>C66+M65</f>
        <v>4249</v>
      </c>
      <c r="N66">
        <f>D66+N65</f>
        <v>24176</v>
      </c>
      <c r="O66">
        <f t="shared" si="15"/>
        <v>70668</v>
      </c>
      <c r="Q66" s="9">
        <f>M66/L66</f>
        <v>0.12405839416058394</v>
      </c>
      <c r="R66" s="9">
        <f>N66/M66</f>
        <v>5.6898093669098611</v>
      </c>
      <c r="S66" s="9">
        <f t="shared" si="7"/>
        <v>0.7058686131386861</v>
      </c>
      <c r="T66" s="9">
        <f t="shared" si="8"/>
        <v>2.0632992700729926</v>
      </c>
      <c r="U66" s="9">
        <f t="shared" si="9"/>
        <v>16.631678041892211</v>
      </c>
      <c r="V66" s="9">
        <f t="shared" si="10"/>
        <v>2.9230641958967571</v>
      </c>
      <c r="AE66" s="9">
        <f ca="1">Q66*($X$6^(ROW()-10))</f>
        <v>0.11801238565737919</v>
      </c>
      <c r="AF66" s="9">
        <f ca="1">R66*($X$6^(ROW()-10))</f>
        <v>5.4125154679623853</v>
      </c>
      <c r="AG66" s="9">
        <f ca="1">S66*($X$6^(ROW()-10))</f>
        <v>0.67146797732473507</v>
      </c>
      <c r="AH66" s="9">
        <f t="shared" ca="1" si="1"/>
        <v>1.9627440032091485</v>
      </c>
      <c r="AI66" s="9">
        <f t="shared" ca="1" si="2"/>
        <v>15.821130174138233</v>
      </c>
      <c r="AJ66" s="9">
        <f t="shared" ca="1" si="3"/>
        <v>2.7806081283054827</v>
      </c>
      <c r="AL66" s="6">
        <f>A66</f>
        <v>44991</v>
      </c>
      <c r="AM66" s="9">
        <f ca="1">AE66/OFFSET(AE$10, $M$1,0)</f>
        <v>0.93651687400780192</v>
      </c>
      <c r="AN66" s="9">
        <f ca="1">AF66/OFFSET(AF$10, $M$1,0)</f>
        <v>0.93348712115310595</v>
      </c>
      <c r="AO66" s="9">
        <f ca="1">AG66/OFFSET(AG$10, $M$1,0)</f>
        <v>0.91574088662224518</v>
      </c>
      <c r="AP66" s="9">
        <f t="shared" ca="1" si="4"/>
        <v>1.5248661286727541</v>
      </c>
      <c r="AQ66" s="9">
        <f t="shared" ca="1" si="5"/>
        <v>1.5544166623913125</v>
      </c>
      <c r="AR66" s="9">
        <f t="shared" ca="1" si="6"/>
        <v>1.589682687357022</v>
      </c>
    </row>
    <row r="67" spans="1:44" x14ac:dyDescent="0.35">
      <c r="A67" s="2">
        <v>44998</v>
      </c>
      <c r="B67" s="4">
        <v>523</v>
      </c>
      <c r="C67" s="4">
        <v>72</v>
      </c>
      <c r="D67" s="4">
        <v>345</v>
      </c>
      <c r="E67" s="4">
        <v>1281</v>
      </c>
      <c r="F67" s="4">
        <v>0</v>
      </c>
      <c r="G67" s="4">
        <v>0</v>
      </c>
      <c r="H67" s="4">
        <v>0</v>
      </c>
      <c r="I67" s="4">
        <v>0</v>
      </c>
      <c r="J67" s="4">
        <v>2221</v>
      </c>
      <c r="L67">
        <f>B67+L66</f>
        <v>34773</v>
      </c>
      <c r="M67">
        <f>C67+M66</f>
        <v>4321</v>
      </c>
      <c r="N67">
        <f>D67+N66</f>
        <v>24521</v>
      </c>
      <c r="O67">
        <f t="shared" si="15"/>
        <v>71949</v>
      </c>
      <c r="Q67" s="9">
        <f>M67/L67</f>
        <v>0.12426307767520778</v>
      </c>
      <c r="R67" s="9">
        <f>N67/M67</f>
        <v>5.6748437861606114</v>
      </c>
      <c r="S67" s="9">
        <f t="shared" si="7"/>
        <v>0.70517355419434624</v>
      </c>
      <c r="T67" s="9">
        <f t="shared" si="8"/>
        <v>2.0691053403502719</v>
      </c>
      <c r="U67" s="9">
        <f t="shared" si="9"/>
        <v>16.651006711409394</v>
      </c>
      <c r="V67" s="9">
        <f t="shared" si="10"/>
        <v>2.9341788670935118</v>
      </c>
      <c r="AE67" s="9">
        <f ca="1">Q67*($X$6^(ROW()-10))</f>
        <v>0.11810167740584498</v>
      </c>
      <c r="AF67" s="9">
        <f ca="1">R67*($X$6^(ROW()-10))</f>
        <v>5.39346507989654</v>
      </c>
      <c r="AG67" s="9">
        <f ca="1">S67*($X$6^(ROW()-10))</f>
        <v>0.67020857016170443</v>
      </c>
      <c r="AH67" s="9">
        <f t="shared" ca="1" si="1"/>
        <v>1.9665118231134324</v>
      </c>
      <c r="AI67" s="9">
        <f t="shared" ca="1" si="2"/>
        <v>15.825391257839243</v>
      </c>
      <c r="AJ67" s="9">
        <f t="shared" ca="1" si="3"/>
        <v>2.788691963016328</v>
      </c>
      <c r="AL67" s="6">
        <f>A67</f>
        <v>44998</v>
      </c>
      <c r="AM67" s="9">
        <f ca="1">AE67/OFFSET(AE$10, $M$1,0)</f>
        <v>0.93722547106464527</v>
      </c>
      <c r="AN67" s="9">
        <f ca="1">AF67/OFFSET(AF$10, $M$1,0)</f>
        <v>0.93020153388454341</v>
      </c>
      <c r="AO67" s="9">
        <f ca="1">AG67/OFFSET(AG$10, $M$1,0)</f>
        <v>0.91402332052670776</v>
      </c>
      <c r="AP67" s="9">
        <f t="shared" ca="1" si="4"/>
        <v>1.5277933677531372</v>
      </c>
      <c r="AQ67" s="9">
        <f t="shared" ca="1" si="5"/>
        <v>1.5548353113393834</v>
      </c>
      <c r="AR67" s="9">
        <f t="shared" ca="1" si="6"/>
        <v>1.5943042418854978</v>
      </c>
    </row>
    <row r="68" spans="1:44" x14ac:dyDescent="0.35">
      <c r="A68" s="2">
        <v>45005</v>
      </c>
      <c r="B68" s="4">
        <v>536</v>
      </c>
      <c r="C68" s="4">
        <v>47</v>
      </c>
      <c r="D68" s="4">
        <v>370</v>
      </c>
      <c r="E68" s="4">
        <v>1320</v>
      </c>
      <c r="F68" s="4">
        <v>0</v>
      </c>
      <c r="G68" s="4">
        <v>0</v>
      </c>
      <c r="H68" s="4">
        <v>0</v>
      </c>
      <c r="I68" s="4">
        <v>0</v>
      </c>
      <c r="J68" s="4">
        <v>2273</v>
      </c>
      <c r="L68">
        <f>B68+L67</f>
        <v>35309</v>
      </c>
      <c r="M68">
        <f>C68+M67</f>
        <v>4368</v>
      </c>
      <c r="N68">
        <f>D68+N67</f>
        <v>24891</v>
      </c>
      <c r="O68">
        <f t="shared" si="15"/>
        <v>73269</v>
      </c>
      <c r="Q68" s="9">
        <f>M68/L68</f>
        <v>0.1237078365289303</v>
      </c>
      <c r="R68" s="9">
        <f>N68/M68</f>
        <v>5.6984890109890109</v>
      </c>
      <c r="S68" s="9">
        <f t="shared" si="7"/>
        <v>0.70494774703333429</v>
      </c>
      <c r="T68" s="9">
        <f t="shared" si="8"/>
        <v>2.0750800079299894</v>
      </c>
      <c r="U68" s="9">
        <f t="shared" si="9"/>
        <v>16.77403846153846</v>
      </c>
      <c r="V68" s="9">
        <f t="shared" si="10"/>
        <v>2.9435940701458359</v>
      </c>
      <c r="AE68" s="9">
        <f ca="1">Q68*($X$6^(ROW()-10))</f>
        <v>0.11746911520924484</v>
      </c>
      <c r="AF68" s="9">
        <f ca="1">R68*($X$6^(ROW()-10))</f>
        <v>5.4111079858222144</v>
      </c>
      <c r="AG68" s="9">
        <f ca="1">S68*($X$6^(ROW()-10))</f>
        <v>0.66939646215048387</v>
      </c>
      <c r="AH68" s="9">
        <f t="shared" ca="1" si="1"/>
        <v>1.9704314565627656</v>
      </c>
      <c r="AI68" s="9">
        <f t="shared" ca="1" si="2"/>
        <v>15.928105379985048</v>
      </c>
      <c r="AJ68" s="9">
        <f t="shared" ca="1" si="3"/>
        <v>2.7951454059609775</v>
      </c>
      <c r="AL68" s="6">
        <f>A68</f>
        <v>45005</v>
      </c>
      <c r="AM68" s="9">
        <f ca="1">AE68/OFFSET(AE$10, $M$1,0)</f>
        <v>0.93220561515989819</v>
      </c>
      <c r="AN68" s="9">
        <f ca="1">AF68/OFFSET(AF$10, $M$1,0)</f>
        <v>0.93324437515840541</v>
      </c>
      <c r="AO68" s="9">
        <f ca="1">AG68/OFFSET(AG$10, $M$1,0)</f>
        <v>0.91291577625752141</v>
      </c>
      <c r="AP68" s="9">
        <f t="shared" ca="1" si="4"/>
        <v>1.5308385515743226</v>
      </c>
      <c r="AQ68" s="9">
        <f t="shared" ca="1" si="5"/>
        <v>1.5649269129613284</v>
      </c>
      <c r="AR68" s="9">
        <f t="shared" ca="1" si="6"/>
        <v>1.5979936961521828</v>
      </c>
    </row>
    <row r="69" spans="1:44" x14ac:dyDescent="0.35">
      <c r="A69" s="2">
        <v>45012</v>
      </c>
      <c r="B69" s="4">
        <v>554</v>
      </c>
      <c r="C69" s="4">
        <v>67</v>
      </c>
      <c r="D69" s="4">
        <v>312</v>
      </c>
      <c r="E69" s="4">
        <v>1264</v>
      </c>
      <c r="F69" s="4">
        <v>0</v>
      </c>
      <c r="G69" s="4">
        <v>0</v>
      </c>
      <c r="H69" s="4">
        <v>0</v>
      </c>
      <c r="I69" s="4">
        <v>0</v>
      </c>
      <c r="J69" s="4">
        <v>2197</v>
      </c>
      <c r="L69">
        <f>B69+L68</f>
        <v>35863</v>
      </c>
      <c r="M69">
        <f>C69+M68</f>
        <v>4435</v>
      </c>
      <c r="N69">
        <f>D69+N68</f>
        <v>25203</v>
      </c>
      <c r="O69">
        <f t="shared" si="15"/>
        <v>74533</v>
      </c>
      <c r="Q69" s="9">
        <f>M69/L69</f>
        <v>0.12366505869559155</v>
      </c>
      <c r="R69" s="9">
        <f>N69/M69</f>
        <v>5.6827508455467868</v>
      </c>
      <c r="S69" s="9">
        <f t="shared" si="7"/>
        <v>0.70275771686696598</v>
      </c>
      <c r="T69" s="9">
        <f t="shared" si="8"/>
        <v>2.0782700833728356</v>
      </c>
      <c r="U69" s="9">
        <f t="shared" si="9"/>
        <v>16.805636978579482</v>
      </c>
      <c r="V69" s="9">
        <f t="shared" si="10"/>
        <v>2.9573066698408921</v>
      </c>
      <c r="AE69" s="9">
        <f ca="1">Q69*($X$6^(ROW()-10))</f>
        <v>0.11732377258182183</v>
      </c>
      <c r="AF69" s="9">
        <f ca="1">R69*($X$6^(ROW()-10))</f>
        <v>5.3913512424173087</v>
      </c>
      <c r="AG69" s="9">
        <f ca="1">S69*($X$6^(ROW()-10))</f>
        <v>0.66672176784208703</v>
      </c>
      <c r="AH69" s="9">
        <f t="shared" ca="1" si="1"/>
        <v>1.9717007309675145</v>
      </c>
      <c r="AI69" s="9">
        <f t="shared" ca="1" si="2"/>
        <v>15.943878988655687</v>
      </c>
      <c r="AJ69" s="9">
        <f t="shared" ca="1" si="3"/>
        <v>2.8056621558817589</v>
      </c>
      <c r="AL69" s="6">
        <f>A69</f>
        <v>45012</v>
      </c>
      <c r="AM69" s="9">
        <f ca="1">AE69/OFFSET(AE$10, $M$1,0)</f>
        <v>0.93105221230022339</v>
      </c>
      <c r="AN69" s="9">
        <f ca="1">AF69/OFFSET(AF$10, $M$1,0)</f>
        <v>0.92983696401407312</v>
      </c>
      <c r="AO69" s="9">
        <f ca="1">AG69/OFFSET(AG$10, $M$1,0)</f>
        <v>0.90926805660427246</v>
      </c>
      <c r="AP69" s="9">
        <f t="shared" ca="1" si="4"/>
        <v>1.5318246575283483</v>
      </c>
      <c r="AQ69" s="9">
        <f t="shared" ca="1" si="5"/>
        <v>1.5664766606641669</v>
      </c>
      <c r="AR69" s="9">
        <f t="shared" ca="1" si="6"/>
        <v>1.6040061561986538</v>
      </c>
    </row>
    <row r="70" spans="1:44" x14ac:dyDescent="0.35">
      <c r="A70" s="2">
        <v>45019</v>
      </c>
      <c r="B70" s="4">
        <v>512</v>
      </c>
      <c r="C70" s="4">
        <v>50</v>
      </c>
      <c r="D70" s="4">
        <v>349</v>
      </c>
      <c r="E70" s="4">
        <v>1208</v>
      </c>
      <c r="F70" s="4">
        <v>0</v>
      </c>
      <c r="G70" s="4">
        <v>0</v>
      </c>
      <c r="H70" s="4">
        <v>0</v>
      </c>
      <c r="I70" s="4">
        <v>0</v>
      </c>
      <c r="J70" s="4">
        <v>2119</v>
      </c>
      <c r="L70">
        <f>B70+L69</f>
        <v>36375</v>
      </c>
      <c r="M70">
        <f>C70+M69</f>
        <v>4485</v>
      </c>
      <c r="N70">
        <f>D70+N69</f>
        <v>25552</v>
      </c>
      <c r="O70">
        <f t="shared" si="15"/>
        <v>75741</v>
      </c>
      <c r="Q70" s="9">
        <f>M70/L70</f>
        <v>0.12329896907216495</v>
      </c>
      <c r="R70" s="9">
        <f>N70/M70</f>
        <v>5.6972129319955407</v>
      </c>
      <c r="S70" s="9">
        <f t="shared" si="7"/>
        <v>0.70246048109965631</v>
      </c>
      <c r="T70" s="9">
        <f t="shared" si="8"/>
        <v>2.0822268041237115</v>
      </c>
      <c r="U70" s="9">
        <f t="shared" si="9"/>
        <v>16.8876254180602</v>
      </c>
      <c r="V70" s="9">
        <f t="shared" si="10"/>
        <v>2.9641906700062619</v>
      </c>
      <c r="AE70" s="9">
        <f ca="1">Q70*($X$6^(ROW()-10))</f>
        <v>0.11687213626973314</v>
      </c>
      <c r="AF70" s="9">
        <f ca="1">R70*($X$6^(ROW()-10))</f>
        <v>5.4002515281061259</v>
      </c>
      <c r="AG70" s="9">
        <f ca="1">S70*($X$6^(ROW()-10))</f>
        <v>0.66584544614586871</v>
      </c>
      <c r="AH70" s="9">
        <f t="shared" ca="1" si="1"/>
        <v>1.9736928591317411</v>
      </c>
      <c r="AI70" s="9">
        <f t="shared" ca="1" si="2"/>
        <v>16.007375195299236</v>
      </c>
      <c r="AJ70" s="9">
        <f t="shared" ca="1" si="3"/>
        <v>2.8096852595067738</v>
      </c>
      <c r="AL70" s="6">
        <f>A70</f>
        <v>45019</v>
      </c>
      <c r="AM70" s="9">
        <f ca="1">AE70/OFFSET(AE$10, $M$1,0)</f>
        <v>0.92746813911307757</v>
      </c>
      <c r="AN70" s="9">
        <f ca="1">AF70/OFFSET(AF$10, $M$1,0)</f>
        <v>0.93137198079402927</v>
      </c>
      <c r="AO70" s="9">
        <f ca="1">AG70/OFFSET(AG$10, $M$1,0)</f>
        <v>0.90807293839437875</v>
      </c>
      <c r="AP70" s="9">
        <f t="shared" ca="1" si="4"/>
        <v>1.5333723523661047</v>
      </c>
      <c r="AQ70" s="9">
        <f t="shared" ca="1" si="5"/>
        <v>1.572715125332558</v>
      </c>
      <c r="AR70" s="9">
        <f t="shared" ca="1" si="6"/>
        <v>1.606306177592185</v>
      </c>
    </row>
    <row r="71" spans="1:44" x14ac:dyDescent="0.35">
      <c r="A71" s="2">
        <v>45026</v>
      </c>
      <c r="B71" s="4">
        <v>510</v>
      </c>
      <c r="C71" s="4">
        <v>61</v>
      </c>
      <c r="D71" s="4">
        <v>357</v>
      </c>
      <c r="E71" s="4">
        <v>1320</v>
      </c>
      <c r="F71" s="4">
        <v>0</v>
      </c>
      <c r="G71" s="4">
        <v>0</v>
      </c>
      <c r="H71" s="4">
        <v>0</v>
      </c>
      <c r="I71" s="4">
        <v>0</v>
      </c>
      <c r="J71" s="4">
        <v>2248</v>
      </c>
      <c r="L71">
        <f>B71+L70</f>
        <v>36885</v>
      </c>
      <c r="M71">
        <f>C71+M70</f>
        <v>4546</v>
      </c>
      <c r="N71">
        <f>D71+N70</f>
        <v>25909</v>
      </c>
      <c r="O71">
        <f t="shared" si="15"/>
        <v>77061</v>
      </c>
      <c r="Q71" s="9">
        <f>M71/L71</f>
        <v>0.1232479327639962</v>
      </c>
      <c r="R71" s="9">
        <f>N71/M71</f>
        <v>5.6992960844698635</v>
      </c>
      <c r="S71" s="9">
        <f t="shared" si="7"/>
        <v>0.70242646062084857</v>
      </c>
      <c r="T71" s="9">
        <f t="shared" si="8"/>
        <v>2.0892232614884101</v>
      </c>
      <c r="U71" s="9">
        <f t="shared" si="9"/>
        <v>16.951385833699955</v>
      </c>
      <c r="V71" s="9">
        <f t="shared" si="10"/>
        <v>2.9742946466478828</v>
      </c>
      <c r="AE71" s="9">
        <f ca="1">Q71*($X$6^(ROW()-10))</f>
        <v>0.11671957734918652</v>
      </c>
      <c r="AF71" s="9">
        <f ca="1">R71*($X$6^(ROW()-10))</f>
        <v>5.3974084209672295</v>
      </c>
      <c r="AG71" s="9">
        <f ca="1">S71*($X$6^(ROW()-10))</f>
        <v>0.66521943016719609</v>
      </c>
      <c r="AH71" s="9">
        <f t="shared" ca="1" si="1"/>
        <v>1.9785585899924467</v>
      </c>
      <c r="AI71" s="9">
        <f t="shared" ca="1" si="2"/>
        <v>16.053482972255036</v>
      </c>
      <c r="AJ71" s="9">
        <f t="shared" ca="1" si="3"/>
        <v>2.8167483728384495</v>
      </c>
      <c r="AL71" s="6">
        <f>A71</f>
        <v>45026</v>
      </c>
      <c r="AM71" s="9">
        <f ca="1">AE71/OFFSET(AE$10, $M$1,0)</f>
        <v>0.92625746955007826</v>
      </c>
      <c r="AN71" s="9">
        <f ca="1">AF71/OFFSET(AF$10, $M$1,0)</f>
        <v>0.9308816350548017</v>
      </c>
      <c r="AO71" s="9">
        <f ca="1">AG71/OFFSET(AG$10, $M$1,0)</f>
        <v>0.90721918446015037</v>
      </c>
      <c r="AP71" s="9">
        <f t="shared" ca="1" si="4"/>
        <v>1.5371525642371366</v>
      </c>
      <c r="AQ71" s="9">
        <f t="shared" ca="1" si="5"/>
        <v>1.577245187090287</v>
      </c>
      <c r="AR71" s="9">
        <f t="shared" ca="1" si="6"/>
        <v>1.6103441823969282</v>
      </c>
    </row>
    <row r="72" spans="1:44" x14ac:dyDescent="0.35">
      <c r="A72" s="2">
        <v>45033</v>
      </c>
      <c r="B72" s="4">
        <v>473</v>
      </c>
      <c r="C72" s="4">
        <v>57</v>
      </c>
      <c r="D72" s="4">
        <v>348</v>
      </c>
      <c r="E72" s="4">
        <v>1276</v>
      </c>
      <c r="F72" s="4">
        <v>1</v>
      </c>
      <c r="G72" s="4">
        <v>0</v>
      </c>
      <c r="H72" s="4">
        <v>0</v>
      </c>
      <c r="I72" s="4">
        <v>0</v>
      </c>
      <c r="J72" s="4">
        <v>2155</v>
      </c>
      <c r="L72">
        <f>B72+L71</f>
        <v>37358</v>
      </c>
      <c r="M72">
        <f>C72+M71</f>
        <v>4603</v>
      </c>
      <c r="N72">
        <f>D72+N71</f>
        <v>26257</v>
      </c>
      <c r="O72">
        <f t="shared" si="15"/>
        <v>78337</v>
      </c>
      <c r="Q72" s="9">
        <f>M72/L72</f>
        <v>0.12321323411317522</v>
      </c>
      <c r="R72" s="9">
        <f>N72/M72</f>
        <v>5.7043232674342823</v>
      </c>
      <c r="S72" s="9">
        <f t="shared" si="7"/>
        <v>0.70284811820761284</v>
      </c>
      <c r="T72" s="9">
        <f t="shared" si="8"/>
        <v>2.0969270303549439</v>
      </c>
      <c r="U72" s="9">
        <f t="shared" si="9"/>
        <v>17.018683467303934</v>
      </c>
      <c r="V72" s="9">
        <f t="shared" si="10"/>
        <v>2.9834710743801653</v>
      </c>
      <c r="AE72" s="9">
        <f ca="1">Q72*($X$6^(ROW()-10))</f>
        <v>0.1165826560481401</v>
      </c>
      <c r="AF72" s="9">
        <f ca="1">R72*($X$6^(ROW()-10))</f>
        <v>5.3973516908406705</v>
      </c>
      <c r="AG72" s="9">
        <f ca="1">S72*($X$6^(ROW()-10))</f>
        <v>0.6650251574746936</v>
      </c>
      <c r="AH72" s="9">
        <f t="shared" ca="1" si="1"/>
        <v>1.9840833210608626</v>
      </c>
      <c r="AI72" s="9">
        <f t="shared" ca="1" si="2"/>
        <v>16.102842647880017</v>
      </c>
      <c r="AJ72" s="9">
        <f t="shared" ca="1" si="3"/>
        <v>2.8229190200019696</v>
      </c>
      <c r="AL72" s="6">
        <f>A72</f>
        <v>45033</v>
      </c>
      <c r="AM72" s="9">
        <f ca="1">AE72/OFFSET(AE$10, $M$1,0)</f>
        <v>0.92517089623722826</v>
      </c>
      <c r="AN72" s="9">
        <f ca="1">AF72/OFFSET(AF$10, $M$1,0)</f>
        <v>0.93087185090862468</v>
      </c>
      <c r="AO72" s="9">
        <f ca="1">AG72/OFFSET(AG$10, $M$1,0)</f>
        <v>0.90695423742814518</v>
      </c>
      <c r="AP72" s="9">
        <f t="shared" ca="1" si="4"/>
        <v>1.541444756832034</v>
      </c>
      <c r="AQ72" s="9">
        <f t="shared" ca="1" si="5"/>
        <v>1.5820947459648558</v>
      </c>
      <c r="AR72" s="9">
        <f t="shared" ca="1" si="6"/>
        <v>1.6138719613981407</v>
      </c>
    </row>
    <row r="73" spans="1:44" x14ac:dyDescent="0.35">
      <c r="A73" s="2">
        <v>45040</v>
      </c>
      <c r="B73" s="4">
        <v>463</v>
      </c>
      <c r="C73" s="4">
        <v>60</v>
      </c>
      <c r="D73" s="4">
        <v>335</v>
      </c>
      <c r="E73" s="4">
        <v>1216</v>
      </c>
      <c r="F73" s="4">
        <v>0</v>
      </c>
      <c r="G73" s="4">
        <v>0</v>
      </c>
      <c r="H73" s="4">
        <v>0</v>
      </c>
      <c r="I73" s="4">
        <v>0</v>
      </c>
      <c r="J73" s="4">
        <v>2074</v>
      </c>
      <c r="L73">
        <f>B73+L72</f>
        <v>37821</v>
      </c>
      <c r="M73">
        <f>C73+M72</f>
        <v>4663</v>
      </c>
      <c r="N73">
        <f>D73+N72</f>
        <v>26592</v>
      </c>
      <c r="O73">
        <f t="shared" si="15"/>
        <v>79553</v>
      </c>
      <c r="Q73" s="9">
        <f>M73/L73</f>
        <v>0.12329129319690119</v>
      </c>
      <c r="R73" s="9">
        <f>N73/M73</f>
        <v>5.7027664593609266</v>
      </c>
      <c r="S73" s="9">
        <f t="shared" si="7"/>
        <v>0.70310145157452208</v>
      </c>
      <c r="T73" s="9">
        <f t="shared" si="8"/>
        <v>2.1034081594881151</v>
      </c>
      <c r="U73" s="9">
        <f t="shared" si="9"/>
        <v>17.060476088355138</v>
      </c>
      <c r="V73" s="9">
        <f t="shared" si="10"/>
        <v>2.9916140192539111</v>
      </c>
      <c r="AE73" s="9">
        <f ca="1">Q73*($X$6^(ROW()-10))</f>
        <v>0.11655248079337303</v>
      </c>
      <c r="AF73" s="9">
        <f ca="1">R73*($X$6^(ROW()-10))</f>
        <v>5.3910666437916985</v>
      </c>
      <c r="AG73" s="9">
        <f ca="1">S73*($X$6^(ROW()-10))</f>
        <v>0.66467157822375633</v>
      </c>
      <c r="AH73" s="9">
        <f t="shared" ca="1" si="1"/>
        <v>1.9884408116138121</v>
      </c>
      <c r="AI73" s="9">
        <f t="shared" ca="1" si="2"/>
        <v>16.127990550299376</v>
      </c>
      <c r="AJ73" s="9">
        <f t="shared" ca="1" si="3"/>
        <v>2.8280994259945094</v>
      </c>
      <c r="AL73" s="6">
        <f>A73</f>
        <v>45040</v>
      </c>
      <c r="AM73" s="9">
        <f ca="1">AE73/OFFSET(AE$10, $M$1,0)</f>
        <v>0.92493143293759728</v>
      </c>
      <c r="AN73" s="9">
        <f ca="1">AF73/OFFSET(AF$10, $M$1,0)</f>
        <v>0.92978787978451716</v>
      </c>
      <c r="AO73" s="9">
        <f ca="1">AG73/OFFSET(AG$10, $M$1,0)</f>
        <v>0.90647202980592234</v>
      </c>
      <c r="AP73" s="9">
        <f t="shared" ca="1" si="4"/>
        <v>1.544830114137592</v>
      </c>
      <c r="AQ73" s="9">
        <f t="shared" ca="1" si="5"/>
        <v>1.5845655124723421</v>
      </c>
      <c r="AR73" s="9">
        <f t="shared" ca="1" si="6"/>
        <v>1.6168336163095214</v>
      </c>
    </row>
    <row r="74" spans="1:44" x14ac:dyDescent="0.35">
      <c r="A74" s="2">
        <v>45047</v>
      </c>
      <c r="B74" s="4">
        <v>496</v>
      </c>
      <c r="C74" s="4">
        <v>56</v>
      </c>
      <c r="D74" s="4">
        <v>347</v>
      </c>
      <c r="E74" s="4">
        <v>1211</v>
      </c>
      <c r="F74" s="4">
        <v>0</v>
      </c>
      <c r="G74" s="4">
        <v>0</v>
      </c>
      <c r="H74" s="4">
        <v>0</v>
      </c>
      <c r="I74" s="4">
        <v>0</v>
      </c>
      <c r="J74" s="4">
        <v>2110</v>
      </c>
      <c r="L74">
        <f>B74+L73</f>
        <v>38317</v>
      </c>
      <c r="M74">
        <f>C74+M73</f>
        <v>4719</v>
      </c>
      <c r="N74">
        <f>D74+N73</f>
        <v>26939</v>
      </c>
      <c r="O74">
        <f t="shared" si="15"/>
        <v>80764</v>
      </c>
      <c r="Q74" s="9">
        <f>M74/L74</f>
        <v>0.12315682334211969</v>
      </c>
      <c r="R74" s="9">
        <f>N74/M74</f>
        <v>5.7086247086247086</v>
      </c>
      <c r="S74" s="9">
        <f t="shared" si="7"/>
        <v>0.70305608476655268</v>
      </c>
      <c r="T74" s="9">
        <f t="shared" si="8"/>
        <v>2.1077850562413549</v>
      </c>
      <c r="U74" s="9">
        <f t="shared" si="9"/>
        <v>17.114642932824751</v>
      </c>
      <c r="V74" s="9">
        <f t="shared" si="10"/>
        <v>2.998032592152641</v>
      </c>
      <c r="AE74" s="9">
        <f ca="1">Q74*($X$6^(ROW()-10))</f>
        <v>0.11632153320766532</v>
      </c>
      <c r="AF74" s="9">
        <f ca="1">R74*($X$6^(ROW()-10))</f>
        <v>5.3917920306351972</v>
      </c>
      <c r="AG74" s="9">
        <f ca="1">S74*($X$6^(ROW()-10))</f>
        <v>0.66403597861438779</v>
      </c>
      <c r="AH74" s="9">
        <f t="shared" ref="AH74:AH122" ca="1" si="19">T74*($X$6^(ROW()-10))</f>
        <v>1.9908015062479087</v>
      </c>
      <c r="AI74" s="9">
        <f t="shared" ref="AI74:AI122" ca="1" si="20">U74*($X$6^(ROW()-10))</f>
        <v>16.164768237953194</v>
      </c>
      <c r="AJ74" s="9">
        <f t="shared" ref="AJ74:AJ122" ca="1" si="21">V74*($X$6^(ROW()-10))</f>
        <v>2.8316396790861247</v>
      </c>
      <c r="AL74" s="6">
        <f>A74</f>
        <v>45047</v>
      </c>
      <c r="AM74" s="9">
        <f ca="1">AE74/OFFSET(AE$10, $M$1,0)</f>
        <v>0.92309869046889936</v>
      </c>
      <c r="AN74" s="9">
        <f ca="1">AF74/OFFSET(AF$10, $M$1,0)</f>
        <v>0.92991298599072902</v>
      </c>
      <c r="AO74" s="9">
        <f ca="1">AG74/OFFSET(AG$10, $M$1,0)</f>
        <v>0.9056052058180698</v>
      </c>
      <c r="AP74" s="9">
        <f t="shared" ref="AP74:AP122" ca="1" si="22">AH74/OFFSET(AH$10, $M$1,0)</f>
        <v>1.5466641502022991</v>
      </c>
      <c r="AQ74" s="9">
        <f t="shared" ref="AQ74:AQ122" ca="1" si="23">AI74/OFFSET(AI$10, $M$1,0)</f>
        <v>1.5881788984861154</v>
      </c>
      <c r="AR74" s="9">
        <f t="shared" ref="AR74:AR122" ca="1" si="24">AJ74/OFFSET(AJ$10, $M$1,0)</f>
        <v>1.6188575904867215</v>
      </c>
    </row>
    <row r="75" spans="1:44" x14ac:dyDescent="0.35">
      <c r="A75" s="2">
        <v>45054</v>
      </c>
      <c r="B75" s="4">
        <v>431</v>
      </c>
      <c r="C75" s="4">
        <v>56</v>
      </c>
      <c r="D75" s="4">
        <v>322</v>
      </c>
      <c r="E75" s="4">
        <v>1198</v>
      </c>
      <c r="F75" s="4">
        <v>1</v>
      </c>
      <c r="G75" s="4">
        <v>0</v>
      </c>
      <c r="H75" s="4">
        <v>0</v>
      </c>
      <c r="I75" s="4">
        <v>0</v>
      </c>
      <c r="J75" s="4">
        <v>2008</v>
      </c>
      <c r="L75">
        <f>B75+L74</f>
        <v>38748</v>
      </c>
      <c r="M75">
        <f>C75+M74</f>
        <v>4775</v>
      </c>
      <c r="N75">
        <f>D75+N74</f>
        <v>27261</v>
      </c>
      <c r="O75">
        <f t="shared" si="15"/>
        <v>81962</v>
      </c>
      <c r="Q75" s="9">
        <f>M75/L75</f>
        <v>0.12323216682151338</v>
      </c>
      <c r="R75" s="9">
        <f>N75/M75</f>
        <v>5.7091099476439791</v>
      </c>
      <c r="S75" s="9">
        <f t="shared" ref="S75:S122" si="25">N75/L75</f>
        <v>0.70354598947042424</v>
      </c>
      <c r="T75" s="9">
        <f t="shared" ref="T75:T122" si="26">O75/L75</f>
        <v>2.1152575616806031</v>
      </c>
      <c r="U75" s="9">
        <f t="shared" ref="U75:U122" si="27">O75/M75</f>
        <v>17.164816753926701</v>
      </c>
      <c r="V75" s="9">
        <f t="shared" ref="V75:V122" si="28">O75/N75</f>
        <v>3.0065661567807491</v>
      </c>
      <c r="AE75" s="9">
        <f ca="1">Q75*($X$6^(ROW()-10))</f>
        <v>0.1162888966649107</v>
      </c>
      <c r="AF75" s="9">
        <f ca="1">R75*($X$6^(ROW()-10))</f>
        <v>5.3874415574609724</v>
      </c>
      <c r="AG75" s="9">
        <f ca="1">S75*($X$6^(ROW()-10))</f>
        <v>0.66390609675018442</v>
      </c>
      <c r="AH75" s="9">
        <f t="shared" ca="1" si="19"/>
        <v>1.9960776017695103</v>
      </c>
      <c r="AI75" s="9">
        <f t="shared" ca="1" si="20"/>
        <v>16.197699458296331</v>
      </c>
      <c r="AJ75" s="9">
        <f t="shared" ca="1" si="21"/>
        <v>2.8371671953840645</v>
      </c>
      <c r="AL75" s="6">
        <f>A75</f>
        <v>45054</v>
      </c>
      <c r="AM75" s="9">
        <f ca="1">AE75/OFFSET(AE$10, $M$1,0)</f>
        <v>0.92283969500135821</v>
      </c>
      <c r="AN75" s="9">
        <f ca="1">AF75/OFFSET(AF$10, $M$1,0)</f>
        <v>0.92916266745527187</v>
      </c>
      <c r="AO75" s="9">
        <f ca="1">AG75/OFFSET(AG$10, $M$1,0)</f>
        <v>0.90542807431292249</v>
      </c>
      <c r="AP75" s="9">
        <f t="shared" ca="1" si="22"/>
        <v>1.5507631765345045</v>
      </c>
      <c r="AQ75" s="9">
        <f t="shared" ca="1" si="23"/>
        <v>1.5914143713664237</v>
      </c>
      <c r="AR75" s="9">
        <f t="shared" ca="1" si="24"/>
        <v>1.6220176894857392</v>
      </c>
    </row>
    <row r="76" spans="1:44" x14ac:dyDescent="0.35">
      <c r="A76" s="2">
        <v>45061</v>
      </c>
      <c r="B76" s="4">
        <v>469</v>
      </c>
      <c r="C76" s="4">
        <v>64</v>
      </c>
      <c r="D76" s="4">
        <v>319</v>
      </c>
      <c r="E76" s="4">
        <v>1178</v>
      </c>
      <c r="F76" s="4">
        <v>2</v>
      </c>
      <c r="G76" s="4">
        <v>0</v>
      </c>
      <c r="H76" s="4">
        <v>0</v>
      </c>
      <c r="I76" s="4">
        <v>0</v>
      </c>
      <c r="J76" s="4">
        <v>2032</v>
      </c>
      <c r="L76">
        <f>B76+L75</f>
        <v>39217</v>
      </c>
      <c r="M76">
        <f>C76+M75</f>
        <v>4839</v>
      </c>
      <c r="N76">
        <f>D76+N75</f>
        <v>27580</v>
      </c>
      <c r="O76">
        <f t="shared" ref="O76:O122" si="29">E76+O75</f>
        <v>83140</v>
      </c>
      <c r="Q76" s="9">
        <f>M76/L76</f>
        <v>0.12339036642272484</v>
      </c>
      <c r="R76" s="9">
        <f>N76/M76</f>
        <v>5.6995246951849552</v>
      </c>
      <c r="S76" s="9">
        <f t="shared" si="25"/>
        <v>0.70326644057424081</v>
      </c>
      <c r="T76" s="9">
        <f t="shared" si="26"/>
        <v>2.1199989800341688</v>
      </c>
      <c r="U76" s="9">
        <f t="shared" si="27"/>
        <v>17.181235792519114</v>
      </c>
      <c r="V76" s="9">
        <f t="shared" si="28"/>
        <v>3.0145032632342277</v>
      </c>
      <c r="AE76" s="9">
        <f ca="1">Q76*($X$6^(ROW()-10))</f>
        <v>0.11633434385385155</v>
      </c>
      <c r="AF76" s="9">
        <f ca="1">R76*($X$6^(ROW()-10))</f>
        <v>5.373599940708587</v>
      </c>
      <c r="AG76" s="9">
        <f ca="1">S76*($X$6^(ROW()-10))</f>
        <v>0.66305046569316506</v>
      </c>
      <c r="AH76" s="9">
        <f t="shared" ca="1" si="19"/>
        <v>1.9987677925210203</v>
      </c>
      <c r="AI76" s="9">
        <f t="shared" ca="1" si="20"/>
        <v>16.198734556581286</v>
      </c>
      <c r="AJ76" s="9">
        <f t="shared" ca="1" si="21"/>
        <v>2.8421202508809591</v>
      </c>
      <c r="AL76" s="6">
        <f>A76</f>
        <v>45061</v>
      </c>
      <c r="AM76" s="9">
        <f ca="1">AE76/OFFSET(AE$10, $M$1,0)</f>
        <v>0.92320035256354749</v>
      </c>
      <c r="AN76" s="9">
        <f ca="1">AF76/OFFSET(AF$10, $M$1,0)</f>
        <v>0.92677542790819423</v>
      </c>
      <c r="AO76" s="9">
        <f ca="1">AG76/OFFSET(AG$10, $M$1,0)</f>
        <v>0.90426117377672988</v>
      </c>
      <c r="AP76" s="9">
        <f t="shared" ca="1" si="22"/>
        <v>1.5528531998640569</v>
      </c>
      <c r="AQ76" s="9">
        <f t="shared" ca="1" si="23"/>
        <v>1.5915160691594157</v>
      </c>
      <c r="AR76" s="9">
        <f t="shared" ca="1" si="24"/>
        <v>1.6248493673812254</v>
      </c>
    </row>
    <row r="77" spans="1:44" x14ac:dyDescent="0.35">
      <c r="A77" s="2">
        <v>45068</v>
      </c>
      <c r="B77" s="4">
        <v>445</v>
      </c>
      <c r="C77" s="4">
        <v>67</v>
      </c>
      <c r="D77" s="4">
        <v>307</v>
      </c>
      <c r="E77" s="4">
        <v>1158</v>
      </c>
      <c r="F77" s="4">
        <v>1</v>
      </c>
      <c r="G77" s="4">
        <v>0</v>
      </c>
      <c r="H77" s="4">
        <v>0</v>
      </c>
      <c r="I77" s="4">
        <v>0</v>
      </c>
      <c r="J77" s="4">
        <v>1978</v>
      </c>
      <c r="L77">
        <f>B77+L76</f>
        <v>39662</v>
      </c>
      <c r="M77">
        <f>C77+M76</f>
        <v>4906</v>
      </c>
      <c r="N77">
        <f>D77+N76</f>
        <v>27887</v>
      </c>
      <c r="O77">
        <f t="shared" si="29"/>
        <v>84298</v>
      </c>
      <c r="Q77" s="9">
        <f>M77/L77</f>
        <v>0.12369522464827795</v>
      </c>
      <c r="R77" s="9">
        <f>N77/M77</f>
        <v>5.6842641663269466</v>
      </c>
      <c r="S77" s="9">
        <f t="shared" si="25"/>
        <v>0.70311633301396803</v>
      </c>
      <c r="T77" s="9">
        <f t="shared" si="26"/>
        <v>2.1254097120669657</v>
      </c>
      <c r="U77" s="9">
        <f t="shared" si="27"/>
        <v>17.18263350998777</v>
      </c>
      <c r="V77" s="9">
        <f t="shared" si="28"/>
        <v>3.0228421845304263</v>
      </c>
      <c r="AE77" s="9">
        <f ca="1">Q77*($X$6^(ROW()-10))</f>
        <v>0.11651776620596416</v>
      </c>
      <c r="AF77" s="9">
        <f ca="1">R77*($X$6^(ROW()-10))</f>
        <v>5.3544327605879287</v>
      </c>
      <c r="AG77" s="9">
        <f ca="1">S77*($X$6^(ROW()-10))</f>
        <v>0.66231776318502289</v>
      </c>
      <c r="AH77" s="9">
        <f t="shared" ca="1" si="19"/>
        <v>2.00208207411952</v>
      </c>
      <c r="AI77" s="9">
        <f t="shared" ca="1" si="20"/>
        <v>16.185605222936896</v>
      </c>
      <c r="AJ77" s="9">
        <f t="shared" ca="1" si="21"/>
        <v>2.8474407151622052</v>
      </c>
      <c r="AL77" s="6">
        <f>A77</f>
        <v>45068</v>
      </c>
      <c r="AM77" s="9">
        <f ca="1">AE77/OFFSET(AE$10, $M$1,0)</f>
        <v>0.92465594662570272</v>
      </c>
      <c r="AN77" s="9">
        <f ca="1">AF77/OFFSET(AF$10, $M$1,0)</f>
        <v>0.92346969771723886</v>
      </c>
      <c r="AO77" s="9">
        <f ca="1">AG77/OFFSET(AG$10, $M$1,0)</f>
        <v>0.90326192188818899</v>
      </c>
      <c r="AP77" s="9">
        <f t="shared" ca="1" si="22"/>
        <v>1.5554280826517115</v>
      </c>
      <c r="AQ77" s="9">
        <f t="shared" ca="1" si="23"/>
        <v>1.5902261199106384</v>
      </c>
      <c r="AR77" s="9">
        <f t="shared" ca="1" si="24"/>
        <v>1.6278910940706142</v>
      </c>
    </row>
    <row r="78" spans="1:44" x14ac:dyDescent="0.35">
      <c r="A78" s="2">
        <v>45075</v>
      </c>
      <c r="B78" s="4">
        <v>447</v>
      </c>
      <c r="C78" s="4">
        <v>49</v>
      </c>
      <c r="D78" s="4">
        <v>335</v>
      </c>
      <c r="E78" s="4">
        <v>1138</v>
      </c>
      <c r="F78" s="4">
        <v>1</v>
      </c>
      <c r="G78" s="4">
        <v>0</v>
      </c>
      <c r="H78" s="4">
        <v>0</v>
      </c>
      <c r="I78" s="4">
        <v>0</v>
      </c>
      <c r="J78" s="4">
        <v>1970</v>
      </c>
      <c r="L78">
        <f>B78+L77</f>
        <v>40109</v>
      </c>
      <c r="M78">
        <f>C78+M77</f>
        <v>4955</v>
      </c>
      <c r="N78">
        <f>D78+N77</f>
        <v>28222</v>
      </c>
      <c r="O78">
        <f t="shared" si="29"/>
        <v>85436</v>
      </c>
      <c r="Q78" s="9">
        <f>M78/L78</f>
        <v>0.12353835797451944</v>
      </c>
      <c r="R78" s="9">
        <f>N78/M78</f>
        <v>5.6956609485368315</v>
      </c>
      <c r="S78" s="9">
        <f t="shared" si="25"/>
        <v>0.70363260116183401</v>
      </c>
      <c r="T78" s="9">
        <f t="shared" si="26"/>
        <v>2.1300954897903215</v>
      </c>
      <c r="U78" s="9">
        <f t="shared" si="27"/>
        <v>17.242381432896064</v>
      </c>
      <c r="V78" s="9">
        <f t="shared" si="28"/>
        <v>3.0272836793990505</v>
      </c>
      <c r="AE78" s="9">
        <f ca="1">Q78*($X$6^(ROW()-10))</f>
        <v>0.11626622360712537</v>
      </c>
      <c r="AF78" s="9">
        <f ca="1">R78*($X$6^(ROW()-10))</f>
        <v>5.3603836111334795</v>
      </c>
      <c r="AG78" s="9">
        <f ca="1">S78*($X$6^(ROW()-10))</f>
        <v>0.66221298943295492</v>
      </c>
      <c r="AH78" s="9">
        <f t="shared" ca="1" si="19"/>
        <v>2.0047065751964404</v>
      </c>
      <c r="AI78" s="9">
        <f t="shared" ca="1" si="20"/>
        <v>16.227401821302529</v>
      </c>
      <c r="AJ78" s="9">
        <f t="shared" ca="1" si="21"/>
        <v>2.8490814267080302</v>
      </c>
      <c r="AL78" s="6">
        <f>A78</f>
        <v>45075</v>
      </c>
      <c r="AM78" s="9">
        <f ca="1">AE78/OFFSET(AE$10, $M$1,0)</f>
        <v>0.92265976726679844</v>
      </c>
      <c r="AN78" s="9">
        <f ca="1">AF78/OFFSET(AF$10, $M$1,0)</f>
        <v>0.92449603055213969</v>
      </c>
      <c r="AO78" s="9">
        <f ca="1">AG78/OFFSET(AG$10, $M$1,0)</f>
        <v>0.903119032559355</v>
      </c>
      <c r="AP78" s="9">
        <f t="shared" ca="1" si="22"/>
        <v>1.5574670713279308</v>
      </c>
      <c r="AQ78" s="9">
        <f t="shared" ca="1" si="23"/>
        <v>1.5943326109271285</v>
      </c>
      <c r="AR78" s="9">
        <f t="shared" ca="1" si="24"/>
        <v>1.6288290941838968</v>
      </c>
    </row>
    <row r="79" spans="1:44" x14ac:dyDescent="0.35">
      <c r="A79" s="2">
        <v>45082</v>
      </c>
      <c r="B79" s="4">
        <v>484</v>
      </c>
      <c r="C79" s="4">
        <v>46</v>
      </c>
      <c r="D79" s="4">
        <v>301</v>
      </c>
      <c r="E79" s="4">
        <v>1160</v>
      </c>
      <c r="F79" s="4">
        <v>0</v>
      </c>
      <c r="G79" s="4">
        <v>0</v>
      </c>
      <c r="H79" s="4">
        <v>0</v>
      </c>
      <c r="I79" s="4">
        <v>0</v>
      </c>
      <c r="J79" s="4">
        <v>1991</v>
      </c>
      <c r="L79">
        <f>B79+L78</f>
        <v>40593</v>
      </c>
      <c r="M79">
        <f>C79+M78</f>
        <v>5001</v>
      </c>
      <c r="N79">
        <f>D79+N78</f>
        <v>28523</v>
      </c>
      <c r="O79">
        <f t="shared" si="29"/>
        <v>86596</v>
      </c>
      <c r="Q79" s="9">
        <f>M79/L79</f>
        <v>0.12319858103613923</v>
      </c>
      <c r="R79" s="9">
        <f>N79/M79</f>
        <v>5.7034593081383722</v>
      </c>
      <c r="S79" s="9">
        <f t="shared" si="25"/>
        <v>0.70265809376000787</v>
      </c>
      <c r="T79" s="9">
        <f t="shared" si="26"/>
        <v>2.1332742098391346</v>
      </c>
      <c r="U79" s="9">
        <f t="shared" si="27"/>
        <v>17.315736852629474</v>
      </c>
      <c r="V79" s="9">
        <f t="shared" si="28"/>
        <v>3.0360060302212251</v>
      </c>
      <c r="AE79" s="9">
        <f ca="1">Q79*($X$6^(ROW()-10))</f>
        <v>0.11584304732766726</v>
      </c>
      <c r="AF79" s="9">
        <f ca="1">R79*($X$6^(ROW()-10))</f>
        <v>5.362936009549375</v>
      </c>
      <c r="AG79" s="9">
        <f ca="1">S79*($X$6^(ROW()-10))</f>
        <v>0.66070610656409778</v>
      </c>
      <c r="AH79" s="9">
        <f t="shared" ca="1" si="19"/>
        <v>2.0059077237325882</v>
      </c>
      <c r="AI79" s="9">
        <f t="shared" ca="1" si="20"/>
        <v>16.281906064682456</v>
      </c>
      <c r="AJ79" s="9">
        <f t="shared" ca="1" si="21"/>
        <v>2.8547422160879625</v>
      </c>
      <c r="AL79" s="6">
        <f>A79</f>
        <v>45082</v>
      </c>
      <c r="AM79" s="9">
        <f ca="1">AE79/OFFSET(AE$10, $M$1,0)</f>
        <v>0.9193015458039856</v>
      </c>
      <c r="AN79" s="9">
        <f ca="1">AF79/OFFSET(AF$10, $M$1,0)</f>
        <v>0.92493623826395011</v>
      </c>
      <c r="AO79" s="9">
        <f ca="1">AG79/OFFSET(AG$10, $M$1,0)</f>
        <v>0.9010639617280386</v>
      </c>
      <c r="AP79" s="9">
        <f t="shared" ca="1" si="22"/>
        <v>1.558400249936696</v>
      </c>
      <c r="AQ79" s="9">
        <f t="shared" ca="1" si="23"/>
        <v>1.5996876205344244</v>
      </c>
      <c r="AR79" s="9">
        <f t="shared" ca="1" si="24"/>
        <v>1.6320653858362328</v>
      </c>
    </row>
    <row r="80" spans="1:44" x14ac:dyDescent="0.35">
      <c r="A80" s="2">
        <v>45089</v>
      </c>
      <c r="B80" s="4">
        <v>456</v>
      </c>
      <c r="C80" s="4">
        <v>43</v>
      </c>
      <c r="D80" s="4">
        <v>337</v>
      </c>
      <c r="E80" s="4">
        <v>1124</v>
      </c>
      <c r="F80" s="4">
        <v>0</v>
      </c>
      <c r="G80" s="4">
        <v>0</v>
      </c>
      <c r="H80" s="4">
        <v>0</v>
      </c>
      <c r="I80" s="4">
        <v>0</v>
      </c>
      <c r="J80" s="4">
        <v>1960</v>
      </c>
      <c r="L80">
        <f>B80+L79</f>
        <v>41049</v>
      </c>
      <c r="M80">
        <f>C80+M79</f>
        <v>5044</v>
      </c>
      <c r="N80">
        <f>D80+N79</f>
        <v>28860</v>
      </c>
      <c r="O80">
        <f t="shared" si="29"/>
        <v>87720</v>
      </c>
      <c r="Q80" s="9">
        <f>M80/L80</f>
        <v>0.1228775366025969</v>
      </c>
      <c r="R80" s="9">
        <f>N80/M80</f>
        <v>5.7216494845360826</v>
      </c>
      <c r="S80" s="9">
        <f t="shared" si="25"/>
        <v>0.70306219396331215</v>
      </c>
      <c r="T80" s="9">
        <f t="shared" si="26"/>
        <v>2.1369582693853686</v>
      </c>
      <c r="U80" s="9">
        <f t="shared" si="27"/>
        <v>17.390959555908008</v>
      </c>
      <c r="V80" s="9">
        <f t="shared" si="28"/>
        <v>3.0395010395010393</v>
      </c>
      <c r="AE80" s="9">
        <f ca="1">Q80*($X$6^(ROW()-10))</f>
        <v>0.11543813173295962</v>
      </c>
      <c r="AF80" s="9">
        <f ca="1">R80*($X$6^(ROW()-10))</f>
        <v>5.3752422549113659</v>
      </c>
      <c r="AG80" s="9">
        <f ca="1">S80*($X$6^(ROW()-10))</f>
        <v>0.66049652692569683</v>
      </c>
      <c r="AH80" s="9">
        <f t="shared" ca="1" si="19"/>
        <v>2.0075798801774818</v>
      </c>
      <c r="AI80" s="9">
        <f t="shared" ca="1" si="20"/>
        <v>16.338054421373005</v>
      </c>
      <c r="AJ80" s="9">
        <f t="shared" ca="1" si="21"/>
        <v>2.8554797817534805</v>
      </c>
      <c r="AL80" s="6">
        <f>A80</f>
        <v>45089</v>
      </c>
      <c r="AM80" s="9">
        <f ca="1">AE80/OFFSET(AE$10, $M$1,0)</f>
        <v>0.91608823658326066</v>
      </c>
      <c r="AN80" s="9">
        <f ca="1">AF80/OFFSET(AF$10, $M$1,0)</f>
        <v>0.92705867497995886</v>
      </c>
      <c r="AO80" s="9">
        <f ca="1">AG80/OFFSET(AG$10, $M$1,0)</f>
        <v>0.9007781392460017</v>
      </c>
      <c r="AP80" s="9">
        <f t="shared" ca="1" si="22"/>
        <v>1.5596993570645186</v>
      </c>
      <c r="AQ80" s="9">
        <f t="shared" ca="1" si="23"/>
        <v>1.6052041633000196</v>
      </c>
      <c r="AR80" s="9">
        <f t="shared" ca="1" si="24"/>
        <v>1.6324870545199022</v>
      </c>
    </row>
    <row r="81" spans="1:44" x14ac:dyDescent="0.35">
      <c r="A81" s="2">
        <v>45096</v>
      </c>
      <c r="B81" s="4">
        <v>505</v>
      </c>
      <c r="C81" s="4">
        <v>54</v>
      </c>
      <c r="D81" s="4">
        <v>346</v>
      </c>
      <c r="E81" s="4">
        <v>1224</v>
      </c>
      <c r="F81" s="4">
        <v>0</v>
      </c>
      <c r="G81" s="4">
        <v>0</v>
      </c>
      <c r="H81" s="4">
        <v>0</v>
      </c>
      <c r="I81" s="4">
        <v>0</v>
      </c>
      <c r="J81" s="4">
        <v>2129</v>
      </c>
      <c r="L81">
        <f>B81+L80</f>
        <v>41554</v>
      </c>
      <c r="M81">
        <f>C81+M80</f>
        <v>5098</v>
      </c>
      <c r="N81">
        <f>D81+N80</f>
        <v>29206</v>
      </c>
      <c r="O81">
        <f t="shared" si="29"/>
        <v>88944</v>
      </c>
      <c r="Q81" s="9">
        <f>M81/L81</f>
        <v>0.1226837368243731</v>
      </c>
      <c r="R81" s="9">
        <f>N81/M81</f>
        <v>5.7289132993330716</v>
      </c>
      <c r="S81" s="9">
        <f t="shared" si="25"/>
        <v>0.70284449150502959</v>
      </c>
      <c r="T81" s="9">
        <f t="shared" si="26"/>
        <v>2.1404437599268422</v>
      </c>
      <c r="U81" s="9">
        <f t="shared" si="27"/>
        <v>17.446841898783838</v>
      </c>
      <c r="V81" s="9">
        <f t="shared" si="28"/>
        <v>3.0454016298020954</v>
      </c>
      <c r="AE81" s="9">
        <f ca="1">Q81*($X$6^(ROW()-10))</f>
        <v>0.11515328045677942</v>
      </c>
      <c r="AF81" s="9">
        <f ca="1">R81*($X$6^(ROW()-10))</f>
        <v>5.3772665957759935</v>
      </c>
      <c r="AG81" s="9">
        <f ca="1">S81*($X$6^(ROW()-10))</f>
        <v>0.65970315987067474</v>
      </c>
      <c r="AH81" s="9">
        <f t="shared" ca="1" si="19"/>
        <v>2.0090610782557454</v>
      </c>
      <c r="AI81" s="9">
        <f t="shared" ca="1" si="20"/>
        <v>16.375936454656578</v>
      </c>
      <c r="AJ81" s="9">
        <f t="shared" ca="1" si="21"/>
        <v>2.8584716854700827</v>
      </c>
      <c r="AL81" s="6">
        <f>A81</f>
        <v>45096</v>
      </c>
      <c r="AM81" s="9">
        <f ca="1">AE81/OFFSET(AE$10, $M$1,0)</f>
        <v>0.91382772786428679</v>
      </c>
      <c r="AN81" s="9">
        <f ca="1">AF81/OFFSET(AF$10, $M$1,0)</f>
        <v>0.92740780952509583</v>
      </c>
      <c r="AO81" s="9">
        <f ca="1">AG81/OFFSET(AG$10, $M$1,0)</f>
        <v>0.89969615369357459</v>
      </c>
      <c r="AP81" s="9">
        <f t="shared" ca="1" si="22"/>
        <v>1.5608501076339798</v>
      </c>
      <c r="AQ81" s="9">
        <f t="shared" ca="1" si="23"/>
        <v>1.6089260506173684</v>
      </c>
      <c r="AR81" s="9">
        <f t="shared" ca="1" si="24"/>
        <v>1.6341975355805398</v>
      </c>
    </row>
    <row r="82" spans="1:44" x14ac:dyDescent="0.35">
      <c r="A82" s="2">
        <v>45103</v>
      </c>
      <c r="B82" s="4">
        <v>433</v>
      </c>
      <c r="C82" s="4">
        <v>52</v>
      </c>
      <c r="D82" s="4">
        <v>344</v>
      </c>
      <c r="E82" s="4">
        <v>1108</v>
      </c>
      <c r="F82" s="4">
        <v>1</v>
      </c>
      <c r="G82" s="4">
        <v>0</v>
      </c>
      <c r="H82" s="4">
        <v>0</v>
      </c>
      <c r="I82" s="4">
        <v>0</v>
      </c>
      <c r="J82" s="4">
        <v>1938</v>
      </c>
      <c r="L82">
        <f>B82+L81</f>
        <v>41987</v>
      </c>
      <c r="M82">
        <f>C82+M81</f>
        <v>5150</v>
      </c>
      <c r="N82">
        <f>D82+N81</f>
        <v>29550</v>
      </c>
      <c r="O82">
        <f t="shared" si="29"/>
        <v>90052</v>
      </c>
      <c r="Q82" s="9">
        <f>M82/L82</f>
        <v>0.12265701288494057</v>
      </c>
      <c r="R82" s="9">
        <f>N82/M82</f>
        <v>5.7378640776699026</v>
      </c>
      <c r="S82" s="9">
        <f t="shared" si="25"/>
        <v>0.70378926810679499</v>
      </c>
      <c r="T82" s="9">
        <f t="shared" si="26"/>
        <v>2.1447590920999358</v>
      </c>
      <c r="U82" s="9">
        <f t="shared" si="27"/>
        <v>17.485825242718448</v>
      </c>
      <c r="V82" s="9">
        <f t="shared" si="28"/>
        <v>3.0474450084602367</v>
      </c>
      <c r="AE82" s="9">
        <f ca="1">Q82*($X$6^(ROW()-10))</f>
        <v>0.11502552612759398</v>
      </c>
      <c r="AF82" s="9">
        <f ca="1">R82*($X$6^(ROW()-10))</f>
        <v>5.3808650549946258</v>
      </c>
      <c r="AG82" s="9">
        <f ca="1">S82*($X$6^(ROW()-10))</f>
        <v>0.66000083438260237</v>
      </c>
      <c r="AH82" s="9">
        <f t="shared" ca="1" si="19"/>
        <v>2.0113162483188529</v>
      </c>
      <c r="AI82" s="9">
        <f t="shared" ca="1" si="20"/>
        <v>16.397890353041493</v>
      </c>
      <c r="AJ82" s="9">
        <f t="shared" ca="1" si="21"/>
        <v>2.857838758651901</v>
      </c>
      <c r="AL82" s="6">
        <f>A82</f>
        <v>45103</v>
      </c>
      <c r="AM82" s="9">
        <f ca="1">AE82/OFFSET(AE$10, $M$1,0)</f>
        <v>0.91281390135494844</v>
      </c>
      <c r="AN82" s="9">
        <f ca="1">AF82/OFFSET(AF$10, $M$1,0)</f>
        <v>0.92802842952266829</v>
      </c>
      <c r="AO82" s="9">
        <f ca="1">AG82/OFFSET(AG$10, $M$1,0)</f>
        <v>0.90010211902726556</v>
      </c>
      <c r="AP82" s="9">
        <f t="shared" ca="1" si="22"/>
        <v>1.562602161105042</v>
      </c>
      <c r="AQ82" s="9">
        <f t="shared" ca="1" si="23"/>
        <v>1.6110830081215635</v>
      </c>
      <c r="AR82" s="9">
        <f t="shared" ca="1" si="24"/>
        <v>1.6338356892653452</v>
      </c>
    </row>
    <row r="83" spans="1:44" x14ac:dyDescent="0.35">
      <c r="A83" s="2">
        <v>45110</v>
      </c>
      <c r="B83" s="4">
        <v>445</v>
      </c>
      <c r="C83" s="4">
        <v>51</v>
      </c>
      <c r="D83" s="4">
        <v>316</v>
      </c>
      <c r="E83" s="4">
        <v>1149</v>
      </c>
      <c r="F83" s="4">
        <v>0</v>
      </c>
      <c r="G83" s="4">
        <v>0</v>
      </c>
      <c r="H83" s="4">
        <v>0</v>
      </c>
      <c r="I83" s="4">
        <v>0</v>
      </c>
      <c r="J83" s="4">
        <v>1961</v>
      </c>
      <c r="L83">
        <f>B83+L82</f>
        <v>42432</v>
      </c>
      <c r="M83">
        <f>C83+M82</f>
        <v>5201</v>
      </c>
      <c r="N83">
        <f>D83+N82</f>
        <v>29866</v>
      </c>
      <c r="O83">
        <f t="shared" si="29"/>
        <v>91201</v>
      </c>
      <c r="Q83" s="9">
        <f>M83/L83</f>
        <v>0.12257258672699849</v>
      </c>
      <c r="R83" s="9">
        <f>N83/M83</f>
        <v>5.7423572389925015</v>
      </c>
      <c r="S83" s="9">
        <f t="shared" si="25"/>
        <v>0.70385558069381604</v>
      </c>
      <c r="T83" s="9">
        <f t="shared" si="26"/>
        <v>2.149344834087481</v>
      </c>
      <c r="U83" s="9">
        <f t="shared" si="27"/>
        <v>17.535281676600654</v>
      </c>
      <c r="V83" s="9">
        <f t="shared" si="28"/>
        <v>3.0536730730596666</v>
      </c>
      <c r="AE83" s="9">
        <f ca="1">Q83*($X$6^(ROW()-10))</f>
        <v>0.11484384423953301</v>
      </c>
      <c r="AF83" s="9">
        <f ca="1">R83*($X$6^(ROW()-10))</f>
        <v>5.3802762749180877</v>
      </c>
      <c r="AG83" s="9">
        <f ca="1">S83*($X$6^(ROW()-10))</f>
        <v>0.65947438032260974</v>
      </c>
      <c r="AH83" s="9">
        <f t="shared" ca="1" si="19"/>
        <v>2.0138191575638626</v>
      </c>
      <c r="AI83" s="9">
        <f t="shared" ca="1" si="20"/>
        <v>16.42960478633913</v>
      </c>
      <c r="AJ83" s="9">
        <f t="shared" ca="1" si="21"/>
        <v>2.8611255104048023</v>
      </c>
      <c r="AL83" s="6">
        <f>A83</f>
        <v>45110</v>
      </c>
      <c r="AM83" s="9">
        <f ca="1">AE83/OFFSET(AE$10, $M$1,0)</f>
        <v>0.91137211918163752</v>
      </c>
      <c r="AN83" s="9">
        <f ca="1">AF83/OFFSET(AF$10, $M$1,0)</f>
        <v>0.92792688364776166</v>
      </c>
      <c r="AO83" s="9">
        <f ca="1">AG83/OFFSET(AG$10, $M$1,0)</f>
        <v>0.89938414657892285</v>
      </c>
      <c r="AP83" s="9">
        <f t="shared" ca="1" si="22"/>
        <v>1.5645466844481866</v>
      </c>
      <c r="AQ83" s="9">
        <f t="shared" ca="1" si="23"/>
        <v>1.6141989323958437</v>
      </c>
      <c r="AR83" s="9">
        <f t="shared" ca="1" si="24"/>
        <v>1.6357147359048341</v>
      </c>
    </row>
    <row r="84" spans="1:44" x14ac:dyDescent="0.35">
      <c r="A84" s="2">
        <v>45117</v>
      </c>
      <c r="B84" s="4">
        <v>467</v>
      </c>
      <c r="C84" s="4">
        <v>58</v>
      </c>
      <c r="D84" s="4">
        <v>304</v>
      </c>
      <c r="E84" s="4">
        <v>1235</v>
      </c>
      <c r="F84" s="4">
        <v>0</v>
      </c>
      <c r="G84" s="4">
        <v>0</v>
      </c>
      <c r="H84" s="4">
        <v>0</v>
      </c>
      <c r="I84" s="4">
        <v>0</v>
      </c>
      <c r="J84" s="4">
        <v>2064</v>
      </c>
      <c r="L84">
        <f>B84+L83</f>
        <v>42899</v>
      </c>
      <c r="M84">
        <f>C84+M83</f>
        <v>5259</v>
      </c>
      <c r="N84">
        <f>D84+N83</f>
        <v>30170</v>
      </c>
      <c r="O84">
        <f t="shared" si="29"/>
        <v>92436</v>
      </c>
      <c r="Q84" s="9">
        <f>M84/L84</f>
        <v>0.12259027016946782</v>
      </c>
      <c r="R84" s="9">
        <f>N84/M84</f>
        <v>5.7368320973569116</v>
      </c>
      <c r="S84" s="9">
        <f t="shared" si="25"/>
        <v>0.70327979673185859</v>
      </c>
      <c r="T84" s="9">
        <f t="shared" si="26"/>
        <v>2.154735541621017</v>
      </c>
      <c r="U84" s="9">
        <f t="shared" si="27"/>
        <v>17.576725613234455</v>
      </c>
      <c r="V84" s="9">
        <f t="shared" si="28"/>
        <v>3.0638382499171364</v>
      </c>
      <c r="AE84" s="9">
        <f ca="1">Q84*($X$6^(ROW()-10))</f>
        <v>0.11475798073832089</v>
      </c>
      <c r="AF84" s="9">
        <f ca="1">R84*($X$6^(ROW()-10))</f>
        <v>5.3703060317704772</v>
      </c>
      <c r="AG84" s="9">
        <f ca="1">S84*($X$6^(ROW()-10))</f>
        <v>0.65834726732746551</v>
      </c>
      <c r="AH84" s="9">
        <f t="shared" ca="1" si="19"/>
        <v>2.0170695393663109</v>
      </c>
      <c r="AI84" s="9">
        <f t="shared" ca="1" si="20"/>
        <v>16.453749033899101</v>
      </c>
      <c r="AJ84" s="9">
        <f t="shared" ca="1" si="21"/>
        <v>2.8680896973574868</v>
      </c>
      <c r="AL84" s="6">
        <f>A84</f>
        <v>45117</v>
      </c>
      <c r="AM84" s="9">
        <f ca="1">AE84/OFFSET(AE$10, $M$1,0)</f>
        <v>0.91069072784039307</v>
      </c>
      <c r="AN84" s="9">
        <f ca="1">AF84/OFFSET(AF$10, $M$1,0)</f>
        <v>0.92620733316737047</v>
      </c>
      <c r="AO84" s="9">
        <f ca="1">AG84/OFFSET(AG$10, $M$1,0)</f>
        <v>0.89784700186264155</v>
      </c>
      <c r="AP84" s="9">
        <f t="shared" ca="1" si="22"/>
        <v>1.5670719231485488</v>
      </c>
      <c r="AQ84" s="9">
        <f t="shared" ca="1" si="23"/>
        <v>1.6165710904082635</v>
      </c>
      <c r="AR84" s="9">
        <f t="shared" ca="1" si="24"/>
        <v>1.6396961841777866</v>
      </c>
    </row>
    <row r="85" spans="1:44" x14ac:dyDescent="0.35">
      <c r="A85" s="2">
        <v>45124</v>
      </c>
      <c r="B85" s="4">
        <v>456</v>
      </c>
      <c r="C85" s="4">
        <v>48</v>
      </c>
      <c r="D85" s="4">
        <v>328</v>
      </c>
      <c r="E85" s="4">
        <v>1143</v>
      </c>
      <c r="F85" s="4">
        <v>0</v>
      </c>
      <c r="G85" s="4">
        <v>0</v>
      </c>
      <c r="H85" s="4">
        <v>0</v>
      </c>
      <c r="I85" s="4">
        <v>0</v>
      </c>
      <c r="J85" s="4">
        <v>1975</v>
      </c>
      <c r="L85">
        <f>B85+L84</f>
        <v>43355</v>
      </c>
      <c r="M85">
        <f>C85+M84</f>
        <v>5307</v>
      </c>
      <c r="N85">
        <f>D85+N84</f>
        <v>30498</v>
      </c>
      <c r="O85">
        <f t="shared" si="29"/>
        <v>93579</v>
      </c>
      <c r="Q85" s="9">
        <f>M85/L85</f>
        <v>0.12240802675585284</v>
      </c>
      <c r="R85" s="9">
        <f>N85/M85</f>
        <v>5.7467495760316565</v>
      </c>
      <c r="S85" s="9">
        <f t="shared" si="25"/>
        <v>0.70344827586206893</v>
      </c>
      <c r="T85" s="9">
        <f t="shared" si="26"/>
        <v>2.1584361665321183</v>
      </c>
      <c r="U85" s="9">
        <f t="shared" si="27"/>
        <v>17.633126059920858</v>
      </c>
      <c r="V85" s="9">
        <f t="shared" si="28"/>
        <v>3.0683651386976196</v>
      </c>
      <c r="AE85" s="9">
        <f ca="1">Q85*($X$6^(ROW()-10))</f>
        <v>0.11448519241580975</v>
      </c>
      <c r="AF85" s="9">
        <f ca="1">R85*($X$6^(ROW()-10))</f>
        <v>5.374792392411468</v>
      </c>
      <c r="AG85" s="9">
        <f ca="1">S85*($X$6^(ROW()-10))</f>
        <v>0.6579177309774572</v>
      </c>
      <c r="AH85" s="9">
        <f t="shared" ca="1" si="19"/>
        <v>2.0187318298622685</v>
      </c>
      <c r="AI85" s="9">
        <f t="shared" ca="1" si="20"/>
        <v>16.491825604612522</v>
      </c>
      <c r="AJ85" s="9">
        <f t="shared" ca="1" si="21"/>
        <v>2.8697658365689116</v>
      </c>
      <c r="AL85" s="6">
        <f>A85</f>
        <v>45124</v>
      </c>
      <c r="AM85" s="9">
        <f ca="1">AE85/OFFSET(AE$10, $M$1,0)</f>
        <v>0.90852594771463857</v>
      </c>
      <c r="AN85" s="9">
        <f ca="1">AF85/OFFSET(AF$10, $M$1,0)</f>
        <v>0.92698108797768053</v>
      </c>
      <c r="AO85" s="9">
        <f ca="1">AG85/OFFSET(AG$10, $M$1,0)</f>
        <v>0.89726120475648585</v>
      </c>
      <c r="AP85" s="9">
        <f t="shared" ca="1" si="22"/>
        <v>1.5683633653688058</v>
      </c>
      <c r="AQ85" s="9">
        <f t="shared" ca="1" si="23"/>
        <v>1.6203120909127922</v>
      </c>
      <c r="AR85" s="9">
        <f t="shared" ca="1" si="24"/>
        <v>1.6406544384024213</v>
      </c>
    </row>
    <row r="86" spans="1:44" x14ac:dyDescent="0.35">
      <c r="A86" s="2">
        <v>45131</v>
      </c>
      <c r="B86" s="4">
        <v>411</v>
      </c>
      <c r="C86" s="4">
        <v>51</v>
      </c>
      <c r="D86" s="4">
        <v>297</v>
      </c>
      <c r="E86" s="4">
        <v>1118</v>
      </c>
      <c r="F86" s="4">
        <v>0</v>
      </c>
      <c r="G86" s="4">
        <v>0</v>
      </c>
      <c r="H86" s="4">
        <v>0</v>
      </c>
      <c r="I86" s="4">
        <v>0</v>
      </c>
      <c r="J86" s="4">
        <v>1877</v>
      </c>
      <c r="L86">
        <f>B86+L85</f>
        <v>43766</v>
      </c>
      <c r="M86">
        <f>C86+M85</f>
        <v>5358</v>
      </c>
      <c r="N86">
        <f>D86+N85</f>
        <v>30795</v>
      </c>
      <c r="O86">
        <f t="shared" si="29"/>
        <v>94697</v>
      </c>
      <c r="Q86" s="9">
        <f>M86/L86</f>
        <v>0.12242379929625737</v>
      </c>
      <c r="R86" s="9">
        <f>N86/M86</f>
        <v>5.7474804031354987</v>
      </c>
      <c r="S86" s="9">
        <f t="shared" si="25"/>
        <v>0.70362838733263267</v>
      </c>
      <c r="T86" s="9">
        <f t="shared" si="26"/>
        <v>2.1637115569163279</v>
      </c>
      <c r="U86" s="9">
        <f t="shared" si="27"/>
        <v>17.673945502053005</v>
      </c>
      <c r="V86" s="9">
        <f t="shared" si="28"/>
        <v>3.0750771229095633</v>
      </c>
      <c r="AE86" s="9">
        <f ca="1">Q86*($X$6^(ROW()-10))</f>
        <v>0.11439783362120783</v>
      </c>
      <c r="AF86" s="9">
        <f ca="1">R86*($X$6^(ROW()-10))</f>
        <v>5.3706820951369361</v>
      </c>
      <c r="AG86" s="9">
        <f ca="1">S86*($X$6^(ROW()-10))</f>
        <v>0.65749930689904723</v>
      </c>
      <c r="AH86" s="9">
        <f t="shared" ca="1" si="19"/>
        <v>2.0218610769741545</v>
      </c>
      <c r="AI86" s="9">
        <f t="shared" ca="1" si="20"/>
        <v>16.515261645175595</v>
      </c>
      <c r="AJ86" s="9">
        <f t="shared" ca="1" si="21"/>
        <v>2.873478548298452</v>
      </c>
      <c r="AL86" s="6">
        <f>A86</f>
        <v>45131</v>
      </c>
      <c r="AM86" s="9">
        <f ca="1">AE86/OFFSET(AE$10, $M$1,0)</f>
        <v>0.90783269009780498</v>
      </c>
      <c r="AN86" s="9">
        <f ca="1">AF86/OFFSET(AF$10, $M$1,0)</f>
        <v>0.92627219216156731</v>
      </c>
      <c r="AO86" s="9">
        <f ca="1">AG86/OFFSET(AG$10, $M$1,0)</f>
        <v>0.89669056244816026</v>
      </c>
      <c r="AP86" s="9">
        <f t="shared" ca="1" si="22"/>
        <v>1.5707944938916087</v>
      </c>
      <c r="AQ86" s="9">
        <f t="shared" ca="1" si="23"/>
        <v>1.6226146680075226</v>
      </c>
      <c r="AR86" s="9">
        <f t="shared" ca="1" si="24"/>
        <v>1.642777007742386</v>
      </c>
    </row>
    <row r="87" spans="1:44" x14ac:dyDescent="0.35">
      <c r="A87" s="2">
        <v>45138</v>
      </c>
      <c r="B87" s="4">
        <v>426</v>
      </c>
      <c r="C87" s="4">
        <v>45</v>
      </c>
      <c r="D87" s="4">
        <v>302</v>
      </c>
      <c r="E87" s="4">
        <v>1119</v>
      </c>
      <c r="F87" s="4">
        <v>0</v>
      </c>
      <c r="G87" s="4">
        <v>0</v>
      </c>
      <c r="H87" s="4">
        <v>0</v>
      </c>
      <c r="I87" s="4">
        <v>0</v>
      </c>
      <c r="J87" s="4">
        <v>1892</v>
      </c>
      <c r="L87">
        <f>B87+L86</f>
        <v>44192</v>
      </c>
      <c r="M87">
        <f>C87+M86</f>
        <v>5403</v>
      </c>
      <c r="N87">
        <f>D87+N86</f>
        <v>31097</v>
      </c>
      <c r="O87">
        <f t="shared" si="29"/>
        <v>95816</v>
      </c>
      <c r="Q87" s="9">
        <f>M87/L87</f>
        <v>0.12226194786386677</v>
      </c>
      <c r="R87" s="9">
        <f>N87/M87</f>
        <v>5.7555062002591155</v>
      </c>
      <c r="S87" s="9">
        <f t="shared" si="25"/>
        <v>0.70367939898624188</v>
      </c>
      <c r="T87" s="9">
        <f t="shared" si="26"/>
        <v>2.1681752353367125</v>
      </c>
      <c r="U87" s="9">
        <f t="shared" si="27"/>
        <v>17.733851563945954</v>
      </c>
      <c r="V87" s="9">
        <f t="shared" si="28"/>
        <v>3.081197543171367</v>
      </c>
      <c r="AE87" s="9">
        <f ca="1">Q87*($X$6^(ROW()-10))</f>
        <v>0.11414470846210682</v>
      </c>
      <c r="AF87" s="9">
        <f ca="1">R87*($X$6^(ROW()-10))</f>
        <v>5.373385495313074</v>
      </c>
      <c r="AG87" s="9">
        <f ca="1">S87*($X$6^(ROW()-10))</f>
        <v>0.6569605772804249</v>
      </c>
      <c r="AH87" s="9">
        <f t="shared" ca="1" si="19"/>
        <v>2.0242253166768882</v>
      </c>
      <c r="AI87" s="9">
        <f t="shared" ca="1" si="20"/>
        <v>16.5564621866713</v>
      </c>
      <c r="AJ87" s="9">
        <f t="shared" ca="1" si="21"/>
        <v>2.8766300670349243</v>
      </c>
      <c r="AL87" s="6">
        <f>A87</f>
        <v>45138</v>
      </c>
      <c r="AM87" s="9">
        <f ca="1">AE87/OFFSET(AE$10, $M$1,0)</f>
        <v>0.9058239519351664</v>
      </c>
      <c r="AN87" s="9">
        <f ca="1">AF87/OFFSET(AF$10, $M$1,0)</f>
        <v>0.92673844288411689</v>
      </c>
      <c r="AO87" s="9">
        <f ca="1">AG87/OFFSET(AG$10, $M$1,0)</f>
        <v>0.8959558487235052</v>
      </c>
      <c r="AP87" s="9">
        <f t="shared" ca="1" si="22"/>
        <v>1.5726312841387664</v>
      </c>
      <c r="AQ87" s="9">
        <f t="shared" ca="1" si="23"/>
        <v>1.6266625967898263</v>
      </c>
      <c r="AR87" s="9">
        <f t="shared" ca="1" si="24"/>
        <v>1.6445787412276811</v>
      </c>
    </row>
    <row r="88" spans="1:44" x14ac:dyDescent="0.35">
      <c r="A88" s="2">
        <v>45145</v>
      </c>
      <c r="B88" s="4">
        <v>462</v>
      </c>
      <c r="C88" s="4">
        <v>48</v>
      </c>
      <c r="D88" s="4">
        <v>348</v>
      </c>
      <c r="E88" s="4">
        <v>1141</v>
      </c>
      <c r="F88" s="4">
        <v>1</v>
      </c>
      <c r="G88" s="4">
        <v>0</v>
      </c>
      <c r="H88" s="4">
        <v>0</v>
      </c>
      <c r="I88" s="4">
        <v>0</v>
      </c>
      <c r="J88" s="4">
        <v>2000</v>
      </c>
      <c r="L88">
        <f>B88+L87</f>
        <v>44654</v>
      </c>
      <c r="M88">
        <f>C88+M87</f>
        <v>5451</v>
      </c>
      <c r="N88">
        <f>D88+N87</f>
        <v>31445</v>
      </c>
      <c r="O88">
        <f t="shared" si="29"/>
        <v>96957</v>
      </c>
      <c r="Q88" s="9">
        <f>M88/L88</f>
        <v>0.12207193084606083</v>
      </c>
      <c r="R88" s="9">
        <f>N88/M88</f>
        <v>5.7686662997615112</v>
      </c>
      <c r="S88" s="9">
        <f t="shared" si="25"/>
        <v>0.70419223361848882</v>
      </c>
      <c r="T88" s="9">
        <f t="shared" si="26"/>
        <v>2.1712948448067362</v>
      </c>
      <c r="U88" s="9">
        <f t="shared" si="27"/>
        <v>17.787011557512383</v>
      </c>
      <c r="V88" s="9">
        <f t="shared" si="28"/>
        <v>3.0833836858006043</v>
      </c>
      <c r="AE88" s="9">
        <f ca="1">Q88*($X$6^(ROW()-10))</f>
        <v>0.11386567163404521</v>
      </c>
      <c r="AF88" s="9">
        <f ca="1">R88*($X$6^(ROW()-10))</f>
        <v>5.3808689524486457</v>
      </c>
      <c r="AG88" s="9">
        <f ca="1">S88*($X$6^(ROW()-10))</f>
        <v>0.65685306265502685</v>
      </c>
      <c r="AH88" s="9">
        <f t="shared" ca="1" si="19"/>
        <v>2.0253300173586717</v>
      </c>
      <c r="AI88" s="9">
        <f t="shared" ca="1" si="20"/>
        <v>16.591283543411141</v>
      </c>
      <c r="AJ88" s="9">
        <f t="shared" ca="1" si="21"/>
        <v>2.8761038828155234</v>
      </c>
      <c r="AL88" s="6">
        <f>A88</f>
        <v>45145</v>
      </c>
      <c r="AM88" s="9">
        <f ca="1">AE88/OFFSET(AE$10, $M$1,0)</f>
        <v>0.90360958522701429</v>
      </c>
      <c r="AN88" s="9">
        <f ca="1">AF88/OFFSET(AF$10, $M$1,0)</f>
        <v>0.92802910170977881</v>
      </c>
      <c r="AO88" s="9">
        <f ca="1">AG88/OFFSET(AG$10, $M$1,0)</f>
        <v>0.89580922142077202</v>
      </c>
      <c r="AP88" s="9">
        <f t="shared" ca="1" si="22"/>
        <v>1.5734895319027229</v>
      </c>
      <c r="AQ88" s="9">
        <f t="shared" ca="1" si="23"/>
        <v>1.630083774450823</v>
      </c>
      <c r="AR88" s="9">
        <f t="shared" ca="1" si="24"/>
        <v>1.6442779200024866</v>
      </c>
    </row>
    <row r="89" spans="1:44" x14ac:dyDescent="0.35">
      <c r="A89" s="2">
        <v>45152</v>
      </c>
      <c r="B89" s="4">
        <v>532</v>
      </c>
      <c r="C89" s="4">
        <v>65</v>
      </c>
      <c r="D89" s="4">
        <v>325</v>
      </c>
      <c r="E89" s="4">
        <v>1217</v>
      </c>
      <c r="F89" s="4">
        <v>0</v>
      </c>
      <c r="G89" s="4">
        <v>0</v>
      </c>
      <c r="H89" s="4">
        <v>0</v>
      </c>
      <c r="I89" s="4">
        <v>0</v>
      </c>
      <c r="J89" s="4">
        <v>2139</v>
      </c>
      <c r="L89">
        <f>B89+L88</f>
        <v>45186</v>
      </c>
      <c r="M89">
        <f>C89+M88</f>
        <v>5516</v>
      </c>
      <c r="N89">
        <f>D89+N88</f>
        <v>31770</v>
      </c>
      <c r="O89">
        <f t="shared" si="29"/>
        <v>98174</v>
      </c>
      <c r="Q89" s="9">
        <f>M89/L89</f>
        <v>0.12207320851591201</v>
      </c>
      <c r="R89" s="9">
        <f>N89/M89</f>
        <v>5.7596084118926756</v>
      </c>
      <c r="S89" s="9">
        <f t="shared" si="25"/>
        <v>0.70309387863497541</v>
      </c>
      <c r="T89" s="9">
        <f t="shared" si="26"/>
        <v>2.172664099499845</v>
      </c>
      <c r="U89" s="9">
        <f t="shared" si="27"/>
        <v>17.798042059463381</v>
      </c>
      <c r="V89" s="9">
        <f t="shared" si="28"/>
        <v>3.0901479383065786</v>
      </c>
      <c r="AE89" s="9">
        <f ca="1">Q89*($X$6^(ROW()-10))</f>
        <v>0.11376531753032243</v>
      </c>
      <c r="AF89" s="9">
        <f ca="1">R89*($X$6^(ROW()-10))</f>
        <v>5.3676288826624603</v>
      </c>
      <c r="AG89" s="9">
        <f ca="1">S89*($X$6^(ROW()-10))</f>
        <v>0.65524367982928633</v>
      </c>
      <c r="AH89" s="9">
        <f t="shared" ca="1" si="19"/>
        <v>2.024799906312885</v>
      </c>
      <c r="AI89" s="9">
        <f t="shared" ca="1" si="20"/>
        <v>16.586767325354248</v>
      </c>
      <c r="AJ89" s="9">
        <f t="shared" ca="1" si="21"/>
        <v>2.8798428884688079</v>
      </c>
      <c r="AL89" s="6">
        <f>A89</f>
        <v>45152</v>
      </c>
      <c r="AM89" s="9">
        <f ca="1">AE89/OFFSET(AE$10, $M$1,0)</f>
        <v>0.90281320007651689</v>
      </c>
      <c r="AN89" s="9">
        <f ca="1">AF89/OFFSET(AF$10, $M$1,0)</f>
        <v>0.92574560992084443</v>
      </c>
      <c r="AO89" s="9">
        <f ca="1">AG89/OFFSET(AG$10, $M$1,0)</f>
        <v>0.89361436223831314</v>
      </c>
      <c r="AP89" s="9">
        <f t="shared" ca="1" si="22"/>
        <v>1.5730776858459607</v>
      </c>
      <c r="AQ89" s="9">
        <f t="shared" ca="1" si="23"/>
        <v>1.6296400587035054</v>
      </c>
      <c r="AR89" s="9">
        <f t="shared" ca="1" si="24"/>
        <v>1.6464155216639544</v>
      </c>
    </row>
    <row r="90" spans="1:44" x14ac:dyDescent="0.35">
      <c r="A90" s="2">
        <v>45159</v>
      </c>
      <c r="B90" s="4">
        <v>487</v>
      </c>
      <c r="C90" s="4">
        <v>63</v>
      </c>
      <c r="D90" s="4">
        <v>331</v>
      </c>
      <c r="E90" s="4">
        <v>1322</v>
      </c>
      <c r="F90" s="4">
        <v>1</v>
      </c>
      <c r="G90" s="4">
        <v>0</v>
      </c>
      <c r="H90" s="4">
        <v>0</v>
      </c>
      <c r="I90" s="4">
        <v>0</v>
      </c>
      <c r="J90" s="4">
        <v>2204</v>
      </c>
      <c r="L90">
        <f>B90+L89</f>
        <v>45673</v>
      </c>
      <c r="M90">
        <f>C90+M89</f>
        <v>5579</v>
      </c>
      <c r="N90">
        <f>D90+N89</f>
        <v>32101</v>
      </c>
      <c r="O90">
        <f t="shared" si="29"/>
        <v>99496</v>
      </c>
      <c r="Q90" s="9">
        <f>M90/L90</f>
        <v>0.12215094257000854</v>
      </c>
      <c r="R90" s="9">
        <f>N90/M90</f>
        <v>5.7538985481269043</v>
      </c>
      <c r="S90" s="9">
        <f t="shared" si="25"/>
        <v>0.70284413110590505</v>
      </c>
      <c r="T90" s="9">
        <f t="shared" si="26"/>
        <v>2.1784424057977363</v>
      </c>
      <c r="U90" s="9">
        <f t="shared" si="27"/>
        <v>17.834020433769492</v>
      </c>
      <c r="V90" s="9">
        <f t="shared" si="28"/>
        <v>3.0994673063144451</v>
      </c>
      <c r="AE90" s="9">
        <f ca="1">Q90*($X$6^(ROW()-10))</f>
        <v>0.11373624133743786</v>
      </c>
      <c r="AF90" s="9">
        <f ca="1">R90*($X$6^(ROW()-10))</f>
        <v>5.3575255346541626</v>
      </c>
      <c r="AG90" s="9">
        <f ca="1">S90*($X$6^(ROW()-10))</f>
        <v>0.65442679390089498</v>
      </c>
      <c r="AH90" s="9">
        <f t="shared" ca="1" si="19"/>
        <v>2.0283744520720055</v>
      </c>
      <c r="AI90" s="9">
        <f t="shared" ca="1" si="20"/>
        <v>16.605475237405393</v>
      </c>
      <c r="AJ90" s="9">
        <f t="shared" ca="1" si="21"/>
        <v>2.8859520373036571</v>
      </c>
      <c r="AL90" s="6">
        <f>A90</f>
        <v>45159</v>
      </c>
      <c r="AM90" s="9">
        <f ca="1">AE90/OFFSET(AE$10, $M$1,0)</f>
        <v>0.90258245865800713</v>
      </c>
      <c r="AN90" s="9">
        <f ca="1">AF90/OFFSET(AF$10, $M$1,0)</f>
        <v>0.9240031030768272</v>
      </c>
      <c r="AO90" s="9">
        <f ca="1">AG90/OFFSET(AG$10, $M$1,0)</f>
        <v>0.89250030189650098</v>
      </c>
      <c r="AP90" s="9">
        <f t="shared" ca="1" si="22"/>
        <v>1.5758547692274723</v>
      </c>
      <c r="AQ90" s="9">
        <f t="shared" ca="1" si="23"/>
        <v>1.6314780999743108</v>
      </c>
      <c r="AR90" s="9">
        <f t="shared" ca="1" si="24"/>
        <v>1.6499081418711625</v>
      </c>
    </row>
    <row r="91" spans="1:44" x14ac:dyDescent="0.35">
      <c r="A91" s="2">
        <v>45166</v>
      </c>
      <c r="B91" s="4">
        <v>399</v>
      </c>
      <c r="C91" s="4">
        <v>50</v>
      </c>
      <c r="D91" s="4">
        <v>285</v>
      </c>
      <c r="E91" s="4">
        <v>1176</v>
      </c>
      <c r="F91" s="4">
        <v>0</v>
      </c>
      <c r="G91" s="4">
        <v>0</v>
      </c>
      <c r="H91" s="4">
        <v>0</v>
      </c>
      <c r="I91" s="4">
        <v>0</v>
      </c>
      <c r="J91" s="4">
        <v>1910</v>
      </c>
      <c r="L91">
        <f>B91+L90</f>
        <v>46072</v>
      </c>
      <c r="M91">
        <f>C91+M90</f>
        <v>5629</v>
      </c>
      <c r="N91">
        <f>D91+N90</f>
        <v>32386</v>
      </c>
      <c r="O91">
        <f t="shared" si="29"/>
        <v>100672</v>
      </c>
      <c r="Q91" s="9">
        <f>M91/L91</f>
        <v>0.1221783295711061</v>
      </c>
      <c r="R91" s="9">
        <f>N91/M91</f>
        <v>5.7534197903712911</v>
      </c>
      <c r="S91" s="9">
        <f t="shared" si="25"/>
        <v>0.7029432193089078</v>
      </c>
      <c r="T91" s="9">
        <f t="shared" si="26"/>
        <v>2.1851015801354401</v>
      </c>
      <c r="U91" s="9">
        <f t="shared" si="27"/>
        <v>17.884526558891455</v>
      </c>
      <c r="V91" s="9">
        <f t="shared" si="28"/>
        <v>3.1085036744272214</v>
      </c>
      <c r="AE91" s="9">
        <f ca="1">Q91*($X$6^(ROW()-10))</f>
        <v>0.11366028957467923</v>
      </c>
      <c r="AF91" s="9">
        <f ca="1">R91*($X$6^(ROW()-10))</f>
        <v>5.3523023412896631</v>
      </c>
      <c r="AG91" s="9">
        <f ca="1">S91*($X$6^(ROW()-10))</f>
        <v>0.65393535941829128</v>
      </c>
      <c r="AH91" s="9">
        <f t="shared" ca="1" si="19"/>
        <v>2.032760467589644</v>
      </c>
      <c r="AI91" s="9">
        <f t="shared" ca="1" si="20"/>
        <v>16.63765149454434</v>
      </c>
      <c r="AJ91" s="9">
        <f t="shared" ca="1" si="21"/>
        <v>2.8917847299076787</v>
      </c>
      <c r="AL91" s="6">
        <f>A91</f>
        <v>45166</v>
      </c>
      <c r="AM91" s="9">
        <f ca="1">AE91/OFFSET(AE$10, $M$1,0)</f>
        <v>0.90197972440229435</v>
      </c>
      <c r="AN91" s="9">
        <f ca="1">AF91/OFFSET(AF$10, $M$1,0)</f>
        <v>0.92310226800930384</v>
      </c>
      <c r="AO91" s="9">
        <f ca="1">AG91/OFFSET(AG$10, $M$1,0)</f>
        <v>0.89183008877537906</v>
      </c>
      <c r="AP91" s="9">
        <f t="shared" ca="1" si="22"/>
        <v>1.5792622877279721</v>
      </c>
      <c r="AQ91" s="9">
        <f t="shared" ca="1" si="23"/>
        <v>1.6346393981672758</v>
      </c>
      <c r="AR91" s="9">
        <f t="shared" ca="1" si="24"/>
        <v>1.6532427111543715</v>
      </c>
    </row>
    <row r="92" spans="1:44" x14ac:dyDescent="0.35">
      <c r="A92" s="2">
        <v>45173</v>
      </c>
      <c r="B92" s="4">
        <v>437</v>
      </c>
      <c r="C92" s="4">
        <v>59</v>
      </c>
      <c r="D92" s="4">
        <v>301</v>
      </c>
      <c r="E92" s="4">
        <v>1140</v>
      </c>
      <c r="F92" s="4">
        <v>0</v>
      </c>
      <c r="G92" s="4">
        <v>0</v>
      </c>
      <c r="H92" s="4">
        <v>0</v>
      </c>
      <c r="I92" s="4">
        <v>0</v>
      </c>
      <c r="J92" s="4">
        <v>1937</v>
      </c>
      <c r="L92">
        <f>B92+L91</f>
        <v>46509</v>
      </c>
      <c r="M92">
        <f>C92+M91</f>
        <v>5688</v>
      </c>
      <c r="N92">
        <f>D92+N91</f>
        <v>32687</v>
      </c>
      <c r="O92">
        <f t="shared" si="29"/>
        <v>101812</v>
      </c>
      <c r="Q92" s="9">
        <f>M92/L92</f>
        <v>0.12229890988840869</v>
      </c>
      <c r="R92" s="9">
        <f>N92/M92</f>
        <v>5.7466596343178624</v>
      </c>
      <c r="S92" s="9">
        <f t="shared" si="25"/>
        <v>0.7028102087767959</v>
      </c>
      <c r="T92" s="9">
        <f t="shared" si="26"/>
        <v>2.1890816831150959</v>
      </c>
      <c r="U92" s="9">
        <f t="shared" si="27"/>
        <v>17.89943741209564</v>
      </c>
      <c r="V92" s="9">
        <f t="shared" si="28"/>
        <v>3.1147551014164652</v>
      </c>
      <c r="AE92" s="9">
        <f ca="1">Q92*($X$6^(ROW()-10))</f>
        <v>0.11367100156542563</v>
      </c>
      <c r="AF92" s="9">
        <f ca="1">R92*($X$6^(ROW()-10))</f>
        <v>5.3412459431122539</v>
      </c>
      <c r="AG92" s="9">
        <f ca="1">S92*($X$6^(ROW()-10))</f>
        <v>0.65322855628851406</v>
      </c>
      <c r="AH92" s="9">
        <f t="shared" ca="1" si="19"/>
        <v>2.0346469780905618</v>
      </c>
      <c r="AI92" s="9">
        <f t="shared" ca="1" si="20"/>
        <v>16.636673049228893</v>
      </c>
      <c r="AJ92" s="9">
        <f t="shared" ca="1" si="21"/>
        <v>2.8950162542911229</v>
      </c>
      <c r="AL92" s="6">
        <f>A92</f>
        <v>45173</v>
      </c>
      <c r="AM92" s="9">
        <f ca="1">AE92/OFFSET(AE$10, $M$1,0)</f>
        <v>0.90206473209053262</v>
      </c>
      <c r="AN92" s="9">
        <f ca="1">AF92/OFFSET(AF$10, $M$1,0)</f>
        <v>0.92119539026160158</v>
      </c>
      <c r="AO92" s="9">
        <f ca="1">AG92/OFFSET(AG$10, $M$1,0)</f>
        <v>0.89086615818362047</v>
      </c>
      <c r="AP92" s="9">
        <f t="shared" ca="1" si="22"/>
        <v>1.5807279276481714</v>
      </c>
      <c r="AQ92" s="9">
        <f t="shared" ca="1" si="23"/>
        <v>1.6345432664949597</v>
      </c>
      <c r="AR92" s="9">
        <f t="shared" ca="1" si="24"/>
        <v>1.6550901841275818</v>
      </c>
    </row>
    <row r="93" spans="1:44" x14ac:dyDescent="0.35">
      <c r="A93" s="2">
        <v>45180</v>
      </c>
      <c r="B93" s="4">
        <v>450</v>
      </c>
      <c r="C93" s="4">
        <v>56</v>
      </c>
      <c r="D93" s="4">
        <v>324</v>
      </c>
      <c r="E93" s="4">
        <v>1153</v>
      </c>
      <c r="F93" s="4">
        <v>0</v>
      </c>
      <c r="G93" s="4">
        <v>0</v>
      </c>
      <c r="H93" s="4">
        <v>0</v>
      </c>
      <c r="I93" s="4">
        <v>0</v>
      </c>
      <c r="J93" s="4">
        <v>1983</v>
      </c>
      <c r="L93">
        <f>B93+L92</f>
        <v>46959</v>
      </c>
      <c r="M93">
        <f>C93+M92</f>
        <v>5744</v>
      </c>
      <c r="N93">
        <f>D93+N92</f>
        <v>33011</v>
      </c>
      <c r="O93">
        <f t="shared" si="29"/>
        <v>102965</v>
      </c>
      <c r="Q93" s="9">
        <f>M93/L93</f>
        <v>0.12231947017611107</v>
      </c>
      <c r="R93" s="9">
        <f>N93/M93</f>
        <v>5.7470403899721445</v>
      </c>
      <c r="S93" s="9">
        <f t="shared" si="25"/>
        <v>0.70297493558210356</v>
      </c>
      <c r="T93" s="9">
        <f t="shared" si="26"/>
        <v>2.192657424561852</v>
      </c>
      <c r="U93" s="9">
        <f t="shared" si="27"/>
        <v>17.925661559888578</v>
      </c>
      <c r="V93" s="9">
        <f t="shared" si="28"/>
        <v>3.1191118112144438</v>
      </c>
      <c r="AE93" s="9">
        <f ca="1">Q93*($X$6^(ROW()-10))</f>
        <v>0.11358872311593021</v>
      </c>
      <c r="AF93" s="9">
        <f ca="1">R93*($X$6^(ROW()-10))</f>
        <v>5.3368362260949755</v>
      </c>
      <c r="AG93" s="9">
        <f ca="1">S93*($X$6^(ROW()-10))</f>
        <v>0.65279897959261357</v>
      </c>
      <c r="AH93" s="9">
        <f t="shared" ca="1" si="19"/>
        <v>2.0361530075960577</v>
      </c>
      <c r="AI93" s="9">
        <f t="shared" ca="1" si="20"/>
        <v>16.646188907329954</v>
      </c>
      <c r="AJ93" s="9">
        <f t="shared" ca="1" si="21"/>
        <v>2.8964802363970579</v>
      </c>
      <c r="AL93" s="6">
        <f>A93</f>
        <v>45180</v>
      </c>
      <c r="AM93" s="9">
        <f ca="1">AE93/OFFSET(AE$10, $M$1,0)</f>
        <v>0.90141179082601675</v>
      </c>
      <c r="AN93" s="9">
        <f ca="1">AF93/OFFSET(AF$10, $M$1,0)</f>
        <v>0.9204348540436591</v>
      </c>
      <c r="AO93" s="9">
        <f ca="1">AG93/OFFSET(AG$10, $M$1,0)</f>
        <v>0.89028030605416597</v>
      </c>
      <c r="AP93" s="9">
        <f t="shared" ca="1" si="22"/>
        <v>1.5818979698839175</v>
      </c>
      <c r="AQ93" s="9">
        <f t="shared" ca="1" si="23"/>
        <v>1.6354781939133194</v>
      </c>
      <c r="AR93" s="9">
        <f t="shared" ca="1" si="24"/>
        <v>1.6559271474467618</v>
      </c>
    </row>
    <row r="94" spans="1:44" x14ac:dyDescent="0.35">
      <c r="A94" s="2">
        <v>45187</v>
      </c>
      <c r="B94" s="4">
        <v>477</v>
      </c>
      <c r="C94" s="4">
        <v>62</v>
      </c>
      <c r="D94" s="4">
        <v>318</v>
      </c>
      <c r="E94" s="4">
        <v>1194</v>
      </c>
      <c r="F94" s="4">
        <v>0</v>
      </c>
      <c r="G94" s="4">
        <v>0</v>
      </c>
      <c r="H94" s="4">
        <v>0</v>
      </c>
      <c r="I94" s="4">
        <v>0</v>
      </c>
      <c r="J94" s="4">
        <v>2051</v>
      </c>
      <c r="L94">
        <f>B94+L93</f>
        <v>47436</v>
      </c>
      <c r="M94">
        <f>C94+M93</f>
        <v>5806</v>
      </c>
      <c r="N94">
        <f>D94+N93</f>
        <v>33329</v>
      </c>
      <c r="O94">
        <f t="shared" si="29"/>
        <v>104159</v>
      </c>
      <c r="Q94" s="9">
        <f>M94/L94</f>
        <v>0.12239649211569273</v>
      </c>
      <c r="R94" s="9">
        <f>N94/M94</f>
        <v>5.7404409231829145</v>
      </c>
      <c r="S94" s="9">
        <f t="shared" si="25"/>
        <v>0.70260983219495743</v>
      </c>
      <c r="T94" s="9">
        <f t="shared" si="26"/>
        <v>2.1957795766928072</v>
      </c>
      <c r="U94" s="9">
        <f t="shared" si="27"/>
        <v>17.939889769204271</v>
      </c>
      <c r="V94" s="9">
        <f t="shared" si="28"/>
        <v>3.1251762729154788</v>
      </c>
      <c r="AE94" s="9">
        <f ca="1">Q94*($X$6^(ROW()-10))</f>
        <v>0.11355888586838532</v>
      </c>
      <c r="AF94" s="9">
        <f ca="1">R94*($X$6^(ROW()-10))</f>
        <v>5.3259539089875458</v>
      </c>
      <c r="AG94" s="9">
        <f ca="1">S94*($X$6^(ROW()-10))</f>
        <v>0.65187807562993694</v>
      </c>
      <c r="AH94" s="9">
        <f t="shared" ca="1" si="19"/>
        <v>2.0372338947924811</v>
      </c>
      <c r="AI94" s="9">
        <f t="shared" ca="1" si="20"/>
        <v>16.644544787009323</v>
      </c>
      <c r="AJ94" s="9">
        <f t="shared" ca="1" si="21"/>
        <v>2.8995237490886656</v>
      </c>
      <c r="AL94" s="6">
        <f>A94</f>
        <v>45187</v>
      </c>
      <c r="AM94" s="9">
        <f ca="1">AE94/OFFSET(AE$10, $M$1,0)</f>
        <v>0.90117500986744126</v>
      </c>
      <c r="AN94" s="9">
        <f ca="1">AF94/OFFSET(AF$10, $M$1,0)</f>
        <v>0.91855799975507191</v>
      </c>
      <c r="AO94" s="9">
        <f ca="1">AG94/OFFSET(AG$10, $M$1,0)</f>
        <v>0.88902438702339504</v>
      </c>
      <c r="AP94" s="9">
        <f t="shared" ca="1" si="22"/>
        <v>1.582737716825978</v>
      </c>
      <c r="AQ94" s="9">
        <f t="shared" ca="1" si="23"/>
        <v>1.6353166600662912</v>
      </c>
      <c r="AR94" s="9">
        <f t="shared" ca="1" si="24"/>
        <v>1.6576671335258317</v>
      </c>
    </row>
    <row r="95" spans="1:44" x14ac:dyDescent="0.35">
      <c r="A95" s="2">
        <v>45194</v>
      </c>
      <c r="B95" s="4">
        <v>459</v>
      </c>
      <c r="C95" s="4">
        <v>52</v>
      </c>
      <c r="D95" s="4">
        <v>273</v>
      </c>
      <c r="E95" s="4">
        <v>1177</v>
      </c>
      <c r="F95" s="4">
        <v>0</v>
      </c>
      <c r="G95" s="4">
        <v>0</v>
      </c>
      <c r="H95" s="4">
        <v>0</v>
      </c>
      <c r="I95" s="4">
        <v>0</v>
      </c>
      <c r="J95" s="4">
        <v>1961</v>
      </c>
      <c r="L95">
        <f>B95+L94</f>
        <v>47895</v>
      </c>
      <c r="M95">
        <f>C95+M94</f>
        <v>5858</v>
      </c>
      <c r="N95">
        <f>D95+N94</f>
        <v>33602</v>
      </c>
      <c r="O95">
        <f t="shared" si="29"/>
        <v>105336</v>
      </c>
      <c r="Q95" s="9">
        <f>M95/L95</f>
        <v>0.12230921808121933</v>
      </c>
      <c r="R95" s="9">
        <f>N95/M95</f>
        <v>5.7360874018436325</v>
      </c>
      <c r="S95" s="9">
        <f t="shared" si="25"/>
        <v>0.70157636496502762</v>
      </c>
      <c r="T95" s="9">
        <f t="shared" si="26"/>
        <v>2.1993109927967427</v>
      </c>
      <c r="U95" s="9">
        <f t="shared" si="27"/>
        <v>17.98156367360874</v>
      </c>
      <c r="V95" s="9">
        <f t="shared" si="28"/>
        <v>3.1348134039640496</v>
      </c>
      <c r="AE95" s="9">
        <f ca="1">Q95*($X$6^(ROW()-10))</f>
        <v>0.11337671441351736</v>
      </c>
      <c r="AF95" s="9">
        <f ca="1">R95*($X$6^(ROW()-10))</f>
        <v>5.3171686763457471</v>
      </c>
      <c r="AG95" s="9">
        <f ca="1">S95*($X$6^(ROW()-10))</f>
        <v>0.65033874320980034</v>
      </c>
      <c r="AH95" s="9">
        <f t="shared" ca="1" si="19"/>
        <v>2.038690609331216</v>
      </c>
      <c r="AI95" s="9">
        <f t="shared" ca="1" si="20"/>
        <v>16.668331637746434</v>
      </c>
      <c r="AJ95" s="9">
        <f t="shared" ca="1" si="21"/>
        <v>2.9058712795047499</v>
      </c>
      <c r="AL95" s="6">
        <f>A95</f>
        <v>45194</v>
      </c>
      <c r="AM95" s="9">
        <f ca="1">AE95/OFFSET(AE$10, $M$1,0)</f>
        <v>0.89972934261399118</v>
      </c>
      <c r="AN95" s="9">
        <f ca="1">AF95/OFFSET(AF$10, $M$1,0)</f>
        <v>0.91704282597386144</v>
      </c>
      <c r="AO95" s="9">
        <f ca="1">AG95/OFFSET(AG$10, $M$1,0)</f>
        <v>0.88692506183913455</v>
      </c>
      <c r="AP95" s="9">
        <f t="shared" ca="1" si="22"/>
        <v>1.5838694460049387</v>
      </c>
      <c r="AQ95" s="9">
        <f t="shared" ca="1" si="23"/>
        <v>1.6376537040526948</v>
      </c>
      <c r="AR95" s="9">
        <f t="shared" ca="1" si="24"/>
        <v>1.6612960372563514</v>
      </c>
    </row>
    <row r="96" spans="1:44" x14ac:dyDescent="0.35">
      <c r="A96" s="2">
        <v>45201</v>
      </c>
      <c r="B96" s="4">
        <v>516</v>
      </c>
      <c r="C96" s="4">
        <v>55</v>
      </c>
      <c r="D96" s="4">
        <v>329</v>
      </c>
      <c r="E96" s="4">
        <v>1181</v>
      </c>
      <c r="F96" s="4">
        <v>0</v>
      </c>
      <c r="G96" s="4">
        <v>0</v>
      </c>
      <c r="H96" s="4">
        <v>0</v>
      </c>
      <c r="I96" s="4">
        <v>0</v>
      </c>
      <c r="J96" s="4">
        <v>2081</v>
      </c>
      <c r="L96">
        <f>B96+L95</f>
        <v>48411</v>
      </c>
      <c r="M96">
        <f>C96+M95</f>
        <v>5913</v>
      </c>
      <c r="N96">
        <f>D96+N95</f>
        <v>33931</v>
      </c>
      <c r="O96">
        <f t="shared" si="29"/>
        <v>106517</v>
      </c>
      <c r="Q96" s="9">
        <f>M96/L96</f>
        <v>0.12214166201896264</v>
      </c>
      <c r="R96" s="9">
        <f>N96/M96</f>
        <v>5.7383730762726195</v>
      </c>
      <c r="S96" s="9">
        <f t="shared" si="25"/>
        <v>0.70089442482080522</v>
      </c>
      <c r="T96" s="9">
        <f t="shared" si="26"/>
        <v>2.2002644027183904</v>
      </c>
      <c r="U96" s="9">
        <f t="shared" si="27"/>
        <v>18.014036867918147</v>
      </c>
      <c r="V96" s="9">
        <f t="shared" si="28"/>
        <v>3.1392237187232914</v>
      </c>
      <c r="AE96" s="9">
        <f ca="1">Q96*($X$6^(ROW()-10))</f>
        <v>0.11312042507130669</v>
      </c>
      <c r="AF96" s="9">
        <f ca="1">R96*($X$6^(ROW()-10))</f>
        <v>5.3145437099498682</v>
      </c>
      <c r="AG96" s="9">
        <f ca="1">S96*($X$6^(ROW()-10))</f>
        <v>0.64912720160570059</v>
      </c>
      <c r="AH96" s="9">
        <f t="shared" ca="1" si="19"/>
        <v>2.037755507749091</v>
      </c>
      <c r="AI96" s="9">
        <f t="shared" ca="1" si="20"/>
        <v>16.683541668466304</v>
      </c>
      <c r="AJ96" s="9">
        <f t="shared" ca="1" si="21"/>
        <v>2.9073644126504155</v>
      </c>
      <c r="AL96" s="6">
        <f>A96</f>
        <v>45201</v>
      </c>
      <c r="AM96" s="9">
        <f ca="1">AE96/OFFSET(AE$10, $M$1,0)</f>
        <v>0.89769549428297368</v>
      </c>
      <c r="AN96" s="9">
        <f ca="1">AF96/OFFSET(AF$10, $M$1,0)</f>
        <v>0.91659010258886287</v>
      </c>
      <c r="AO96" s="9">
        <f ca="1">AG96/OFFSET(AG$10, $M$1,0)</f>
        <v>0.88527277428383166</v>
      </c>
      <c r="AP96" s="9">
        <f t="shared" ca="1" si="22"/>
        <v>1.5831429606726084</v>
      </c>
      <c r="AQ96" s="9">
        <f t="shared" ca="1" si="23"/>
        <v>1.6391480805559042</v>
      </c>
      <c r="AR96" s="9">
        <f t="shared" ca="1" si="24"/>
        <v>1.6621496663195126</v>
      </c>
    </row>
    <row r="97" spans="1:44" x14ac:dyDescent="0.35">
      <c r="A97" s="2">
        <v>45208</v>
      </c>
      <c r="B97" s="4">
        <v>483</v>
      </c>
      <c r="C97" s="4">
        <v>73</v>
      </c>
      <c r="D97" s="4">
        <v>369</v>
      </c>
      <c r="E97" s="4">
        <v>1363</v>
      </c>
      <c r="F97" s="4">
        <v>0</v>
      </c>
      <c r="G97" s="4">
        <v>0</v>
      </c>
      <c r="H97" s="4">
        <v>0</v>
      </c>
      <c r="I97" s="4">
        <v>0</v>
      </c>
      <c r="J97" s="4">
        <v>2288</v>
      </c>
      <c r="L97">
        <f>B97+L96</f>
        <v>48894</v>
      </c>
      <c r="M97">
        <f>C97+M96</f>
        <v>5986</v>
      </c>
      <c r="N97">
        <f>D97+N96</f>
        <v>34300</v>
      </c>
      <c r="O97">
        <f t="shared" si="29"/>
        <v>107880</v>
      </c>
      <c r="Q97" s="9">
        <f>M97/L97</f>
        <v>0.12242810978852212</v>
      </c>
      <c r="R97" s="9">
        <f>N97/M97</f>
        <v>5.7300367524223184</v>
      </c>
      <c r="S97" s="9">
        <f t="shared" si="25"/>
        <v>0.70151756861782633</v>
      </c>
      <c r="T97" s="9">
        <f t="shared" si="26"/>
        <v>2.2064056939501779</v>
      </c>
      <c r="U97" s="9">
        <f t="shared" si="27"/>
        <v>18.022051453391246</v>
      </c>
      <c r="V97" s="9">
        <f t="shared" si="28"/>
        <v>3.1451895043731777</v>
      </c>
      <c r="AE97" s="9">
        <f ca="1">Q97*($X$6^(ROW()-10))</f>
        <v>0.11328459935365372</v>
      </c>
      <c r="AF97" s="9">
        <f ca="1">R97*($X$6^(ROW()-10))</f>
        <v>5.3020904994869911</v>
      </c>
      <c r="AG97" s="9">
        <f ca="1">S97*($X$6^(ROW()-10))</f>
        <v>0.64912491777987347</v>
      </c>
      <c r="AH97" s="9">
        <f t="shared" ca="1" si="19"/>
        <v>2.0416208784283598</v>
      </c>
      <c r="AI97" s="9">
        <f t="shared" ca="1" si="20"/>
        <v>16.676079390223226</v>
      </c>
      <c r="AJ97" s="9">
        <f t="shared" ca="1" si="21"/>
        <v>2.9102918725911433</v>
      </c>
      <c r="AL97" s="6">
        <f>A97</f>
        <v>45208</v>
      </c>
      <c r="AM97" s="9">
        <f ca="1">AE97/OFFSET(AE$10, $M$1,0)</f>
        <v>0.89899834046170013</v>
      </c>
      <c r="AN97" s="9">
        <f ca="1">AF97/OFFSET(AF$10, $M$1,0)</f>
        <v>0.91444231905772755</v>
      </c>
      <c r="AO97" s="9">
        <f ca="1">AG97/OFFSET(AG$10, $M$1,0)</f>
        <v>0.88526965962645643</v>
      </c>
      <c r="AP97" s="9">
        <f t="shared" ca="1" si="22"/>
        <v>1.5861459874626251</v>
      </c>
      <c r="AQ97" s="9">
        <f t="shared" ca="1" si="23"/>
        <v>1.6384149161414301</v>
      </c>
      <c r="AR97" s="9">
        <f t="shared" ca="1" si="24"/>
        <v>1.6638233046644246</v>
      </c>
    </row>
    <row r="98" spans="1:44" x14ac:dyDescent="0.35">
      <c r="A98" s="2">
        <v>45215</v>
      </c>
      <c r="B98" s="4">
        <v>487</v>
      </c>
      <c r="C98" s="4">
        <v>57</v>
      </c>
      <c r="D98" s="4">
        <v>360</v>
      </c>
      <c r="E98" s="4">
        <v>1300</v>
      </c>
      <c r="F98" s="4">
        <v>0</v>
      </c>
      <c r="G98" s="4">
        <v>0</v>
      </c>
      <c r="H98" s="4">
        <v>0</v>
      </c>
      <c r="I98" s="4">
        <v>0</v>
      </c>
      <c r="J98" s="4">
        <v>2204</v>
      </c>
      <c r="L98">
        <f>B98+L97</f>
        <v>49381</v>
      </c>
      <c r="M98">
        <f>C98+M97</f>
        <v>6043</v>
      </c>
      <c r="N98">
        <f>D98+N97</f>
        <v>34660</v>
      </c>
      <c r="O98">
        <f t="shared" si="29"/>
        <v>109180</v>
      </c>
      <c r="Q98" s="9">
        <f>M98/L98</f>
        <v>0.12237500253133797</v>
      </c>
      <c r="R98" s="9">
        <f>N98/M98</f>
        <v>5.7355618070494785</v>
      </c>
      <c r="S98" s="9">
        <f t="shared" si="25"/>
        <v>0.70188939065632527</v>
      </c>
      <c r="T98" s="9">
        <f t="shared" si="26"/>
        <v>2.2109718312711366</v>
      </c>
      <c r="U98" s="9">
        <f t="shared" si="27"/>
        <v>18.067185172927353</v>
      </c>
      <c r="V98" s="9">
        <f t="shared" si="28"/>
        <v>3.1500288517022503</v>
      </c>
      <c r="AE98" s="9">
        <f ca="1">Q98*($X$6^(ROW()-10))</f>
        <v>0.11313447559892899</v>
      </c>
      <c r="AF98" s="9">
        <f ca="1">R98*($X$6^(ROW()-10))</f>
        <v>5.3024699806614484</v>
      </c>
      <c r="AG98" s="9">
        <f ca="1">S98*($X$6^(ROW()-10))</f>
        <v>0.64888977730578823</v>
      </c>
      <c r="AH98" s="9">
        <f t="shared" ca="1" si="19"/>
        <v>2.0440215200878811</v>
      </c>
      <c r="AI98" s="9">
        <f t="shared" ca="1" si="20"/>
        <v>16.702933424368634</v>
      </c>
      <c r="AJ98" s="9">
        <f t="shared" ca="1" si="21"/>
        <v>2.9121704178724657</v>
      </c>
      <c r="AL98" s="6">
        <f>A98</f>
        <v>45215</v>
      </c>
      <c r="AM98" s="9">
        <f ca="1">AE98/OFFSET(AE$10, $M$1,0)</f>
        <v>0.89780699576761613</v>
      </c>
      <c r="AN98" s="9">
        <f ca="1">AF98/OFFSET(AF$10, $M$1,0)</f>
        <v>0.91450776751532048</v>
      </c>
      <c r="AO98" s="9">
        <f ca="1">AG98/OFFSET(AG$10, $M$1,0)</f>
        <v>0.88494897754854485</v>
      </c>
      <c r="AP98" s="9">
        <f t="shared" ca="1" si="22"/>
        <v>1.588011058581273</v>
      </c>
      <c r="AQ98" s="9">
        <f t="shared" ca="1" si="23"/>
        <v>1.6410533090797728</v>
      </c>
      <c r="AR98" s="9">
        <f t="shared" ca="1" si="24"/>
        <v>1.6648972750958331</v>
      </c>
    </row>
    <row r="99" spans="1:44" x14ac:dyDescent="0.35">
      <c r="A99" s="2">
        <v>45222</v>
      </c>
      <c r="B99" s="4">
        <v>476</v>
      </c>
      <c r="C99" s="4">
        <v>62</v>
      </c>
      <c r="D99" s="4">
        <v>355</v>
      </c>
      <c r="E99" s="4">
        <v>1332</v>
      </c>
      <c r="F99" s="4">
        <v>0</v>
      </c>
      <c r="G99" s="4">
        <v>0</v>
      </c>
      <c r="H99" s="4">
        <v>0</v>
      </c>
      <c r="I99" s="4">
        <v>0</v>
      </c>
      <c r="J99" s="4">
        <v>2225</v>
      </c>
      <c r="L99">
        <f>B99+L98</f>
        <v>49857</v>
      </c>
      <c r="M99">
        <f>C99+M98</f>
        <v>6105</v>
      </c>
      <c r="N99">
        <f>D99+N98</f>
        <v>35015</v>
      </c>
      <c r="O99">
        <f t="shared" si="29"/>
        <v>110512</v>
      </c>
      <c r="Q99" s="9">
        <f>M99/L99</f>
        <v>0.12245020759371804</v>
      </c>
      <c r="R99" s="9">
        <f>N99/M99</f>
        <v>5.7354627354627352</v>
      </c>
      <c r="S99" s="9">
        <f t="shared" si="25"/>
        <v>0.70230860260344585</v>
      </c>
      <c r="T99" s="9">
        <f t="shared" si="26"/>
        <v>2.2165794171330004</v>
      </c>
      <c r="U99" s="9">
        <f t="shared" si="27"/>
        <v>18.1018837018837</v>
      </c>
      <c r="V99" s="9">
        <f t="shared" si="28"/>
        <v>3.1561330858203629</v>
      </c>
      <c r="AE99" s="9">
        <f ca="1">Q99*($X$6^(ROW()-10))</f>
        <v>0.11310304718685311</v>
      </c>
      <c r="AF99" s="9">
        <f ca="1">R99*($X$6^(ROW()-10))</f>
        <v>5.2976497562161668</v>
      </c>
      <c r="AG99" s="9">
        <f ca="1">S99*($X$6^(ROW()-10))</f>
        <v>0.64869831240747944</v>
      </c>
      <c r="AH99" s="9">
        <f t="shared" ca="1" si="19"/>
        <v>2.0473782065050798</v>
      </c>
      <c r="AI99" s="9">
        <f t="shared" ca="1" si="20"/>
        <v>16.720087672682023</v>
      </c>
      <c r="AJ99" s="9">
        <f t="shared" ca="1" si="21"/>
        <v>2.9152116304933244</v>
      </c>
      <c r="AL99" s="6">
        <f>A99</f>
        <v>45222</v>
      </c>
      <c r="AM99" s="9">
        <f ca="1">AE99/OFFSET(AE$10, $M$1,0)</f>
        <v>0.8975575877239742</v>
      </c>
      <c r="AN99" s="9">
        <f ca="1">AF99/OFFSET(AF$10, $M$1,0)</f>
        <v>0.91367643179584368</v>
      </c>
      <c r="AO99" s="9">
        <f ca="1">AG99/OFFSET(AG$10, $M$1,0)</f>
        <v>0.88468785975640096</v>
      </c>
      <c r="AP99" s="9">
        <f t="shared" ca="1" si="22"/>
        <v>1.5906188858953767</v>
      </c>
      <c r="AQ99" s="9">
        <f t="shared" ca="1" si="23"/>
        <v>1.6427387038092036</v>
      </c>
      <c r="AR99" s="9">
        <f t="shared" ca="1" si="24"/>
        <v>1.6666359462169944</v>
      </c>
    </row>
    <row r="100" spans="1:44" x14ac:dyDescent="0.35">
      <c r="A100" s="2">
        <v>45229</v>
      </c>
      <c r="B100" s="4">
        <v>513</v>
      </c>
      <c r="C100" s="4">
        <v>63</v>
      </c>
      <c r="D100" s="4">
        <v>329</v>
      </c>
      <c r="E100" s="4">
        <v>1258</v>
      </c>
      <c r="F100" s="4">
        <v>0</v>
      </c>
      <c r="G100" s="4">
        <v>0</v>
      </c>
      <c r="H100" s="4">
        <v>1</v>
      </c>
      <c r="I100" s="4">
        <v>0</v>
      </c>
      <c r="J100" s="4">
        <v>2164</v>
      </c>
      <c r="L100">
        <f>B100+L99</f>
        <v>50370</v>
      </c>
      <c r="M100">
        <f>C100+M99</f>
        <v>6168</v>
      </c>
      <c r="N100">
        <f>D100+N99</f>
        <v>35344</v>
      </c>
      <c r="O100">
        <f t="shared" si="29"/>
        <v>111770</v>
      </c>
      <c r="Q100" s="9">
        <f>M100/L100</f>
        <v>0.1224538415723645</v>
      </c>
      <c r="R100" s="9">
        <f>N100/M100</f>
        <v>5.7302204928664073</v>
      </c>
      <c r="S100" s="9">
        <f t="shared" si="25"/>
        <v>0.7016875124081795</v>
      </c>
      <c r="T100" s="9">
        <f t="shared" si="26"/>
        <v>2.2189795513202304</v>
      </c>
      <c r="U100" s="9">
        <f t="shared" si="27"/>
        <v>18.120946822308689</v>
      </c>
      <c r="V100" s="9">
        <f t="shared" si="28"/>
        <v>3.1623472159348123</v>
      </c>
      <c r="AE100" s="9">
        <f ca="1">Q100*($X$6^(ROW()-10))</f>
        <v>0.11300553605950243</v>
      </c>
      <c r="AF100" s="9">
        <f ca="1">R100*($X$6^(ROW()-10))</f>
        <v>5.2880875783128847</v>
      </c>
      <c r="AG100" s="9">
        <f ca="1">S100*($X$6^(ROW()-10))</f>
        <v>0.64754663853551464</v>
      </c>
      <c r="AH100" s="9">
        <f t="shared" ca="1" si="19"/>
        <v>2.0477673095607312</v>
      </c>
      <c r="AI100" s="9">
        <f t="shared" ca="1" si="20"/>
        <v>16.722769030897211</v>
      </c>
      <c r="AJ100" s="9">
        <f t="shared" ca="1" si="21"/>
        <v>2.9183465194254761</v>
      </c>
      <c r="AL100" s="6">
        <f>A100</f>
        <v>45229</v>
      </c>
      <c r="AM100" s="9">
        <f ca="1">AE100/OFFSET(AE$10, $M$1,0)</f>
        <v>0.89678376372525792</v>
      </c>
      <c r="AN100" s="9">
        <f ca="1">AF100/OFFSET(AF$10, $M$1,0)</f>
        <v>0.91202725961781961</v>
      </c>
      <c r="AO100" s="9">
        <f ca="1">AG100/OFFSET(AG$10, $M$1,0)</f>
        <v>0.88311721917750907</v>
      </c>
      <c r="AP100" s="9">
        <f t="shared" ca="1" si="22"/>
        <v>1.5909211821037237</v>
      </c>
      <c r="AQ100" s="9">
        <f t="shared" ca="1" si="23"/>
        <v>1.6430021456645991</v>
      </c>
      <c r="AR100" s="9">
        <f t="shared" ca="1" si="24"/>
        <v>1.6684281723892114</v>
      </c>
    </row>
    <row r="101" spans="1:44" x14ac:dyDescent="0.35">
      <c r="A101" s="2">
        <v>45236</v>
      </c>
      <c r="B101" s="4">
        <v>493</v>
      </c>
      <c r="C101" s="4">
        <v>62</v>
      </c>
      <c r="D101" s="4">
        <v>335</v>
      </c>
      <c r="E101" s="4">
        <v>1261</v>
      </c>
      <c r="F101" s="4">
        <v>0</v>
      </c>
      <c r="G101" s="4">
        <v>0</v>
      </c>
      <c r="H101" s="4">
        <v>0</v>
      </c>
      <c r="I101" s="4">
        <v>0</v>
      </c>
      <c r="J101" s="4">
        <v>2151</v>
      </c>
      <c r="L101">
        <f>B101+L100</f>
        <v>50863</v>
      </c>
      <c r="M101">
        <f>C101+M100</f>
        <v>6230</v>
      </c>
      <c r="N101">
        <f>D101+N100</f>
        <v>35679</v>
      </c>
      <c r="O101">
        <f t="shared" si="29"/>
        <v>113031</v>
      </c>
      <c r="Q101" s="9">
        <f>M101/L101</f>
        <v>0.12248589347856005</v>
      </c>
      <c r="R101" s="9">
        <f>N101/M101</f>
        <v>5.7269662921348319</v>
      </c>
      <c r="S101" s="9">
        <f t="shared" si="25"/>
        <v>0.70147258321373096</v>
      </c>
      <c r="T101" s="9">
        <f t="shared" si="26"/>
        <v>2.2222637280537914</v>
      </c>
      <c r="U101" s="9">
        <f t="shared" si="27"/>
        <v>18.143017656500803</v>
      </c>
      <c r="V101" s="9">
        <f t="shared" si="28"/>
        <v>3.1679979820062223</v>
      </c>
      <c r="AE101" s="9">
        <f ca="1">Q101*($X$6^(ROW()-10))</f>
        <v>0.1129343107681233</v>
      </c>
      <c r="AF101" s="9">
        <f ca="1">R101*($X$6^(ROW()-10))</f>
        <v>5.2803712544068002</v>
      </c>
      <c r="AG101" s="9">
        <f ca="1">S101*($X$6^(ROW()-10))</f>
        <v>0.64677099099452184</v>
      </c>
      <c r="AH101" s="9">
        <f t="shared" ca="1" si="19"/>
        <v>2.0489691942908097</v>
      </c>
      <c r="AI101" s="9">
        <f t="shared" ca="1" si="20"/>
        <v>16.728205478204409</v>
      </c>
      <c r="AJ101" s="9">
        <f t="shared" ca="1" si="21"/>
        <v>2.9209540662354176</v>
      </c>
      <c r="AL101" s="6">
        <f>A101</f>
        <v>45236</v>
      </c>
      <c r="AM101" s="9">
        <f ca="1">AE101/OFFSET(AE$10, $M$1,0)</f>
        <v>0.89621853756818026</v>
      </c>
      <c r="AN101" s="9">
        <f ca="1">AF101/OFFSET(AF$10, $M$1,0)</f>
        <v>0.91069643866560024</v>
      </c>
      <c r="AO101" s="9">
        <f ca="1">AG101/OFFSET(AG$10, $M$1,0)</f>
        <v>0.88205939930987354</v>
      </c>
      <c r="AP101" s="9">
        <f t="shared" ca="1" si="22"/>
        <v>1.5918549326654217</v>
      </c>
      <c r="AQ101" s="9">
        <f t="shared" ca="1" si="23"/>
        <v>1.6435362733903371</v>
      </c>
      <c r="AR101" s="9">
        <f t="shared" ca="1" si="24"/>
        <v>1.669918915359442</v>
      </c>
    </row>
    <row r="102" spans="1:44" x14ac:dyDescent="0.35">
      <c r="A102" s="2">
        <v>45243</v>
      </c>
      <c r="B102" s="4">
        <v>556</v>
      </c>
      <c r="C102" s="4">
        <v>52</v>
      </c>
      <c r="D102" s="4">
        <v>356</v>
      </c>
      <c r="E102" s="4">
        <v>1366</v>
      </c>
      <c r="F102" s="4">
        <v>0</v>
      </c>
      <c r="G102" s="4">
        <v>0</v>
      </c>
      <c r="H102" s="4">
        <v>0</v>
      </c>
      <c r="I102" s="4">
        <v>0</v>
      </c>
      <c r="J102" s="4">
        <v>2330</v>
      </c>
      <c r="L102">
        <f>B102+L101</f>
        <v>51419</v>
      </c>
      <c r="M102">
        <f>C102+M101</f>
        <v>6282</v>
      </c>
      <c r="N102">
        <f>D102+N101</f>
        <v>36035</v>
      </c>
      <c r="O102">
        <f t="shared" si="29"/>
        <v>114397</v>
      </c>
      <c r="Q102" s="9">
        <f>M102/L102</f>
        <v>0.12217273770396157</v>
      </c>
      <c r="R102" s="9">
        <f>N102/M102</f>
        <v>5.7362304998408149</v>
      </c>
      <c r="S102" s="9">
        <f t="shared" si="25"/>
        <v>0.70081098426651622</v>
      </c>
      <c r="T102" s="9">
        <f t="shared" si="26"/>
        <v>2.2248001711429626</v>
      </c>
      <c r="U102" s="9">
        <f t="shared" si="27"/>
        <v>18.210283349251831</v>
      </c>
      <c r="V102" s="9">
        <f t="shared" si="28"/>
        <v>3.1746080199805746</v>
      </c>
      <c r="AE102" s="9">
        <f ca="1">Q102*($X$6^(ROW()-10))</f>
        <v>0.11254511847622028</v>
      </c>
      <c r="AF102" s="9">
        <f ca="1">R102*($X$6^(ROW()-10))</f>
        <v>5.2841964037494034</v>
      </c>
      <c r="AG102" s="9">
        <f ca="1">S102*($X$6^(ROW()-10))</f>
        <v>0.64558474121149279</v>
      </c>
      <c r="AH102" s="9">
        <f t="shared" ca="1" si="19"/>
        <v>2.0494784970270885</v>
      </c>
      <c r="AI102" s="9">
        <f t="shared" ca="1" si="20"/>
        <v>16.775252282495366</v>
      </c>
      <c r="AJ102" s="9">
        <f t="shared" ca="1" si="21"/>
        <v>2.9244383193738277</v>
      </c>
      <c r="AL102" s="6">
        <f>A102</f>
        <v>45243</v>
      </c>
      <c r="AM102" s="9">
        <f ca="1">AE102/OFFSET(AE$10, $M$1,0)</f>
        <v>0.89313000455894909</v>
      </c>
      <c r="AN102" s="9">
        <f ca="1">AF102/OFFSET(AF$10, $M$1,0)</f>
        <v>0.91135615551425275</v>
      </c>
      <c r="AO102" s="9">
        <f ca="1">AG102/OFFSET(AG$10, $M$1,0)</f>
        <v>0.88044160447117625</v>
      </c>
      <c r="AP102" s="9">
        <f t="shared" ca="1" si="22"/>
        <v>1.5922506126371969</v>
      </c>
      <c r="AQ102" s="9">
        <f t="shared" ca="1" si="23"/>
        <v>1.6481585940271819</v>
      </c>
      <c r="AR102" s="9">
        <f t="shared" ca="1" si="24"/>
        <v>1.6719108741817286</v>
      </c>
    </row>
    <row r="103" spans="1:44" x14ac:dyDescent="0.35">
      <c r="A103" s="2">
        <v>45250</v>
      </c>
      <c r="B103" s="4">
        <v>511</v>
      </c>
      <c r="C103" s="4">
        <v>73</v>
      </c>
      <c r="D103" s="4">
        <v>351</v>
      </c>
      <c r="E103" s="4">
        <v>1377</v>
      </c>
      <c r="F103" s="4">
        <v>0</v>
      </c>
      <c r="G103" s="4">
        <v>0</v>
      </c>
      <c r="H103" s="4">
        <v>0</v>
      </c>
      <c r="I103" s="4">
        <v>0</v>
      </c>
      <c r="J103" s="4">
        <v>2312</v>
      </c>
      <c r="L103">
        <f>B103+L102</f>
        <v>51930</v>
      </c>
      <c r="M103">
        <f>C103+M102</f>
        <v>6355</v>
      </c>
      <c r="N103">
        <f>D103+N102</f>
        <v>36386</v>
      </c>
      <c r="O103">
        <f t="shared" si="29"/>
        <v>115774</v>
      </c>
      <c r="Q103" s="9">
        <f>M103/L103</f>
        <v>0.12237627575582515</v>
      </c>
      <c r="R103" s="9">
        <f>N103/M103</f>
        <v>5.7255704169944925</v>
      </c>
      <c r="S103" s="9">
        <f t="shared" si="25"/>
        <v>0.70067398420951277</v>
      </c>
      <c r="T103" s="9">
        <f t="shared" si="26"/>
        <v>2.2294242249181591</v>
      </c>
      <c r="U103" s="9">
        <f t="shared" si="27"/>
        <v>18.21778127458694</v>
      </c>
      <c r="V103" s="9">
        <f t="shared" si="28"/>
        <v>3.1818281756719617</v>
      </c>
      <c r="AE103" s="9">
        <f ca="1">Q103*($X$6^(ROW()-10))</f>
        <v>0.11263208268328494</v>
      </c>
      <c r="AF103" s="9">
        <f ca="1">R103*($X$6^(ROW()-10))</f>
        <v>5.2696727092971472</v>
      </c>
      <c r="AG103" s="9">
        <f ca="1">S103*($X$6^(ROW()-10))</f>
        <v>0.64488292061589392</v>
      </c>
      <c r="AH103" s="9">
        <f t="shared" ca="1" si="19"/>
        <v>2.0519066468252762</v>
      </c>
      <c r="AI103" s="9">
        <f t="shared" ca="1" si="20"/>
        <v>16.767193103011266</v>
      </c>
      <c r="AJ103" s="9">
        <f t="shared" ca="1" si="21"/>
        <v>2.9284755721881108</v>
      </c>
      <c r="AL103" s="6">
        <f>A103</f>
        <v>45250</v>
      </c>
      <c r="AM103" s="9">
        <f ca="1">AE103/OFFSET(AE$10, $M$1,0)</f>
        <v>0.89382013082745115</v>
      </c>
      <c r="AN103" s="9">
        <f ca="1">AF103/OFFSET(AF$10, $M$1,0)</f>
        <v>0.90885127921357622</v>
      </c>
      <c r="AO103" s="9">
        <f ca="1">AG103/OFFSET(AG$10, $M$1,0)</f>
        <v>0.87948446900654242</v>
      </c>
      <c r="AP103" s="9">
        <f t="shared" ca="1" si="22"/>
        <v>1.5941370549733072</v>
      </c>
      <c r="AQ103" s="9">
        <f t="shared" ca="1" si="23"/>
        <v>1.6473667844195621</v>
      </c>
      <c r="AR103" s="9">
        <f t="shared" ca="1" si="24"/>
        <v>1.6742189847126649</v>
      </c>
    </row>
    <row r="104" spans="1:44" x14ac:dyDescent="0.35">
      <c r="A104" s="2">
        <v>45257</v>
      </c>
      <c r="B104" s="4">
        <v>555</v>
      </c>
      <c r="C104" s="4">
        <v>64</v>
      </c>
      <c r="D104" s="4">
        <v>366</v>
      </c>
      <c r="E104" s="4">
        <v>1406</v>
      </c>
      <c r="F104" s="4">
        <v>1</v>
      </c>
      <c r="G104" s="4">
        <v>0</v>
      </c>
      <c r="H104" s="4">
        <v>0</v>
      </c>
      <c r="I104" s="4">
        <v>0</v>
      </c>
      <c r="J104" s="4">
        <v>2392</v>
      </c>
      <c r="L104">
        <f>B104+L103</f>
        <v>52485</v>
      </c>
      <c r="M104">
        <f>C104+M103</f>
        <v>6419</v>
      </c>
      <c r="N104">
        <f>D104+N103</f>
        <v>36752</v>
      </c>
      <c r="O104">
        <f t="shared" si="29"/>
        <v>117180</v>
      </c>
      <c r="Q104" s="9">
        <f>M104/L104</f>
        <v>0.12230160998380489</v>
      </c>
      <c r="R104" s="9">
        <f>N104/M104</f>
        <v>5.7255024147063409</v>
      </c>
      <c r="S104" s="9">
        <f t="shared" si="25"/>
        <v>0.70023816328474797</v>
      </c>
      <c r="T104" s="9">
        <f t="shared" si="26"/>
        <v>2.2326378965418692</v>
      </c>
      <c r="U104" s="9">
        <f t="shared" si="27"/>
        <v>18.255179934569249</v>
      </c>
      <c r="V104" s="9">
        <f t="shared" si="28"/>
        <v>3.1883979103178057</v>
      </c>
      <c r="AE104" s="9">
        <f ca="1">Q104*($X$6^(ROW()-10))</f>
        <v>0.11246297873565932</v>
      </c>
      <c r="AF104" s="9">
        <f ca="1">R104*($X$6^(ROW()-10))</f>
        <v>5.2649107105078263</v>
      </c>
      <c r="AG104" s="9">
        <f ca="1">S104*($X$6^(ROW()-10))</f>
        <v>0.64390705631608525</v>
      </c>
      <c r="AH104" s="9">
        <f t="shared" ca="1" si="19"/>
        <v>2.053031912797096</v>
      </c>
      <c r="AI104" s="9">
        <f t="shared" ca="1" si="20"/>
        <v>16.78663030739299</v>
      </c>
      <c r="AJ104" s="9">
        <f t="shared" ca="1" si="21"/>
        <v>2.9319052008912601</v>
      </c>
      <c r="AL104" s="6">
        <f>A104</f>
        <v>45257</v>
      </c>
      <c r="AM104" s="9">
        <f ca="1">AE104/OFFSET(AE$10, $M$1,0)</f>
        <v>0.89247816405395919</v>
      </c>
      <c r="AN104" s="9">
        <f ca="1">AF104/OFFSET(AF$10, $M$1,0)</f>
        <v>0.90802998557162917</v>
      </c>
      <c r="AO104" s="9">
        <f ca="1">AG104/OFFSET(AG$10, $M$1,0)</f>
        <v>0.87815359565247686</v>
      </c>
      <c r="AP104" s="9">
        <f t="shared" ca="1" si="22"/>
        <v>1.595011280019146</v>
      </c>
      <c r="AQ104" s="9">
        <f t="shared" ca="1" si="23"/>
        <v>1.6492764782295939</v>
      </c>
      <c r="AR104" s="9">
        <f t="shared" ca="1" si="24"/>
        <v>1.676179714568109</v>
      </c>
    </row>
    <row r="105" spans="1:44" x14ac:dyDescent="0.35">
      <c r="A105" s="2">
        <v>45264</v>
      </c>
      <c r="B105" s="4">
        <v>594</v>
      </c>
      <c r="C105" s="4">
        <v>63</v>
      </c>
      <c r="D105" s="4">
        <v>378</v>
      </c>
      <c r="E105" s="4">
        <v>1437</v>
      </c>
      <c r="F105" s="4">
        <v>1</v>
      </c>
      <c r="G105" s="4">
        <v>0</v>
      </c>
      <c r="H105" s="4">
        <v>0</v>
      </c>
      <c r="I105" s="4">
        <v>0</v>
      </c>
      <c r="J105" s="4">
        <v>2473</v>
      </c>
      <c r="L105">
        <f>B105+L104</f>
        <v>53079</v>
      </c>
      <c r="M105">
        <f>C105+M104</f>
        <v>6482</v>
      </c>
      <c r="N105">
        <f>D105+N104</f>
        <v>37130</v>
      </c>
      <c r="O105">
        <f t="shared" si="29"/>
        <v>118617</v>
      </c>
      <c r="Q105" s="9">
        <f>M105/L105</f>
        <v>0.12211985907797811</v>
      </c>
      <c r="R105" s="9">
        <f>N105/M105</f>
        <v>5.7281703178031469</v>
      </c>
      <c r="S105" s="9">
        <f t="shared" si="25"/>
        <v>0.69952335198477744</v>
      </c>
      <c r="T105" s="9">
        <f t="shared" si="26"/>
        <v>2.2347255976940033</v>
      </c>
      <c r="U105" s="9">
        <f t="shared" si="27"/>
        <v>18.299444615859304</v>
      </c>
      <c r="V105" s="9">
        <f t="shared" si="28"/>
        <v>3.1946404524643146</v>
      </c>
      <c r="AE105" s="9">
        <f ca="1">Q105*($X$6^(ROW()-10))</f>
        <v>0.11219570403787442</v>
      </c>
      <c r="AF105" s="9">
        <f ca="1">R105*($X$6^(ROW()-10))</f>
        <v>5.2626665843464995</v>
      </c>
      <c r="AG105" s="9">
        <f ca="1">S105*($X$6^(ROW()-10))</f>
        <v>0.64267610165477895</v>
      </c>
      <c r="AH105" s="9">
        <f t="shared" ca="1" si="19"/>
        <v>2.0531190721784247</v>
      </c>
      <c r="AI105" s="9">
        <f t="shared" ca="1" si="20"/>
        <v>16.812327558185533</v>
      </c>
      <c r="AJ105" s="9">
        <f t="shared" ca="1" si="21"/>
        <v>2.9350257805590791</v>
      </c>
      <c r="AL105" s="6">
        <f>A105</f>
        <v>45264</v>
      </c>
      <c r="AM105" s="9">
        <f ca="1">AE105/OFFSET(AE$10, $M$1,0)</f>
        <v>0.89035713867957511</v>
      </c>
      <c r="AN105" s="9">
        <f ca="1">AF105/OFFSET(AF$10, $M$1,0)</f>
        <v>0.90764294503895249</v>
      </c>
      <c r="AO105" s="9">
        <f ca="1">AG105/OFFSET(AG$10, $M$1,0)</f>
        <v>0.87647483277620752</v>
      </c>
      <c r="AP105" s="9">
        <f t="shared" ca="1" si="22"/>
        <v>1.5950789946004502</v>
      </c>
      <c r="AQ105" s="9">
        <f t="shared" ca="1" si="23"/>
        <v>1.6518012178891455</v>
      </c>
      <c r="AR105" s="9">
        <f t="shared" ca="1" si="24"/>
        <v>1.6779637600874873</v>
      </c>
    </row>
    <row r="106" spans="1:44" x14ac:dyDescent="0.35">
      <c r="A106" s="2">
        <v>45271</v>
      </c>
      <c r="B106" s="4">
        <v>509</v>
      </c>
      <c r="C106" s="4">
        <v>67</v>
      </c>
      <c r="D106" s="4">
        <v>375</v>
      </c>
      <c r="E106" s="4">
        <v>1479</v>
      </c>
      <c r="F106" s="4">
        <v>0</v>
      </c>
      <c r="G106" s="4">
        <v>0</v>
      </c>
      <c r="H106" s="4">
        <v>0</v>
      </c>
      <c r="I106" s="4">
        <v>0</v>
      </c>
      <c r="J106" s="4">
        <v>2430</v>
      </c>
      <c r="L106">
        <f>B106+L105</f>
        <v>53588</v>
      </c>
      <c r="M106">
        <f>C106+M105</f>
        <v>6549</v>
      </c>
      <c r="N106">
        <f>D106+N105</f>
        <v>37505</v>
      </c>
      <c r="O106">
        <f t="shared" si="29"/>
        <v>120096</v>
      </c>
      <c r="Q106" s="9">
        <f>M106/L106</f>
        <v>0.12221019631260729</v>
      </c>
      <c r="R106" s="9">
        <f>N106/M106</f>
        <v>5.7268285234386926</v>
      </c>
      <c r="S106" s="9">
        <f t="shared" si="25"/>
        <v>0.69987683809808166</v>
      </c>
      <c r="T106" s="9">
        <f t="shared" si="26"/>
        <v>2.2410987534522655</v>
      </c>
      <c r="U106" s="9">
        <f t="shared" si="27"/>
        <v>18.338066880439762</v>
      </c>
      <c r="V106" s="9">
        <f t="shared" si="28"/>
        <v>3.2021330489268096</v>
      </c>
      <c r="AE106" s="9">
        <f ca="1">Q106*($X$6^(ROW()-10))</f>
        <v>0.1121785703879819</v>
      </c>
      <c r="AF106" s="9">
        <f ca="1">R106*($X$6^(ROW()-10))</f>
        <v>5.256741712231392</v>
      </c>
      <c r="AG106" s="9">
        <f ca="1">S106*($X$6^(ROW()-10))</f>
        <v>0.64242743661646984</v>
      </c>
      <c r="AH106" s="9">
        <f t="shared" ca="1" si="19"/>
        <v>2.0571381263269317</v>
      </c>
      <c r="AI106" s="9">
        <f t="shared" ca="1" si="20"/>
        <v>16.832786366408246</v>
      </c>
      <c r="AJ106" s="9">
        <f t="shared" ca="1" si="21"/>
        <v>2.9392859062420369</v>
      </c>
      <c r="AL106" s="6">
        <f>A106</f>
        <v>45271</v>
      </c>
      <c r="AM106" s="9">
        <f ca="1">AE106/OFFSET(AE$10, $M$1,0)</f>
        <v>0.89022117030516845</v>
      </c>
      <c r="AN106" s="9">
        <f ca="1">AF106/OFFSET(AF$10, $M$1,0)</f>
        <v>0.90662109265872926</v>
      </c>
      <c r="AO106" s="9">
        <f ca="1">AG106/OFFSET(AG$10, $M$1,0)</f>
        <v>0.87613570604143698</v>
      </c>
      <c r="AP106" s="9">
        <f t="shared" ca="1" si="22"/>
        <v>1.5982014188851963</v>
      </c>
      <c r="AQ106" s="9">
        <f t="shared" ca="1" si="23"/>
        <v>1.6538112836710477</v>
      </c>
      <c r="AR106" s="9">
        <f t="shared" ca="1" si="24"/>
        <v>1.6803992877604537</v>
      </c>
    </row>
    <row r="107" spans="1:44" x14ac:dyDescent="0.35">
      <c r="A107" s="2">
        <v>45278</v>
      </c>
      <c r="B107" s="4">
        <v>607</v>
      </c>
      <c r="C107" s="4">
        <v>62</v>
      </c>
      <c r="D107" s="4">
        <v>388</v>
      </c>
      <c r="E107" s="4">
        <v>1417</v>
      </c>
      <c r="F107" s="4">
        <v>0</v>
      </c>
      <c r="G107" s="4">
        <v>0</v>
      </c>
      <c r="H107" s="4">
        <v>0</v>
      </c>
      <c r="I107" s="4">
        <v>0</v>
      </c>
      <c r="J107" s="4">
        <v>2474</v>
      </c>
      <c r="L107">
        <f>B107+L106</f>
        <v>54195</v>
      </c>
      <c r="M107">
        <f>C107+M106</f>
        <v>6611</v>
      </c>
      <c r="N107">
        <f>D107+N106</f>
        <v>37893</v>
      </c>
      <c r="O107">
        <f t="shared" si="29"/>
        <v>121513</v>
      </c>
      <c r="Q107" s="9">
        <f>M107/L107</f>
        <v>0.12198542300950273</v>
      </c>
      <c r="R107" s="9">
        <f>N107/M107</f>
        <v>5.7318106186658602</v>
      </c>
      <c r="S107" s="9">
        <f t="shared" si="25"/>
        <v>0.69919734292831437</v>
      </c>
      <c r="T107" s="9">
        <f t="shared" si="26"/>
        <v>2.2421441092351695</v>
      </c>
      <c r="U107" s="9">
        <f t="shared" si="27"/>
        <v>18.380426561790955</v>
      </c>
      <c r="V107" s="9">
        <f t="shared" si="28"/>
        <v>3.206740031140316</v>
      </c>
      <c r="AE107" s="9">
        <f ca="1">Q107*($X$6^(ROW()-10))</f>
        <v>0.11187239133119622</v>
      </c>
      <c r="AF107" s="9">
        <f ca="1">R107*($X$6^(ROW()-10))</f>
        <v>5.2566228385972051</v>
      </c>
      <c r="AG107" s="9">
        <f ca="1">S107*($X$6^(ROW()-10))</f>
        <v>0.64123136056769292</v>
      </c>
      <c r="AH107" s="9">
        <f t="shared" ca="1" si="19"/>
        <v>2.0562622731549913</v>
      </c>
      <c r="AI107" s="9">
        <f t="shared" ca="1" si="20"/>
        <v>16.856622885136098</v>
      </c>
      <c r="AJ107" s="9">
        <f t="shared" ca="1" si="21"/>
        <v>2.94088971297165</v>
      </c>
      <c r="AL107" s="6">
        <f>A107</f>
        <v>45278</v>
      </c>
      <c r="AM107" s="9">
        <f ca="1">AE107/OFFSET(AE$10, $M$1,0)</f>
        <v>0.88779140963597847</v>
      </c>
      <c r="AN107" s="9">
        <f ca="1">AF107/OFFSET(AF$10, $M$1,0)</f>
        <v>0.90660059072996535</v>
      </c>
      <c r="AO107" s="9">
        <f ca="1">AG107/OFFSET(AG$10, $M$1,0)</f>
        <v>0.87450451024601206</v>
      </c>
      <c r="AP107" s="9">
        <f t="shared" ca="1" si="22"/>
        <v>1.5975209639540393</v>
      </c>
      <c r="AQ107" s="9">
        <f t="shared" ca="1" si="23"/>
        <v>1.6561532075081034</v>
      </c>
      <c r="AR107" s="9">
        <f t="shared" ca="1" si="24"/>
        <v>1.681316189270587</v>
      </c>
    </row>
    <row r="108" spans="1:44" x14ac:dyDescent="0.35">
      <c r="A108" s="2">
        <v>45285</v>
      </c>
      <c r="B108" s="4">
        <v>563</v>
      </c>
      <c r="C108" s="4">
        <v>64</v>
      </c>
      <c r="D108" s="4">
        <v>392</v>
      </c>
      <c r="E108" s="4">
        <v>1467</v>
      </c>
      <c r="F108" s="4">
        <v>0</v>
      </c>
      <c r="G108" s="4">
        <v>0</v>
      </c>
      <c r="H108" s="4">
        <v>0</v>
      </c>
      <c r="I108" s="4">
        <v>0</v>
      </c>
      <c r="J108" s="4">
        <v>2486</v>
      </c>
      <c r="L108">
        <f>B108+L107</f>
        <v>54758</v>
      </c>
      <c r="M108">
        <f>C108+M107</f>
        <v>6675</v>
      </c>
      <c r="N108">
        <f>D108+N107</f>
        <v>38285</v>
      </c>
      <c r="O108">
        <f t="shared" si="29"/>
        <v>122980</v>
      </c>
      <c r="Q108" s="9">
        <f>M108/L108</f>
        <v>0.12189999634756565</v>
      </c>
      <c r="R108" s="9">
        <f>N108/M108</f>
        <v>5.7355805243445692</v>
      </c>
      <c r="S108" s="9">
        <f t="shared" si="25"/>
        <v>0.6991672449687717</v>
      </c>
      <c r="T108" s="9">
        <f t="shared" si="26"/>
        <v>2.2458818802732021</v>
      </c>
      <c r="U108" s="9">
        <f t="shared" si="27"/>
        <v>18.423970037453184</v>
      </c>
      <c r="V108" s="9">
        <f t="shared" si="28"/>
        <v>3.2122241086587437</v>
      </c>
      <c r="AE108" s="9">
        <f ca="1">Q108*($X$6^(ROW()-10))</f>
        <v>0.11169434949239027</v>
      </c>
      <c r="AF108" s="9">
        <f ca="1">R108*($X$6^(ROW()-10))</f>
        <v>5.2553892930504809</v>
      </c>
      <c r="AG108" s="9">
        <f ca="1">S108*($X$6^(ROW()-10))</f>
        <v>0.64063193562788934</v>
      </c>
      <c r="AH108" s="9">
        <f t="shared" ca="1" si="19"/>
        <v>2.0578533484006223</v>
      </c>
      <c r="AI108" s="9">
        <f t="shared" ca="1" si="20"/>
        <v>16.881488187523789</v>
      </c>
      <c r="AJ108" s="9">
        <f t="shared" ca="1" si="21"/>
        <v>2.9432919851566224</v>
      </c>
      <c r="AL108" s="6">
        <f>A108</f>
        <v>45285</v>
      </c>
      <c r="AM108" s="9">
        <f ca="1">AE108/OFFSET(AE$10, $M$1,0)</f>
        <v>0.88637851398615031</v>
      </c>
      <c r="AN108" s="9">
        <f ca="1">AF108/OFFSET(AF$10, $M$1,0)</f>
        <v>0.9063878432767638</v>
      </c>
      <c r="AO108" s="9">
        <f ca="1">AG108/OFFSET(AG$10, $M$1,0)</f>
        <v>0.87368702088780581</v>
      </c>
      <c r="AP108" s="9">
        <f t="shared" ca="1" si="22"/>
        <v>1.5987570786721408</v>
      </c>
      <c r="AQ108" s="9">
        <f t="shared" ca="1" si="23"/>
        <v>1.6585962087299759</v>
      </c>
      <c r="AR108" s="9">
        <f t="shared" ca="1" si="24"/>
        <v>1.6826895760718035</v>
      </c>
    </row>
    <row r="109" spans="1:44" x14ac:dyDescent="0.35">
      <c r="A109" s="2">
        <v>45292</v>
      </c>
      <c r="B109" s="4">
        <v>571</v>
      </c>
      <c r="C109" s="4">
        <v>62</v>
      </c>
      <c r="D109" s="4">
        <v>332</v>
      </c>
      <c r="E109" s="4">
        <v>1351</v>
      </c>
      <c r="F109" s="4">
        <v>0</v>
      </c>
      <c r="G109" s="4">
        <v>0</v>
      </c>
      <c r="H109" s="4">
        <v>0</v>
      </c>
      <c r="I109" s="4">
        <v>0</v>
      </c>
      <c r="J109" s="4">
        <v>2316</v>
      </c>
      <c r="L109">
        <f>B109+L108</f>
        <v>55329</v>
      </c>
      <c r="M109">
        <f>C109+M108</f>
        <v>6737</v>
      </c>
      <c r="N109">
        <f>D109+N108</f>
        <v>38617</v>
      </c>
      <c r="O109">
        <f t="shared" si="29"/>
        <v>124331</v>
      </c>
      <c r="Q109" s="9">
        <f>M109/L109</f>
        <v>0.1217625476693958</v>
      </c>
      <c r="R109" s="9">
        <f>N109/M109</f>
        <v>5.7320765919548764</v>
      </c>
      <c r="S109" s="9">
        <f t="shared" si="25"/>
        <v>0.69795224927253341</v>
      </c>
      <c r="T109" s="9">
        <f t="shared" si="26"/>
        <v>2.2471217625476694</v>
      </c>
      <c r="U109" s="9">
        <f t="shared" si="27"/>
        <v>18.45495027460294</v>
      </c>
      <c r="V109" s="9">
        <f t="shared" si="28"/>
        <v>3.2195924074889297</v>
      </c>
      <c r="AE109" s="9">
        <f ca="1">Q109*($X$6^(ROW()-10))</f>
        <v>0.11146891208758296</v>
      </c>
      <c r="AF109" s="9">
        <f ca="1">R109*($X$6^(ROW()-10))</f>
        <v>5.2474948490955864</v>
      </c>
      <c r="AG109" s="9">
        <f ca="1">S109*($X$6^(ROW()-10))</f>
        <v>0.63894834170791026</v>
      </c>
      <c r="AH109" s="9">
        <f t="shared" ca="1" si="19"/>
        <v>2.0571532297404298</v>
      </c>
      <c r="AI109" s="9">
        <f t="shared" ca="1" si="20"/>
        <v>16.894794574485417</v>
      </c>
      <c r="AJ109" s="9">
        <f t="shared" ca="1" si="21"/>
        <v>2.9474125656655943</v>
      </c>
      <c r="AL109" s="6">
        <f>A109</f>
        <v>45292</v>
      </c>
      <c r="AM109" s="9">
        <f ca="1">AE109/OFFSET(AE$10, $M$1,0)</f>
        <v>0.88458949893947947</v>
      </c>
      <c r="AN109" s="9">
        <f ca="1">AF109/OFFSET(AF$10, $M$1,0)</f>
        <v>0.90502630226978109</v>
      </c>
      <c r="AO109" s="9">
        <f ca="1">AG109/OFFSET(AG$10, $M$1,0)</f>
        <v>0.87139095340423633</v>
      </c>
      <c r="AP109" s="9">
        <f t="shared" ca="1" si="22"/>
        <v>1.5982131528064987</v>
      </c>
      <c r="AQ109" s="9">
        <f t="shared" ca="1" si="23"/>
        <v>1.6599035533622317</v>
      </c>
      <c r="AR109" s="9">
        <f t="shared" ca="1" si="24"/>
        <v>1.685045325316112</v>
      </c>
    </row>
    <row r="110" spans="1:44" x14ac:dyDescent="0.35">
      <c r="A110" s="2">
        <v>45299</v>
      </c>
      <c r="B110" s="4">
        <v>485</v>
      </c>
      <c r="C110" s="4">
        <v>57</v>
      </c>
      <c r="D110" s="4">
        <v>364</v>
      </c>
      <c r="E110" s="4">
        <v>1317</v>
      </c>
      <c r="F110" s="4">
        <v>1</v>
      </c>
      <c r="G110" s="4">
        <v>0</v>
      </c>
      <c r="H110" s="4">
        <v>0</v>
      </c>
      <c r="I110" s="4">
        <v>0</v>
      </c>
      <c r="J110" s="4">
        <v>2224</v>
      </c>
      <c r="L110">
        <f>B110+L109</f>
        <v>55814</v>
      </c>
      <c r="M110">
        <f>C110+M109</f>
        <v>6794</v>
      </c>
      <c r="N110">
        <f>D110+N109</f>
        <v>38981</v>
      </c>
      <c r="O110">
        <f t="shared" si="29"/>
        <v>125648</v>
      </c>
      <c r="Q110" s="9">
        <f>M110/L110</f>
        <v>0.12172573189522343</v>
      </c>
      <c r="R110" s="9">
        <f>N110/M110</f>
        <v>5.737562555195761</v>
      </c>
      <c r="S110" s="9">
        <f t="shared" si="25"/>
        <v>0.69840900132583228</v>
      </c>
      <c r="T110" s="9">
        <f t="shared" si="26"/>
        <v>2.2511914573404521</v>
      </c>
      <c r="U110" s="9">
        <f t="shared" si="27"/>
        <v>18.493965263467764</v>
      </c>
      <c r="V110" s="9">
        <f t="shared" si="28"/>
        <v>3.2233139221672098</v>
      </c>
      <c r="AE110" s="9">
        <f ca="1">Q110*($X$6^(ROW()-10))</f>
        <v>0.11133583132218591</v>
      </c>
      <c r="AF110" s="9">
        <f ca="1">R110*($X$6^(ROW()-10))</f>
        <v>5.2478328690240712</v>
      </c>
      <c r="AG110" s="9">
        <f ca="1">S110*($X$6^(ROW()-10))</f>
        <v>0.63879629684576533</v>
      </c>
      <c r="AH110" s="9">
        <f t="shared" ca="1" si="19"/>
        <v>2.0590409970518126</v>
      </c>
      <c r="AI110" s="9">
        <f t="shared" ca="1" si="20"/>
        <v>16.915412747931978</v>
      </c>
      <c r="AJ110" s="9">
        <f t="shared" ca="1" si="21"/>
        <v>2.9481879430863724</v>
      </c>
      <c r="AL110" s="6">
        <f>A110</f>
        <v>45299</v>
      </c>
      <c r="AM110" s="9">
        <f ca="1">AE110/OFFSET(AE$10, $M$1,0)</f>
        <v>0.88353340316015982</v>
      </c>
      <c r="AN110" s="9">
        <f ca="1">AF110/OFFSET(AF$10, $M$1,0)</f>
        <v>0.90508459997845303</v>
      </c>
      <c r="AO110" s="9">
        <f ca="1">AG110/OFFSET(AG$10, $M$1,0)</f>
        <v>0.87118359623819297</v>
      </c>
      <c r="AP110" s="9">
        <f t="shared" ca="1" si="22"/>
        <v>1.5996797691493518</v>
      </c>
      <c r="AQ110" s="9">
        <f t="shared" ca="1" si="23"/>
        <v>1.6619292766829208</v>
      </c>
      <c r="AR110" s="9">
        <f t="shared" ca="1" si="24"/>
        <v>1.6854886111029264</v>
      </c>
    </row>
    <row r="111" spans="1:44" x14ac:dyDescent="0.35">
      <c r="A111" s="2">
        <v>45306</v>
      </c>
      <c r="B111" s="4">
        <v>529</v>
      </c>
      <c r="C111" s="4">
        <v>61</v>
      </c>
      <c r="D111" s="4">
        <v>363</v>
      </c>
      <c r="E111" s="4">
        <v>1346</v>
      </c>
      <c r="F111" s="4">
        <v>0</v>
      </c>
      <c r="G111" s="4">
        <v>0</v>
      </c>
      <c r="H111" s="4">
        <v>0</v>
      </c>
      <c r="I111" s="4">
        <v>0</v>
      </c>
      <c r="J111" s="4">
        <v>2299</v>
      </c>
      <c r="L111">
        <f>B111+L110</f>
        <v>56343</v>
      </c>
      <c r="M111">
        <f>C111+M110</f>
        <v>6855</v>
      </c>
      <c r="N111">
        <f>D111+N110</f>
        <v>39344</v>
      </c>
      <c r="O111">
        <f t="shared" si="29"/>
        <v>126994</v>
      </c>
      <c r="Q111" s="9">
        <f>M111/L111</f>
        <v>0.12166551301847613</v>
      </c>
      <c r="R111" s="9">
        <f>N111/M111</f>
        <v>5.739460247994165</v>
      </c>
      <c r="S111" s="9">
        <f t="shared" si="25"/>
        <v>0.6982943755213602</v>
      </c>
      <c r="T111" s="9">
        <f t="shared" si="26"/>
        <v>2.2539445893899863</v>
      </c>
      <c r="U111" s="9">
        <f t="shared" si="27"/>
        <v>18.525747629467542</v>
      </c>
      <c r="V111" s="9">
        <f t="shared" si="28"/>
        <v>3.2277856852379014</v>
      </c>
      <c r="AE111" s="9">
        <f ca="1">Q111*($X$6^(ROW()-10))</f>
        <v>0.11118151282598961</v>
      </c>
      <c r="AF111" s="9">
        <f ca="1">R111*($X$6^(ROW()-10))</f>
        <v>5.2448870460088024</v>
      </c>
      <c r="AG111" s="9">
        <f ca="1">S111*($X$6^(ROW()-10))</f>
        <v>0.63812187317662061</v>
      </c>
      <c r="AH111" s="9">
        <f t="shared" ca="1" si="19"/>
        <v>2.0597206476766918</v>
      </c>
      <c r="AI111" s="9">
        <f t="shared" ca="1" si="20"/>
        <v>16.929371327796915</v>
      </c>
      <c r="AJ111" s="9">
        <f t="shared" ca="1" si="21"/>
        <v>2.9496451924574991</v>
      </c>
      <c r="AL111" s="6">
        <f>A111</f>
        <v>45306</v>
      </c>
      <c r="AM111" s="9">
        <f ca="1">AE111/OFFSET(AE$10, $M$1,0)</f>
        <v>0.88230877004343822</v>
      </c>
      <c r="AN111" s="9">
        <f ca="1">AF111/OFFSET(AF$10, $M$1,0)</f>
        <v>0.90457653901082591</v>
      </c>
      <c r="AO111" s="9">
        <f ca="1">AG111/OFFSET(AG$10, $M$1,0)</f>
        <v>0.87026382441049943</v>
      </c>
      <c r="AP111" s="9">
        <f t="shared" ca="1" si="22"/>
        <v>1.6002077932908165</v>
      </c>
      <c r="AQ111" s="9">
        <f t="shared" ca="1" si="23"/>
        <v>1.6633006988813706</v>
      </c>
      <c r="AR111" s="9">
        <f t="shared" ca="1" si="24"/>
        <v>1.6863217252957752</v>
      </c>
    </row>
    <row r="112" spans="1:44" x14ac:dyDescent="0.35">
      <c r="A112" s="2">
        <v>45313</v>
      </c>
      <c r="B112" s="4">
        <v>542</v>
      </c>
      <c r="C112" s="4">
        <v>59</v>
      </c>
      <c r="D112" s="4">
        <v>324</v>
      </c>
      <c r="E112" s="4">
        <v>1446</v>
      </c>
      <c r="F112" s="4">
        <v>0</v>
      </c>
      <c r="G112" s="4">
        <v>0</v>
      </c>
      <c r="H112" s="4">
        <v>0</v>
      </c>
      <c r="I112" s="4">
        <v>0</v>
      </c>
      <c r="J112" s="4">
        <v>2371</v>
      </c>
      <c r="L112">
        <f>B112+L111</f>
        <v>56885</v>
      </c>
      <c r="M112">
        <f>C112+M111</f>
        <v>6914</v>
      </c>
      <c r="N112">
        <f>D112+N111</f>
        <v>39668</v>
      </c>
      <c r="O112">
        <f t="shared" si="29"/>
        <v>128440</v>
      </c>
      <c r="Q112" s="9">
        <f>M112/L112</f>
        <v>0.1215434648852949</v>
      </c>
      <c r="R112" s="9">
        <f>N112/M112</f>
        <v>5.7373445183685279</v>
      </c>
      <c r="S112" s="9">
        <f t="shared" si="25"/>
        <v>0.69733673200316426</v>
      </c>
      <c r="T112" s="9">
        <f t="shared" si="26"/>
        <v>2.2578887228619142</v>
      </c>
      <c r="U112" s="9">
        <f t="shared" si="27"/>
        <v>18.576800694243563</v>
      </c>
      <c r="V112" s="9">
        <f t="shared" si="28"/>
        <v>3.2378743571644653</v>
      </c>
      <c r="AE112" s="9">
        <f ca="1">Q112*($X$6^(ROW()-10))</f>
        <v>0.11097093002589002</v>
      </c>
      <c r="AF112" s="9">
        <f ca="1">R112*($X$6^(ROW()-10))</f>
        <v>5.2382779911956172</v>
      </c>
      <c r="AG112" s="9">
        <f ca="1">S112*($X$6^(ROW()-10))</f>
        <v>0.63667845708229753</v>
      </c>
      <c r="AH112" s="9">
        <f t="shared" ca="1" si="19"/>
        <v>2.0614848499458076</v>
      </c>
      <c r="AI112" s="9">
        <f t="shared" ca="1" si="20"/>
        <v>16.960885983391272</v>
      </c>
      <c r="AJ112" s="9">
        <f t="shared" ca="1" si="21"/>
        <v>2.956225816506183</v>
      </c>
      <c r="AL112" s="6">
        <f>A112</f>
        <v>45313</v>
      </c>
      <c r="AM112" s="9">
        <f ca="1">AE112/OFFSET(AE$10, $M$1,0)</f>
        <v>0.88063763743671641</v>
      </c>
      <c r="AN112" s="9">
        <f ca="1">AF112/OFFSET(AF$10, $M$1,0)</f>
        <v>0.90343668683162726</v>
      </c>
      <c r="AO112" s="9">
        <f ca="1">AG112/OFFSET(AG$10, $M$1,0)</f>
        <v>0.86829530889134321</v>
      </c>
      <c r="AP112" s="9">
        <f t="shared" ca="1" si="22"/>
        <v>1.6015784113031013</v>
      </c>
      <c r="AQ112" s="9">
        <f t="shared" ca="1" si="23"/>
        <v>1.6663969951147124</v>
      </c>
      <c r="AR112" s="9">
        <f t="shared" ca="1" si="24"/>
        <v>1.6900838894122172</v>
      </c>
    </row>
    <row r="113" spans="1:44" x14ac:dyDescent="0.35">
      <c r="A113" s="2">
        <v>45320</v>
      </c>
      <c r="B113" s="4">
        <v>508</v>
      </c>
      <c r="C113" s="4">
        <v>48</v>
      </c>
      <c r="D113" s="4">
        <v>380</v>
      </c>
      <c r="E113" s="4">
        <v>1385</v>
      </c>
      <c r="F113" s="4">
        <v>0</v>
      </c>
      <c r="G113" s="4">
        <v>1</v>
      </c>
      <c r="H113" s="4">
        <v>0</v>
      </c>
      <c r="I113" s="4">
        <v>0</v>
      </c>
      <c r="J113" s="4">
        <v>2322</v>
      </c>
      <c r="L113">
        <f>B113+L112</f>
        <v>57393</v>
      </c>
      <c r="M113">
        <f>C113+M112</f>
        <v>6962</v>
      </c>
      <c r="N113">
        <f>D113+N112</f>
        <v>40048</v>
      </c>
      <c r="O113">
        <f t="shared" si="29"/>
        <v>129825</v>
      </c>
      <c r="Q113" s="9">
        <f>M113/L113</f>
        <v>0.12130399177600056</v>
      </c>
      <c r="R113" s="9">
        <f>N113/M113</f>
        <v>5.7523700086182128</v>
      </c>
      <c r="S113" s="9">
        <f t="shared" si="25"/>
        <v>0.69778544421793598</v>
      </c>
      <c r="T113" s="9">
        <f t="shared" si="26"/>
        <v>2.2620354398620042</v>
      </c>
      <c r="U113" s="9">
        <f t="shared" si="27"/>
        <v>18.647658718758976</v>
      </c>
      <c r="V113" s="9">
        <f t="shared" si="28"/>
        <v>3.241734918098282</v>
      </c>
      <c r="AE113" s="9">
        <f ca="1">Q113*($X$6^(ROW()-10))</f>
        <v>0.11065351931601095</v>
      </c>
      <c r="AF113" s="9">
        <f ca="1">R113*($X$6^(ROW()-10))</f>
        <v>5.2473127762924126</v>
      </c>
      <c r="AG113" s="9">
        <f ca="1">S113*($X$6^(ROW()-10))</f>
        <v>0.63651998586147751</v>
      </c>
      <c r="AH113" s="9">
        <f t="shared" ca="1" si="19"/>
        <v>2.0634290642345765</v>
      </c>
      <c r="AI113" s="9">
        <f t="shared" ca="1" si="20"/>
        <v>17.010397053090355</v>
      </c>
      <c r="AJ113" s="9">
        <f t="shared" ca="1" si="21"/>
        <v>2.9571110738018138</v>
      </c>
      <c r="AL113" s="6">
        <f>A113</f>
        <v>45320</v>
      </c>
      <c r="AM113" s="9">
        <f ca="1">AE113/OFFSET(AE$10, $M$1,0)</f>
        <v>0.87811874516844568</v>
      </c>
      <c r="AN113" s="9">
        <f ca="1">AF113/OFFSET(AF$10, $M$1,0)</f>
        <v>0.90499490049035314</v>
      </c>
      <c r="AO113" s="9">
        <f ca="1">AG113/OFFSET(AG$10, $M$1,0)</f>
        <v>0.86807918752568103</v>
      </c>
      <c r="AP113" s="9">
        <f t="shared" ca="1" si="22"/>
        <v>1.6030888815992672</v>
      </c>
      <c r="AQ113" s="9">
        <f t="shared" ca="1" si="23"/>
        <v>1.6712614283673302</v>
      </c>
      <c r="AR113" s="9">
        <f t="shared" ca="1" si="24"/>
        <v>1.6905899938799396</v>
      </c>
    </row>
    <row r="114" spans="1:44" x14ac:dyDescent="0.35">
      <c r="A114" s="2">
        <v>45327</v>
      </c>
      <c r="B114" s="4">
        <v>518</v>
      </c>
      <c r="C114" s="4">
        <v>69</v>
      </c>
      <c r="D114" s="4">
        <v>399</v>
      </c>
      <c r="E114" s="4">
        <v>1527</v>
      </c>
      <c r="F114" s="4">
        <v>1</v>
      </c>
      <c r="G114" s="4">
        <v>0</v>
      </c>
      <c r="H114" s="4">
        <v>0</v>
      </c>
      <c r="I114" s="4">
        <v>0</v>
      </c>
      <c r="J114" s="4">
        <v>2514</v>
      </c>
      <c r="L114">
        <f>B114+L113</f>
        <v>57911</v>
      </c>
      <c r="M114">
        <f>C114+M113</f>
        <v>7031</v>
      </c>
      <c r="N114">
        <f>D114+N113</f>
        <v>40447</v>
      </c>
      <c r="O114">
        <f t="shared" si="29"/>
        <v>131352</v>
      </c>
      <c r="Q114" s="9">
        <f>M114/L114</f>
        <v>0.12141044015817375</v>
      </c>
      <c r="R114" s="9">
        <f>N114/M114</f>
        <v>5.7526667614848526</v>
      </c>
      <c r="S114" s="9">
        <f t="shared" si="25"/>
        <v>0.69843380359517193</v>
      </c>
      <c r="T114" s="9">
        <f t="shared" si="26"/>
        <v>2.26817012311996</v>
      </c>
      <c r="U114" s="9">
        <f t="shared" si="27"/>
        <v>18.681837576447162</v>
      </c>
      <c r="V114" s="9">
        <f t="shared" si="28"/>
        <v>3.2475090859643485</v>
      </c>
      <c r="AE114" s="9">
        <f ca="1">Q114*($X$6^(ROW()-10))</f>
        <v>0.11065185471199811</v>
      </c>
      <c r="AF114" s="9">
        <f ca="1">R114*($X$6^(ROW()-10))</f>
        <v>5.2429037063787334</v>
      </c>
      <c r="AG114" s="9">
        <f ca="1">S114*($X$6^(ROW()-10))</f>
        <v>0.63654324669836271</v>
      </c>
      <c r="AH114" s="9">
        <f t="shared" ca="1" si="19"/>
        <v>2.0671799772621786</v>
      </c>
      <c r="AI114" s="9">
        <f t="shared" ca="1" si="20"/>
        <v>17.026377423301096</v>
      </c>
      <c r="AJ114" s="9">
        <f t="shared" ca="1" si="21"/>
        <v>2.9597364368984107</v>
      </c>
      <c r="AL114" s="6">
        <f>A114</f>
        <v>45327</v>
      </c>
      <c r="AM114" s="9">
        <f ca="1">AE114/OFFSET(AE$10, $M$1,0)</f>
        <v>0.87810553528595858</v>
      </c>
      <c r="AN114" s="9">
        <f ca="1">AF114/OFFSET(AF$10, $M$1,0)</f>
        <v>0.90423447587724204</v>
      </c>
      <c r="AO114" s="9">
        <f ca="1">AG114/OFFSET(AG$10, $M$1,0)</f>
        <v>0.86811091040765331</v>
      </c>
      <c r="AP114" s="9">
        <f t="shared" ca="1" si="22"/>
        <v>1.6060029856383249</v>
      </c>
      <c r="AQ114" s="9">
        <f t="shared" ca="1" si="23"/>
        <v>1.6728314902689356</v>
      </c>
      <c r="AR114" s="9">
        <f t="shared" ca="1" si="24"/>
        <v>1.6920909224790477</v>
      </c>
    </row>
    <row r="115" spans="1:44" x14ac:dyDescent="0.35">
      <c r="A115" s="2">
        <v>45334</v>
      </c>
      <c r="B115" s="4">
        <v>471</v>
      </c>
      <c r="C115" s="4">
        <v>62</v>
      </c>
      <c r="D115" s="4">
        <v>352</v>
      </c>
      <c r="E115" s="4">
        <v>1342</v>
      </c>
      <c r="F115" s="4">
        <v>0</v>
      </c>
      <c r="G115" s="4">
        <v>0</v>
      </c>
      <c r="H115" s="4">
        <v>0</v>
      </c>
      <c r="I115" s="4">
        <v>0</v>
      </c>
      <c r="J115" s="4">
        <v>2227</v>
      </c>
      <c r="L115">
        <f>B115+L114</f>
        <v>58382</v>
      </c>
      <c r="M115">
        <f>C115+M114</f>
        <v>7093</v>
      </c>
      <c r="N115">
        <f>D115+N114</f>
        <v>40799</v>
      </c>
      <c r="O115">
        <f t="shared" si="29"/>
        <v>132694</v>
      </c>
      <c r="Q115" s="9">
        <f>M115/L115</f>
        <v>0.12149292590181905</v>
      </c>
      <c r="R115" s="9">
        <f>N115/M115</f>
        <v>5.7520090229804035</v>
      </c>
      <c r="S115" s="9">
        <f t="shared" si="25"/>
        <v>0.69882840601555274</v>
      </c>
      <c r="T115" s="9">
        <f t="shared" si="26"/>
        <v>2.2728580726936385</v>
      </c>
      <c r="U115" s="9">
        <f t="shared" si="27"/>
        <v>18.707740025377131</v>
      </c>
      <c r="V115" s="9">
        <f t="shared" si="28"/>
        <v>3.2523836368538444</v>
      </c>
      <c r="AE115" s="9">
        <f ca="1">Q115*($X$6^(ROW()-10))</f>
        <v>0.11062828532161058</v>
      </c>
      <c r="AF115" s="9">
        <f ca="1">R115*($X$6^(ROW()-10))</f>
        <v>5.2376291923448282</v>
      </c>
      <c r="AG115" s="9">
        <f ca="1">S115*($X$6^(ROW()-10))</f>
        <v>0.63633489536675458</v>
      </c>
      <c r="AH115" s="9">
        <f t="shared" ca="1" si="19"/>
        <v>2.069605201249936</v>
      </c>
      <c r="AI115" s="9">
        <f t="shared" ca="1" si="20"/>
        <v>17.034779481090336</v>
      </c>
      <c r="AJ115" s="9">
        <f t="shared" ca="1" si="21"/>
        <v>2.9615355979159723</v>
      </c>
      <c r="AL115" s="6">
        <f>A115</f>
        <v>45334</v>
      </c>
      <c r="AM115" s="9">
        <f ca="1">AE115/OFFSET(AE$10, $M$1,0)</f>
        <v>0.87791849447930903</v>
      </c>
      <c r="AN115" s="9">
        <f ca="1">AF115/OFFSET(AF$10, $M$1,0)</f>
        <v>0.90332478962320073</v>
      </c>
      <c r="AO115" s="9">
        <f ca="1">AG115/OFFSET(AG$10, $M$1,0)</f>
        <v>0.86782676307735773</v>
      </c>
      <c r="AP115" s="9">
        <f t="shared" ca="1" si="22"/>
        <v>1.6078871548969389</v>
      </c>
      <c r="AQ115" s="9">
        <f t="shared" ca="1" si="23"/>
        <v>1.6736569874668108</v>
      </c>
      <c r="AR115" s="9">
        <f t="shared" ca="1" si="24"/>
        <v>1.6931195086693385</v>
      </c>
    </row>
    <row r="116" spans="1:44" x14ac:dyDescent="0.35">
      <c r="A116" s="2">
        <v>45341</v>
      </c>
      <c r="B116" s="4">
        <v>450</v>
      </c>
      <c r="C116" s="4">
        <v>67</v>
      </c>
      <c r="D116" s="4">
        <v>322</v>
      </c>
      <c r="E116" s="4">
        <v>1348</v>
      </c>
      <c r="F116" s="4">
        <v>0</v>
      </c>
      <c r="G116" s="4">
        <v>0</v>
      </c>
      <c r="H116" s="4">
        <v>0</v>
      </c>
      <c r="I116" s="4">
        <v>0</v>
      </c>
      <c r="J116" s="4">
        <v>2187</v>
      </c>
      <c r="L116">
        <f>B116+L115</f>
        <v>58832</v>
      </c>
      <c r="M116">
        <f>C116+M115</f>
        <v>7160</v>
      </c>
      <c r="N116">
        <f>D116+N115</f>
        <v>41121</v>
      </c>
      <c r="O116">
        <f t="shared" si="29"/>
        <v>134042</v>
      </c>
      <c r="Q116" s="9">
        <f>M116/L116</f>
        <v>0.12170247484362252</v>
      </c>
      <c r="R116" s="9">
        <f>N116/M116</f>
        <v>5.7431564245810058</v>
      </c>
      <c r="S116" s="9">
        <f t="shared" si="25"/>
        <v>0.69895635028555891</v>
      </c>
      <c r="T116" s="9">
        <f t="shared" si="26"/>
        <v>2.2783859124286101</v>
      </c>
      <c r="U116" s="9">
        <f t="shared" si="27"/>
        <v>18.72094972067039</v>
      </c>
      <c r="V116" s="9">
        <f t="shared" si="28"/>
        <v>3.2596969918046739</v>
      </c>
      <c r="AE116" s="9">
        <f ca="1">Q116*($X$6^(ROW()-10))</f>
        <v>0.11072026721685319</v>
      </c>
      <c r="AF116" s="9">
        <f ca="1">R116*($X$6^(ROW()-10))</f>
        <v>5.2249045454075889</v>
      </c>
      <c r="AG116" s="9">
        <f ca="1">S116*($X$6^(ROW()-10))</f>
        <v>0.63588381399779603</v>
      </c>
      <c r="AH116" s="9">
        <f t="shared" ca="1" si="19"/>
        <v>2.0727885556258983</v>
      </c>
      <c r="AI116" s="9">
        <f t="shared" ca="1" si="20"/>
        <v>17.031605629131686</v>
      </c>
      <c r="AJ116" s="9">
        <f t="shared" ca="1" si="21"/>
        <v>2.9655479269614764</v>
      </c>
      <c r="AL116" s="6">
        <f>A116</f>
        <v>45341</v>
      </c>
      <c r="AM116" s="9">
        <f ca="1">AE116/OFFSET(AE$10, $M$1,0)</f>
        <v>0.87864843987036323</v>
      </c>
      <c r="AN116" s="9">
        <f ca="1">AF116/OFFSET(AF$10, $M$1,0)</f>
        <v>0.90113019191582366</v>
      </c>
      <c r="AO116" s="9">
        <f ca="1">AG116/OFFSET(AG$10, $M$1,0)</f>
        <v>0.86721158310348223</v>
      </c>
      <c r="AP116" s="9">
        <f t="shared" ca="1" si="22"/>
        <v>1.6103603196374912</v>
      </c>
      <c r="AQ116" s="9">
        <f t="shared" ca="1" si="23"/>
        <v>1.6733451583930223</v>
      </c>
      <c r="AR116" s="9">
        <f t="shared" ca="1" si="24"/>
        <v>1.6954133702008103</v>
      </c>
    </row>
    <row r="117" spans="1:44" x14ac:dyDescent="0.35">
      <c r="A117" s="2">
        <v>45348</v>
      </c>
      <c r="B117" s="4">
        <v>414</v>
      </c>
      <c r="C117" s="4">
        <v>56</v>
      </c>
      <c r="D117" s="4">
        <v>324</v>
      </c>
      <c r="E117" s="4">
        <v>1245</v>
      </c>
      <c r="F117" s="4">
        <v>0</v>
      </c>
      <c r="G117" s="4">
        <v>0</v>
      </c>
      <c r="H117" s="4">
        <v>0</v>
      </c>
      <c r="I117" s="4">
        <v>0</v>
      </c>
      <c r="J117" s="4">
        <v>2039</v>
      </c>
      <c r="L117">
        <f>B117+L116</f>
        <v>59246</v>
      </c>
      <c r="M117">
        <f>C117+M116</f>
        <v>7216</v>
      </c>
      <c r="N117">
        <f>D117+N116</f>
        <v>41445</v>
      </c>
      <c r="O117">
        <f t="shared" si="29"/>
        <v>135287</v>
      </c>
      <c r="Q117" s="9">
        <f>M117/L117</f>
        <v>0.12179725213516525</v>
      </c>
      <c r="R117" s="9">
        <f>N117/M117</f>
        <v>5.7434866962305984</v>
      </c>
      <c r="S117" s="9">
        <f t="shared" si="25"/>
        <v>0.69954089727576541</v>
      </c>
      <c r="T117" s="9">
        <f t="shared" si="26"/>
        <v>2.283479053438207</v>
      </c>
      <c r="U117" s="9">
        <f t="shared" si="27"/>
        <v>18.748198447893571</v>
      </c>
      <c r="V117" s="9">
        <f t="shared" si="28"/>
        <v>3.264253830377609</v>
      </c>
      <c r="AE117" s="9">
        <f ca="1">Q117*($X$6^(ROW()-10))</f>
        <v>0.1107076753208109</v>
      </c>
      <c r="AF117" s="9">
        <f ca="1">R117*($X$6^(ROW()-10))</f>
        <v>5.220545203023609</v>
      </c>
      <c r="AG117" s="9">
        <f ca="1">S117*($X$6^(ROW()-10))</f>
        <v>0.63584806037569397</v>
      </c>
      <c r="AH117" s="9">
        <f t="shared" ca="1" si="19"/>
        <v>2.0755694666195321</v>
      </c>
      <c r="AI117" s="9">
        <f t="shared" ca="1" si="20"/>
        <v>17.041184675629271</v>
      </c>
      <c r="AJ117" s="9">
        <f t="shared" ca="1" si="21"/>
        <v>2.9670452073673736</v>
      </c>
      <c r="AL117" s="6">
        <f>A117</f>
        <v>45348</v>
      </c>
      <c r="AM117" s="9">
        <f ca="1">AE117/OFFSET(AE$10, $M$1,0)</f>
        <v>0.87854851372232656</v>
      </c>
      <c r="AN117" s="9">
        <f ca="1">AF117/OFFSET(AF$10, $M$1,0)</f>
        <v>0.90037834372319869</v>
      </c>
      <c r="AO117" s="9">
        <f ca="1">AG117/OFFSET(AG$10, $M$1,0)</f>
        <v>0.86716282269388811</v>
      </c>
      <c r="AP117" s="9">
        <f t="shared" ca="1" si="22"/>
        <v>1.6125208239998086</v>
      </c>
      <c r="AQ117" s="9">
        <f t="shared" ca="1" si="23"/>
        <v>1.6742862940338887</v>
      </c>
      <c r="AR117" s="9">
        <f t="shared" ca="1" si="24"/>
        <v>1.6962693702660996</v>
      </c>
    </row>
    <row r="118" spans="1:44" x14ac:dyDescent="0.35">
      <c r="A118" s="2">
        <v>45355</v>
      </c>
      <c r="B118" s="4">
        <v>470</v>
      </c>
      <c r="C118" s="4">
        <v>60</v>
      </c>
      <c r="D118" s="4">
        <v>313</v>
      </c>
      <c r="E118" s="4">
        <v>1177</v>
      </c>
      <c r="F118" s="4">
        <v>0</v>
      </c>
      <c r="G118" s="4">
        <v>0</v>
      </c>
      <c r="H118" s="4">
        <v>0</v>
      </c>
      <c r="I118" s="4">
        <v>0</v>
      </c>
      <c r="J118" s="4">
        <v>2020</v>
      </c>
      <c r="L118">
        <f>B118+L117</f>
        <v>59716</v>
      </c>
      <c r="M118">
        <f>C118+M117</f>
        <v>7276</v>
      </c>
      <c r="N118">
        <f>D118+N117</f>
        <v>41758</v>
      </c>
      <c r="O118">
        <f t="shared" si="29"/>
        <v>136464</v>
      </c>
      <c r="Q118" s="9">
        <f>M118/L118</f>
        <v>0.12184339205573046</v>
      </c>
      <c r="R118" s="9">
        <f>N118/M118</f>
        <v>5.7391423859263329</v>
      </c>
      <c r="S118" s="9">
        <f t="shared" si="25"/>
        <v>0.69927657579208258</v>
      </c>
      <c r="T118" s="9">
        <f t="shared" si="26"/>
        <v>2.2852166923437607</v>
      </c>
      <c r="U118" s="9">
        <f t="shared" si="27"/>
        <v>18.755360087960419</v>
      </c>
      <c r="V118" s="9">
        <f t="shared" si="28"/>
        <v>3.2679726040519181</v>
      </c>
      <c r="AE118" s="9">
        <f ca="1">Q118*($X$6^(ROW()-10))</f>
        <v>0.11065084828975257</v>
      </c>
      <c r="AF118" s="9">
        <f ca="1">R118*($X$6^(ROW()-10))</f>
        <v>5.2119443060807038</v>
      </c>
      <c r="AG118" s="9">
        <f ca="1">S118*($X$6^(ROW()-10))</f>
        <v>0.63504097345842325</v>
      </c>
      <c r="AH118" s="9">
        <f t="shared" ca="1" si="19"/>
        <v>2.0752965037125888</v>
      </c>
      <c r="AI118" s="9">
        <f t="shared" ca="1" si="20"/>
        <v>17.032491206116127</v>
      </c>
      <c r="AJ118" s="9">
        <f t="shared" ca="1" si="21"/>
        <v>2.9677763785550297</v>
      </c>
      <c r="AL118" s="6">
        <f>A118</f>
        <v>45355</v>
      </c>
      <c r="AM118" s="9">
        <f ca="1">AE118/OFFSET(AE$10, $M$1,0)</f>
        <v>0.87809754856990263</v>
      </c>
      <c r="AN118" s="9">
        <f ca="1">AF118/OFFSET(AF$10, $M$1,0)</f>
        <v>0.89889496199910179</v>
      </c>
      <c r="AO118" s="9">
        <f ca="1">AG118/OFFSET(AG$10, $M$1,0)</f>
        <v>0.86606212613923284</v>
      </c>
      <c r="AP118" s="9">
        <f t="shared" ca="1" si="22"/>
        <v>1.6123087576832122</v>
      </c>
      <c r="AQ118" s="9">
        <f t="shared" ca="1" si="23"/>
        <v>1.6734321658068603</v>
      </c>
      <c r="AR118" s="9">
        <f t="shared" ca="1" si="24"/>
        <v>1.6966873832060314</v>
      </c>
    </row>
    <row r="119" spans="1:44" x14ac:dyDescent="0.35">
      <c r="A119" s="2">
        <v>45362</v>
      </c>
      <c r="B119" s="4">
        <v>462</v>
      </c>
      <c r="C119" s="4">
        <v>50</v>
      </c>
      <c r="D119" s="4">
        <v>293</v>
      </c>
      <c r="E119" s="4">
        <v>1195</v>
      </c>
      <c r="F119" s="4">
        <v>0</v>
      </c>
      <c r="G119" s="4">
        <v>0</v>
      </c>
      <c r="H119" s="4">
        <v>0</v>
      </c>
      <c r="I119" s="4">
        <v>0</v>
      </c>
      <c r="J119" s="4">
        <v>2000</v>
      </c>
      <c r="L119">
        <f>B119+L118</f>
        <v>60178</v>
      </c>
      <c r="M119">
        <f>C119+M118</f>
        <v>7326</v>
      </c>
      <c r="N119">
        <f>D119+N118</f>
        <v>42051</v>
      </c>
      <c r="O119">
        <f t="shared" si="29"/>
        <v>137659</v>
      </c>
      <c r="Q119" s="9">
        <f>M119/L119</f>
        <v>0.12173884143707002</v>
      </c>
      <c r="R119" s="9">
        <f>N119/M119</f>
        <v>5.7399672399672399</v>
      </c>
      <c r="S119" s="9">
        <f t="shared" si="25"/>
        <v>0.69877696168034831</v>
      </c>
      <c r="T119" s="9">
        <f t="shared" si="26"/>
        <v>2.287530326697464</v>
      </c>
      <c r="U119" s="9">
        <f t="shared" si="27"/>
        <v>18.790472290472291</v>
      </c>
      <c r="V119" s="9">
        <f t="shared" si="28"/>
        <v>3.2736201279398824</v>
      </c>
      <c r="AE119" s="9">
        <f ca="1">Q119*($X$6^(ROW()-10))</f>
        <v>0.11045730851542129</v>
      </c>
      <c r="AF119" s="9">
        <f ca="1">R119*($X$6^(ROW()-10))</f>
        <v>5.2080447358390112</v>
      </c>
      <c r="AG119" s="9">
        <f ca="1">S119*($X$6^(ROW()-10))</f>
        <v>0.63402133229347268</v>
      </c>
      <c r="AH119" s="9">
        <f t="shared" ca="1" si="19"/>
        <v>2.0755449949391727</v>
      </c>
      <c r="AI119" s="9">
        <f t="shared" ca="1" si="20"/>
        <v>17.049160074453937</v>
      </c>
      <c r="AJ119" s="9">
        <f t="shared" ca="1" si="21"/>
        <v>2.9702538989667198</v>
      </c>
      <c r="AL119" s="6">
        <f>A119</f>
        <v>45362</v>
      </c>
      <c r="AM119" s="9">
        <f ca="1">AE119/OFFSET(AE$10, $M$1,0)</f>
        <v>0.87656166516712897</v>
      </c>
      <c r="AN119" s="9">
        <f ca="1">AF119/OFFSET(AF$10, $M$1,0)</f>
        <v>0.89822240990752833</v>
      </c>
      <c r="AO119" s="9">
        <f ca="1">AG119/OFFSET(AG$10, $M$1,0)</f>
        <v>0.86467155036204002</v>
      </c>
      <c r="AP119" s="9">
        <f t="shared" ca="1" si="22"/>
        <v>1.6125018118227592</v>
      </c>
      <c r="AQ119" s="9">
        <f t="shared" ca="1" si="23"/>
        <v>1.6750698722413762</v>
      </c>
      <c r="AR119" s="9">
        <f t="shared" ca="1" si="24"/>
        <v>1.6981037896625706</v>
      </c>
    </row>
    <row r="120" spans="1:44" x14ac:dyDescent="0.35">
      <c r="A120" s="2">
        <v>45369</v>
      </c>
      <c r="B120" s="4">
        <v>412</v>
      </c>
      <c r="C120" s="4">
        <v>52</v>
      </c>
      <c r="D120" s="4">
        <v>321</v>
      </c>
      <c r="E120" s="4">
        <v>1161</v>
      </c>
      <c r="F120" s="4">
        <v>0</v>
      </c>
      <c r="G120" s="4">
        <v>0</v>
      </c>
      <c r="H120" s="4">
        <v>0</v>
      </c>
      <c r="I120" s="4">
        <v>0</v>
      </c>
      <c r="J120" s="4">
        <v>1946</v>
      </c>
      <c r="L120">
        <f>B120+L119</f>
        <v>60590</v>
      </c>
      <c r="M120">
        <f>C120+M119</f>
        <v>7378</v>
      </c>
      <c r="N120">
        <f>D120+N119</f>
        <v>42372</v>
      </c>
      <c r="O120">
        <f t="shared" si="29"/>
        <v>138820</v>
      </c>
      <c r="Q120" s="9">
        <f>M120/L120</f>
        <v>0.12176926885624691</v>
      </c>
      <c r="R120" s="9">
        <f>N120/M120</f>
        <v>5.7430197885605851</v>
      </c>
      <c r="S120" s="9">
        <f t="shared" si="25"/>
        <v>0.69932332067998015</v>
      </c>
      <c r="T120" s="9">
        <f t="shared" si="26"/>
        <v>2.2911371513451066</v>
      </c>
      <c r="U120" s="9">
        <f t="shared" si="27"/>
        <v>18.815397126592572</v>
      </c>
      <c r="V120" s="9">
        <f t="shared" si="28"/>
        <v>3.2762201453790238</v>
      </c>
      <c r="AE120" s="9">
        <f ca="1">Q120*($X$6^(ROW()-10))</f>
        <v>0.11038638634763409</v>
      </c>
      <c r="AF120" s="9">
        <f ca="1">R120*($X$6^(ROW()-10))</f>
        <v>5.2061674274365499</v>
      </c>
      <c r="AG120" s="9">
        <f ca="1">S120*($X$6^(ROW()-10))</f>
        <v>0.63395120118215664</v>
      </c>
      <c r="AH120" s="9">
        <f t="shared" ca="1" si="19"/>
        <v>2.0769636965002123</v>
      </c>
      <c r="AI120" s="9">
        <f t="shared" ca="1" si="20"/>
        <v>17.056550605983713</v>
      </c>
      <c r="AJ120" s="9">
        <f t="shared" ca="1" si="21"/>
        <v>2.9699620119642178</v>
      </c>
      <c r="AL120" s="6">
        <f>A120</f>
        <v>45369</v>
      </c>
      <c r="AM120" s="9">
        <f ca="1">AE120/OFFSET(AE$10, $M$1,0)</f>
        <v>0.87599884452331311</v>
      </c>
      <c r="AN120" s="9">
        <f ca="1">AF120/OFFSET(AF$10, $M$1,0)</f>
        <v>0.89789863379520063</v>
      </c>
      <c r="AO120" s="9">
        <f ca="1">AG120/OFFSET(AG$10, $M$1,0)</f>
        <v>0.86457590629824987</v>
      </c>
      <c r="AP120" s="9">
        <f t="shared" ca="1" si="22"/>
        <v>1.6136040085196219</v>
      </c>
      <c r="AQ120" s="9">
        <f t="shared" ca="1" si="23"/>
        <v>1.6757959875837927</v>
      </c>
      <c r="AR120" s="9">
        <f t="shared" ca="1" si="24"/>
        <v>1.6979369169163472</v>
      </c>
    </row>
    <row r="121" spans="1:44" x14ac:dyDescent="0.35">
      <c r="A121" s="2">
        <v>45376</v>
      </c>
      <c r="B121" s="4">
        <v>437</v>
      </c>
      <c r="C121" s="4">
        <v>58</v>
      </c>
      <c r="D121" s="4">
        <v>291</v>
      </c>
      <c r="E121" s="4">
        <v>1241</v>
      </c>
      <c r="F121" s="4">
        <v>0</v>
      </c>
      <c r="G121" s="4">
        <v>0</v>
      </c>
      <c r="H121" s="4">
        <v>0</v>
      </c>
      <c r="I121" s="4">
        <v>0</v>
      </c>
      <c r="J121" s="4">
        <v>2027</v>
      </c>
      <c r="L121">
        <f>B121+L120</f>
        <v>61027</v>
      </c>
      <c r="M121">
        <f>C121+M120</f>
        <v>7436</v>
      </c>
      <c r="N121">
        <f>D121+N120</f>
        <v>42663</v>
      </c>
      <c r="O121">
        <f t="shared" si="29"/>
        <v>140061</v>
      </c>
      <c r="Q121" s="9">
        <f>M121/L121</f>
        <v>0.12184770675274878</v>
      </c>
      <c r="R121" s="9">
        <f>N121/M121</f>
        <v>5.7373587950511027</v>
      </c>
      <c r="S121" s="9">
        <f t="shared" si="25"/>
        <v>0.69908401199469083</v>
      </c>
      <c r="T121" s="9">
        <f t="shared" si="26"/>
        <v>2.2950661182755172</v>
      </c>
      <c r="U121" s="9">
        <f t="shared" si="27"/>
        <v>18.835529854760622</v>
      </c>
      <c r="V121" s="9">
        <f t="shared" si="28"/>
        <v>3.282961817031151</v>
      </c>
      <c r="AE121" s="9">
        <f ca="1">Q121*($X$6^(ROW()-10))</f>
        <v>0.11035898651704978</v>
      </c>
      <c r="AF121" s="9">
        <f ca="1">R121*($X$6^(ROW()-10))</f>
        <v>5.196397361760261</v>
      </c>
      <c r="AG121" s="9">
        <f ca="1">S121*($X$6^(ROW()-10))</f>
        <v>0.63316910190652165</v>
      </c>
      <c r="AH121" s="9">
        <f t="shared" ca="1" si="19"/>
        <v>2.0786699852830162</v>
      </c>
      <c r="AI121" s="9">
        <f t="shared" ca="1" si="20"/>
        <v>17.059574124780344</v>
      </c>
      <c r="AJ121" s="9">
        <f t="shared" ca="1" si="21"/>
        <v>2.9734194311667403</v>
      </c>
      <c r="AL121" s="6">
        <f>A121</f>
        <v>45376</v>
      </c>
      <c r="AM121" s="9">
        <f ca="1">AE121/OFFSET(AE$10, $M$1,0)</f>
        <v>0.8757814062981284</v>
      </c>
      <c r="AN121" s="9">
        <f ca="1">AF121/OFFSET(AF$10, $M$1,0)</f>
        <v>0.89621360757483792</v>
      </c>
      <c r="AO121" s="9">
        <f ca="1">AG121/OFFSET(AG$10, $M$1,0)</f>
        <v>0.86350928762352153</v>
      </c>
      <c r="AP121" s="9">
        <f t="shared" ca="1" si="22"/>
        <v>1.614929633240104</v>
      </c>
      <c r="AQ121" s="9">
        <f t="shared" ca="1" si="23"/>
        <v>1.6760930465135158</v>
      </c>
      <c r="AR121" s="9">
        <f t="shared" ca="1" si="24"/>
        <v>1.6999135346904364</v>
      </c>
    </row>
    <row r="122" spans="1:44" x14ac:dyDescent="0.35">
      <c r="A122" s="2">
        <v>45383</v>
      </c>
      <c r="B122" s="4">
        <v>405</v>
      </c>
      <c r="C122" s="4">
        <v>60</v>
      </c>
      <c r="D122" s="4">
        <v>303</v>
      </c>
      <c r="E122" s="4">
        <v>1254</v>
      </c>
      <c r="F122" s="4">
        <v>0</v>
      </c>
      <c r="G122" s="4">
        <v>0</v>
      </c>
      <c r="H122" s="4">
        <v>0</v>
      </c>
      <c r="I122" s="4">
        <v>0</v>
      </c>
      <c r="J122" s="4">
        <v>2022</v>
      </c>
      <c r="L122">
        <f>B122+L121</f>
        <v>61432</v>
      </c>
      <c r="M122">
        <f>C122+M121</f>
        <v>7496</v>
      </c>
      <c r="N122">
        <f>D122+N121</f>
        <v>42966</v>
      </c>
      <c r="O122">
        <f t="shared" si="29"/>
        <v>141315</v>
      </c>
      <c r="Q122" s="9">
        <f>M122/L122</f>
        <v>0.12202109649693971</v>
      </c>
      <c r="R122" s="9">
        <f>N122/M122</f>
        <v>5.7318569903948768</v>
      </c>
      <c r="S122" s="9">
        <f t="shared" si="25"/>
        <v>0.69940747493163169</v>
      </c>
      <c r="T122" s="9">
        <f t="shared" si="26"/>
        <v>2.3003483526500847</v>
      </c>
      <c r="U122" s="9">
        <f t="shared" si="27"/>
        <v>18.852054429028815</v>
      </c>
      <c r="V122" s="9">
        <f t="shared" si="28"/>
        <v>3.2889959502862727</v>
      </c>
      <c r="AE122" s="9">
        <f ca="1">Q122*($X$6^(ROW()-10))</f>
        <v>0.11041747014469015</v>
      </c>
      <c r="AF122" s="9">
        <f ca="1">R122*($X$6^(ROW()-10))</f>
        <v>5.1867846321675444</v>
      </c>
      <c r="AG122" s="9">
        <f ca="1">S122*($X$6^(ROW()-10))</f>
        <v>0.63289714811055986</v>
      </c>
      <c r="AH122" s="9">
        <f t="shared" ca="1" si="19"/>
        <v>2.081596157083363</v>
      </c>
      <c r="AI122" s="9">
        <f t="shared" ca="1" si="20"/>
        <v>17.059313650206128</v>
      </c>
      <c r="AJ122" s="9">
        <f t="shared" ca="1" si="21"/>
        <v>2.9762280668888224</v>
      </c>
      <c r="AL122" s="6">
        <f>A122</f>
        <v>45383</v>
      </c>
      <c r="AM122" s="9">
        <f ca="1">AE122/OFFSET(AE$10, $M$1,0)</f>
        <v>0.87624551778806481</v>
      </c>
      <c r="AN122" s="9">
        <f ca="1">AF122/OFFSET(AF$10, $M$1,0)</f>
        <v>0.89455571683493273</v>
      </c>
      <c r="AO122" s="9">
        <f ca="1">AG122/OFFSET(AG$10, $M$1,0)</f>
        <v>0.86313839992873287</v>
      </c>
      <c r="AP122" s="9">
        <f t="shared" ca="1" si="22"/>
        <v>1.617202991486381</v>
      </c>
      <c r="AQ122" s="9">
        <f t="shared" ca="1" si="23"/>
        <v>1.6760674550409829</v>
      </c>
      <c r="AR122" s="9">
        <f t="shared" ca="1" si="24"/>
        <v>1.701519240844078</v>
      </c>
    </row>
    <row r="123" spans="1:44" x14ac:dyDescent="0.35">
      <c r="A123" s="3" t="s">
        <v>3</v>
      </c>
      <c r="B123" s="4">
        <v>61432</v>
      </c>
      <c r="C123" s="4">
        <v>7496</v>
      </c>
      <c r="D123" s="4">
        <v>42966</v>
      </c>
      <c r="E123" s="4">
        <v>141315</v>
      </c>
      <c r="F123" s="4">
        <v>28</v>
      </c>
      <c r="G123" s="4">
        <v>3</v>
      </c>
      <c r="H123" s="4">
        <v>1</v>
      </c>
      <c r="I123" s="4">
        <v>0</v>
      </c>
      <c r="J123" s="4">
        <v>253241</v>
      </c>
      <c r="Q123" s="9"/>
      <c r="R123" s="9"/>
      <c r="S123" s="9"/>
      <c r="T123" s="9"/>
      <c r="U123" s="9"/>
      <c r="V123" s="9"/>
      <c r="AE123" s="9"/>
      <c r="AF123" s="9"/>
      <c r="AG123" s="9"/>
      <c r="AH123" s="9"/>
      <c r="AI123" s="9"/>
      <c r="AJ123" s="9"/>
      <c r="AL123" s="6"/>
      <c r="AM123" s="9"/>
      <c r="AN123" s="9"/>
      <c r="AO123" s="9"/>
      <c r="AP123" s="9"/>
      <c r="AQ123" s="9"/>
      <c r="AR123" s="9"/>
    </row>
    <row r="124" spans="1:44" x14ac:dyDescent="0.35">
      <c r="Q124" s="9"/>
      <c r="R124" s="9"/>
      <c r="S124" s="9"/>
      <c r="T124" s="9"/>
      <c r="U124" s="9"/>
      <c r="V124" s="9"/>
      <c r="AE124" s="9"/>
      <c r="AF124" s="9"/>
      <c r="AG124" s="9"/>
      <c r="AH124" s="9"/>
      <c r="AI124" s="9"/>
      <c r="AJ124" s="9"/>
      <c r="AL124" s="6"/>
      <c r="AM124" s="9"/>
      <c r="AN124" s="9"/>
      <c r="AO124" s="9"/>
      <c r="AP124" s="9"/>
      <c r="AQ124" s="9"/>
      <c r="AR124" s="9"/>
    </row>
    <row r="125" spans="1:44" x14ac:dyDescent="0.35">
      <c r="Q125" s="9"/>
      <c r="R125" s="9"/>
      <c r="S125" s="9"/>
      <c r="T125" s="9"/>
      <c r="U125" s="9"/>
      <c r="V125" s="9"/>
      <c r="AE125" s="9"/>
      <c r="AF125" s="9"/>
      <c r="AG125" s="9"/>
      <c r="AH125" s="9"/>
      <c r="AI125" s="9"/>
      <c r="AJ125" s="9"/>
      <c r="AL125" s="6"/>
      <c r="AM125" s="9"/>
      <c r="AN125" s="9"/>
      <c r="AO125" s="9"/>
      <c r="AP125" s="9"/>
      <c r="AQ125" s="9"/>
      <c r="AR125" s="9"/>
    </row>
    <row r="126" spans="1:44" x14ac:dyDescent="0.35">
      <c r="Q126" s="9"/>
      <c r="R126" s="9"/>
      <c r="S126" s="9"/>
      <c r="T126" s="9"/>
      <c r="U126" s="9"/>
      <c r="V126" s="9"/>
      <c r="AE126" s="9"/>
      <c r="AF126" s="9"/>
      <c r="AG126" s="9"/>
      <c r="AH126" s="9"/>
      <c r="AI126" s="9"/>
      <c r="AJ126" s="9"/>
      <c r="AL126" s="6"/>
      <c r="AM126" s="9"/>
      <c r="AN126" s="9"/>
      <c r="AO126" s="9"/>
      <c r="AP126" s="9"/>
      <c r="AQ126" s="9"/>
      <c r="AR126" s="9"/>
    </row>
    <row r="127" spans="1:44" x14ac:dyDescent="0.35">
      <c r="Q127" s="9"/>
      <c r="R127" s="9"/>
      <c r="S127" s="9"/>
      <c r="T127" s="9"/>
      <c r="U127" s="9"/>
      <c r="V127" s="9"/>
      <c r="AE127" s="9"/>
      <c r="AF127" s="9"/>
      <c r="AG127" s="9"/>
      <c r="AH127" s="9"/>
      <c r="AI127" s="9"/>
      <c r="AJ127" s="9"/>
      <c r="AL127" s="6"/>
      <c r="AM127" s="9"/>
      <c r="AN127" s="9"/>
      <c r="AO127" s="9"/>
      <c r="AP127" s="9"/>
      <c r="AQ127" s="9"/>
      <c r="AR127" s="9"/>
    </row>
    <row r="128" spans="1:44" x14ac:dyDescent="0.35">
      <c r="Q128" s="9"/>
      <c r="R128" s="9"/>
      <c r="S128" s="9"/>
      <c r="T128" s="9"/>
      <c r="U128" s="9"/>
      <c r="V128" s="9"/>
      <c r="AE128" s="9"/>
      <c r="AF128" s="9"/>
      <c r="AG128" s="9"/>
      <c r="AH128" s="9"/>
      <c r="AI128" s="9"/>
      <c r="AJ128" s="9"/>
      <c r="AL128" s="6"/>
      <c r="AM128" s="9"/>
      <c r="AN128" s="9"/>
      <c r="AO128" s="9"/>
      <c r="AP128" s="9"/>
      <c r="AQ128" s="9"/>
      <c r="AR128" s="9"/>
    </row>
    <row r="129" spans="17:44" x14ac:dyDescent="0.35">
      <c r="Q129" s="9"/>
      <c r="R129" s="9"/>
      <c r="S129" s="9"/>
      <c r="T129" s="9"/>
      <c r="U129" s="9"/>
      <c r="V129" s="9"/>
      <c r="AE129" s="9"/>
      <c r="AF129" s="9"/>
      <c r="AG129" s="9"/>
      <c r="AH129" s="9"/>
      <c r="AI129" s="9"/>
      <c r="AJ129" s="9"/>
      <c r="AL129" s="6"/>
      <c r="AM129" s="9"/>
      <c r="AN129" s="9"/>
      <c r="AO129" s="9"/>
      <c r="AP129" s="9"/>
      <c r="AQ129" s="9"/>
      <c r="AR129" s="9"/>
    </row>
    <row r="130" spans="17:44" x14ac:dyDescent="0.35">
      <c r="Q130" s="9"/>
      <c r="R130" s="9"/>
      <c r="S130" s="9"/>
      <c r="T130" s="9"/>
      <c r="U130" s="9"/>
      <c r="V130" s="9"/>
      <c r="AE130" s="9"/>
      <c r="AF130" s="9"/>
      <c r="AG130" s="9"/>
      <c r="AH130" s="9"/>
      <c r="AI130" s="9"/>
      <c r="AJ130" s="9"/>
      <c r="AL130" s="6"/>
      <c r="AM130" s="9"/>
      <c r="AN130" s="9"/>
      <c r="AO130" s="9"/>
      <c r="AP130" s="9"/>
      <c r="AQ130" s="9"/>
      <c r="AR130" s="9"/>
    </row>
    <row r="131" spans="17:44" x14ac:dyDescent="0.35">
      <c r="Q131" s="9"/>
      <c r="R131" s="9"/>
      <c r="S131" s="9"/>
      <c r="T131" s="9"/>
      <c r="U131" s="9"/>
      <c r="V131" s="9"/>
      <c r="AE131" s="9"/>
      <c r="AF131" s="9"/>
      <c r="AG131" s="9"/>
      <c r="AH131" s="9"/>
      <c r="AI131" s="9"/>
      <c r="AJ131" s="9"/>
      <c r="AL131" s="6"/>
      <c r="AM131" s="9"/>
      <c r="AN131" s="9"/>
      <c r="AO131" s="9"/>
      <c r="AP131" s="9"/>
      <c r="AQ131" s="9"/>
      <c r="AR131" s="9"/>
    </row>
    <row r="132" spans="17:44" x14ac:dyDescent="0.35">
      <c r="Q132" s="9"/>
      <c r="R132" s="9"/>
      <c r="S132" s="9"/>
      <c r="T132" s="9"/>
      <c r="U132" s="9"/>
      <c r="V132" s="9"/>
      <c r="AE132" s="9"/>
      <c r="AF132" s="9"/>
      <c r="AG132" s="9"/>
      <c r="AH132" s="9"/>
      <c r="AI132" s="9"/>
      <c r="AJ132" s="9"/>
      <c r="AL132" s="6"/>
      <c r="AM132" s="9"/>
      <c r="AN132" s="9"/>
      <c r="AO132" s="9"/>
      <c r="AP132" s="9"/>
      <c r="AQ132" s="9"/>
      <c r="AR132" s="9"/>
    </row>
    <row r="133" spans="17:44" x14ac:dyDescent="0.35">
      <c r="Q133" s="9"/>
      <c r="R133" s="9"/>
      <c r="S133" s="9"/>
      <c r="T133" s="9"/>
      <c r="U133" s="9"/>
      <c r="V133" s="9"/>
      <c r="AE133" s="9"/>
      <c r="AF133" s="9"/>
      <c r="AG133" s="9"/>
      <c r="AH133" s="9"/>
      <c r="AI133" s="9"/>
      <c r="AJ133" s="9"/>
      <c r="AL133" s="6"/>
      <c r="AM133" s="9"/>
      <c r="AN133" s="9"/>
      <c r="AO133" s="9"/>
      <c r="AP133" s="9"/>
      <c r="AQ133" s="9"/>
      <c r="AR133" s="9"/>
    </row>
    <row r="134" spans="17:44" x14ac:dyDescent="0.35">
      <c r="Q134" s="9"/>
      <c r="R134" s="9"/>
      <c r="S134" s="9"/>
      <c r="T134" s="9"/>
      <c r="U134" s="9"/>
      <c r="V134" s="9"/>
      <c r="AE134" s="9"/>
      <c r="AF134" s="9"/>
      <c r="AG134" s="9"/>
      <c r="AH134" s="9"/>
      <c r="AI134" s="9"/>
      <c r="AJ134" s="9"/>
      <c r="AL134" s="6"/>
      <c r="AM134" s="9"/>
      <c r="AN134" s="9"/>
      <c r="AO134" s="9"/>
      <c r="AP134" s="9"/>
      <c r="AQ134" s="9"/>
      <c r="AR134" s="9"/>
    </row>
    <row r="135" spans="17:44" x14ac:dyDescent="0.35">
      <c r="Q135" s="9"/>
      <c r="R135" s="9"/>
      <c r="S135" s="9"/>
      <c r="T135" s="9"/>
      <c r="U135" s="9"/>
      <c r="V135" s="9"/>
      <c r="AE135" s="9"/>
      <c r="AF135" s="9"/>
      <c r="AG135" s="9"/>
      <c r="AH135" s="9"/>
      <c r="AI135" s="9"/>
      <c r="AJ135" s="9"/>
      <c r="AL135" s="6"/>
      <c r="AM135" s="9"/>
      <c r="AN135" s="9"/>
      <c r="AO135" s="9"/>
      <c r="AP135" s="9"/>
      <c r="AQ135" s="9"/>
      <c r="AR135" s="9"/>
    </row>
    <row r="136" spans="17:44" x14ac:dyDescent="0.35">
      <c r="Q136" s="9"/>
      <c r="R136" s="9"/>
      <c r="S136" s="9"/>
      <c r="T136" s="9"/>
      <c r="U136" s="9"/>
      <c r="V136" s="9"/>
      <c r="AE136" s="9"/>
      <c r="AF136" s="9"/>
      <c r="AG136" s="9"/>
      <c r="AH136" s="9"/>
      <c r="AI136" s="9"/>
      <c r="AJ136" s="9"/>
      <c r="AL136" s="6"/>
      <c r="AM136" s="9"/>
      <c r="AN136" s="9"/>
      <c r="AO136" s="9"/>
      <c r="AP136" s="9"/>
      <c r="AQ136" s="9"/>
      <c r="AR136" s="9"/>
    </row>
    <row r="137" spans="17:44" x14ac:dyDescent="0.35">
      <c r="Q137" s="9"/>
      <c r="R137" s="9"/>
      <c r="S137" s="9"/>
      <c r="T137" s="9"/>
      <c r="U137" s="9"/>
      <c r="V137" s="9"/>
      <c r="AE137" s="9"/>
      <c r="AF137" s="9"/>
      <c r="AG137" s="9"/>
      <c r="AH137" s="9"/>
      <c r="AI137" s="9"/>
      <c r="AJ137" s="9"/>
      <c r="AL137" s="6"/>
      <c r="AM137" s="9"/>
      <c r="AN137" s="9"/>
      <c r="AO137" s="9"/>
      <c r="AP137" s="9"/>
      <c r="AQ137" s="9"/>
      <c r="AR137" s="9"/>
    </row>
    <row r="138" spans="17:44" x14ac:dyDescent="0.35">
      <c r="Q138" s="9"/>
      <c r="R138" s="9"/>
      <c r="S138" s="9"/>
      <c r="T138" s="9"/>
      <c r="U138" s="9"/>
      <c r="V138" s="9"/>
      <c r="AE138" s="9"/>
      <c r="AF138" s="9"/>
      <c r="AG138" s="9"/>
      <c r="AH138" s="9"/>
      <c r="AI138" s="9"/>
      <c r="AJ138" s="9"/>
      <c r="AL138" s="6"/>
      <c r="AM138" s="9"/>
      <c r="AN138" s="9"/>
      <c r="AO138" s="9"/>
      <c r="AP138" s="9"/>
      <c r="AQ138" s="9"/>
      <c r="AR138" s="9"/>
    </row>
    <row r="139" spans="17:44" x14ac:dyDescent="0.35">
      <c r="Q139" s="9"/>
      <c r="R139" s="9"/>
      <c r="S139" s="9"/>
      <c r="T139" s="9"/>
      <c r="U139" s="9"/>
      <c r="V139" s="9"/>
      <c r="AE139" s="9"/>
      <c r="AF139" s="9"/>
      <c r="AG139" s="9"/>
      <c r="AH139" s="9"/>
      <c r="AI139" s="9"/>
      <c r="AJ139" s="9"/>
      <c r="AL139" s="6"/>
      <c r="AM139" s="9"/>
      <c r="AN139" s="9"/>
      <c r="AO139" s="9"/>
      <c r="AP139" s="9"/>
      <c r="AQ139" s="9"/>
      <c r="AR139" s="9"/>
    </row>
    <row r="140" spans="17:44" x14ac:dyDescent="0.35">
      <c r="Q140" s="9"/>
      <c r="R140" s="9"/>
      <c r="S140" s="9"/>
      <c r="T140" s="9"/>
      <c r="U140" s="9"/>
      <c r="V140" s="9"/>
      <c r="AE140" s="9"/>
      <c r="AF140" s="9"/>
      <c r="AG140" s="9"/>
      <c r="AH140" s="9"/>
      <c r="AI140" s="9"/>
      <c r="AJ140" s="9"/>
      <c r="AL140" s="6"/>
      <c r="AM140" s="9"/>
      <c r="AN140" s="9"/>
      <c r="AO140" s="9"/>
      <c r="AP140" s="9"/>
      <c r="AQ140" s="9"/>
      <c r="AR140" s="9"/>
    </row>
    <row r="141" spans="17:44" x14ac:dyDescent="0.35">
      <c r="Q141" s="9"/>
      <c r="R141" s="9"/>
      <c r="S141" s="9"/>
      <c r="T141" s="9"/>
      <c r="U141" s="9"/>
      <c r="V141" s="9"/>
      <c r="AE141" s="9"/>
      <c r="AF141" s="9"/>
      <c r="AG141" s="9"/>
      <c r="AH141" s="9"/>
      <c r="AI141" s="9"/>
      <c r="AJ141" s="9"/>
      <c r="AL141" s="6"/>
      <c r="AM141" s="9"/>
      <c r="AN141" s="9"/>
      <c r="AO141" s="9"/>
      <c r="AP141" s="9"/>
      <c r="AQ141" s="9"/>
      <c r="AR141" s="9"/>
    </row>
    <row r="142" spans="17:44" x14ac:dyDescent="0.35">
      <c r="Q142" s="9"/>
      <c r="R142" s="9"/>
      <c r="S142" s="9"/>
      <c r="T142" s="9"/>
      <c r="U142" s="9"/>
      <c r="V142" s="9"/>
      <c r="AE142" s="9"/>
      <c r="AF142" s="9"/>
      <c r="AG142" s="9"/>
      <c r="AH142" s="9"/>
      <c r="AI142" s="9"/>
      <c r="AJ142" s="9"/>
      <c r="AL142" s="6"/>
      <c r="AM142" s="9"/>
      <c r="AN142" s="9"/>
      <c r="AO142" s="9"/>
      <c r="AP142" s="9"/>
      <c r="AQ142" s="9"/>
      <c r="AR142" s="9"/>
    </row>
    <row r="143" spans="17:44" x14ac:dyDescent="0.35">
      <c r="Q143" s="9"/>
      <c r="R143" s="9"/>
      <c r="S143" s="9"/>
      <c r="T143" s="9"/>
      <c r="U143" s="9"/>
      <c r="V143" s="9"/>
      <c r="AE143" s="9"/>
      <c r="AF143" s="9"/>
      <c r="AG143" s="9"/>
      <c r="AH143" s="9"/>
      <c r="AI143" s="9"/>
      <c r="AJ143" s="9"/>
      <c r="AL143" s="6"/>
      <c r="AM143" s="9"/>
      <c r="AN143" s="9"/>
      <c r="AO143" s="9"/>
      <c r="AP143" s="9"/>
      <c r="AQ143" s="9"/>
      <c r="AR143" s="9"/>
    </row>
    <row r="144" spans="17:44" x14ac:dyDescent="0.35">
      <c r="Q144" s="9"/>
      <c r="R144" s="9"/>
      <c r="S144" s="9"/>
      <c r="T144" s="9"/>
      <c r="U144" s="9"/>
      <c r="V144" s="9"/>
      <c r="AE144" s="9"/>
      <c r="AF144" s="9"/>
      <c r="AG144" s="9"/>
      <c r="AH144" s="9"/>
      <c r="AI144" s="9"/>
      <c r="AJ144" s="9"/>
      <c r="AL144" s="6"/>
      <c r="AM144" s="9"/>
      <c r="AN144" s="9"/>
      <c r="AO144" s="9"/>
      <c r="AP144" s="9"/>
      <c r="AQ144" s="9"/>
      <c r="AR144" s="9"/>
    </row>
    <row r="145" spans="17:44" x14ac:dyDescent="0.35">
      <c r="Q145" s="9"/>
      <c r="R145" s="9"/>
      <c r="S145" s="9"/>
      <c r="T145" s="9"/>
      <c r="U145" s="9"/>
      <c r="V145" s="9"/>
      <c r="AE145" s="9"/>
      <c r="AF145" s="9"/>
      <c r="AG145" s="9"/>
      <c r="AH145" s="9"/>
      <c r="AI145" s="9"/>
      <c r="AJ145" s="9"/>
      <c r="AL145" s="6"/>
      <c r="AM145" s="9"/>
      <c r="AN145" s="9"/>
      <c r="AO145" s="9"/>
      <c r="AP145" s="9"/>
      <c r="AQ145" s="9"/>
      <c r="AR145" s="9"/>
    </row>
    <row r="146" spans="17:44" x14ac:dyDescent="0.35">
      <c r="Q146" s="9"/>
      <c r="R146" s="9"/>
      <c r="S146" s="9"/>
      <c r="T146" s="9"/>
      <c r="U146" s="9"/>
      <c r="V146" s="9"/>
      <c r="AE146" s="9"/>
      <c r="AF146" s="9"/>
      <c r="AG146" s="9"/>
      <c r="AH146" s="9"/>
      <c r="AI146" s="9"/>
      <c r="AJ146" s="9"/>
      <c r="AL146" s="6"/>
      <c r="AM146" s="9"/>
      <c r="AN146" s="9"/>
      <c r="AO146" s="9"/>
      <c r="AP146" s="9"/>
      <c r="AQ146" s="9"/>
      <c r="AR146" s="9"/>
    </row>
    <row r="147" spans="17:44" x14ac:dyDescent="0.35">
      <c r="Q147" s="9"/>
      <c r="R147" s="9"/>
      <c r="S147" s="9"/>
      <c r="T147" s="9"/>
      <c r="U147" s="9"/>
      <c r="V147" s="9"/>
      <c r="AE147" s="9"/>
      <c r="AF147" s="9"/>
      <c r="AG147" s="9"/>
      <c r="AH147" s="9"/>
      <c r="AI147" s="9"/>
      <c r="AJ147" s="9"/>
      <c r="AL147" s="6"/>
      <c r="AM147" s="9"/>
      <c r="AN147" s="9"/>
      <c r="AO147" s="9"/>
      <c r="AP147" s="9"/>
      <c r="AQ147" s="9"/>
      <c r="AR147" s="9"/>
    </row>
    <row r="148" spans="17:44" x14ac:dyDescent="0.35">
      <c r="Q148" s="9"/>
      <c r="R148" s="9"/>
      <c r="S148" s="9"/>
      <c r="T148" s="9"/>
      <c r="U148" s="9"/>
      <c r="V148" s="9"/>
      <c r="AE148" s="9"/>
      <c r="AF148" s="9"/>
      <c r="AG148" s="9"/>
      <c r="AH148" s="9"/>
      <c r="AI148" s="9"/>
      <c r="AJ148" s="9"/>
      <c r="AL148" s="6"/>
      <c r="AM148" s="9"/>
      <c r="AN148" s="9"/>
      <c r="AO148" s="9"/>
      <c r="AP148" s="9"/>
      <c r="AQ148" s="9"/>
      <c r="AR148" s="9"/>
    </row>
    <row r="149" spans="17:44" x14ac:dyDescent="0.35">
      <c r="Q149" s="9"/>
      <c r="R149" s="9"/>
      <c r="S149" s="9"/>
      <c r="T149" s="9"/>
      <c r="U149" s="9"/>
      <c r="V149" s="9"/>
      <c r="AE149" s="9"/>
      <c r="AF149" s="9"/>
      <c r="AG149" s="9"/>
      <c r="AH149" s="9"/>
      <c r="AI149" s="9"/>
      <c r="AJ149" s="9"/>
      <c r="AL149" s="6"/>
      <c r="AM149" s="9"/>
      <c r="AN149" s="9"/>
      <c r="AO149" s="9"/>
      <c r="AP149" s="9"/>
      <c r="AQ149" s="9"/>
      <c r="AR149" s="9"/>
    </row>
    <row r="150" spans="17:44" x14ac:dyDescent="0.35">
      <c r="Q150" s="9"/>
      <c r="R150" s="9"/>
      <c r="S150" s="9"/>
      <c r="T150" s="9"/>
      <c r="U150" s="9"/>
      <c r="V150" s="9"/>
      <c r="AE150" s="9"/>
      <c r="AF150" s="9"/>
      <c r="AG150" s="9"/>
      <c r="AH150" s="9"/>
      <c r="AI150" s="9"/>
      <c r="AJ150" s="9"/>
      <c r="AL150" s="6"/>
      <c r="AM150" s="9"/>
      <c r="AN150" s="9"/>
      <c r="AO150" s="9"/>
      <c r="AP150" s="9"/>
      <c r="AQ150" s="9"/>
      <c r="AR150" s="9"/>
    </row>
    <row r="151" spans="17:44" x14ac:dyDescent="0.35">
      <c r="Q151" s="9"/>
      <c r="R151" s="9"/>
      <c r="S151" s="9"/>
      <c r="T151" s="9"/>
      <c r="U151" s="9"/>
      <c r="V151" s="9"/>
      <c r="AE151" s="9"/>
      <c r="AF151" s="9"/>
      <c r="AG151" s="9"/>
      <c r="AH151" s="9"/>
      <c r="AI151" s="9"/>
      <c r="AJ151" s="9"/>
      <c r="AL151" s="6"/>
      <c r="AM151" s="9"/>
      <c r="AN151" s="9"/>
      <c r="AO151" s="9"/>
      <c r="AP151" s="9"/>
      <c r="AQ151" s="9"/>
      <c r="AR151" s="9"/>
    </row>
    <row r="152" spans="17:44" x14ac:dyDescent="0.35">
      <c r="Q152" s="9"/>
      <c r="R152" s="9"/>
      <c r="S152" s="9"/>
      <c r="T152" s="9"/>
      <c r="U152" s="9"/>
      <c r="V152" s="9"/>
      <c r="AE152" s="9"/>
      <c r="AF152" s="9"/>
      <c r="AG152" s="9"/>
      <c r="AH152" s="9"/>
      <c r="AI152" s="9"/>
      <c r="AJ152" s="9"/>
      <c r="AL152" s="6"/>
      <c r="AM152" s="9"/>
      <c r="AN152" s="9"/>
      <c r="AO152" s="9"/>
      <c r="AP152" s="9"/>
      <c r="AQ152" s="9"/>
      <c r="AR152" s="9"/>
    </row>
    <row r="153" spans="17:44" x14ac:dyDescent="0.35">
      <c r="Q153" s="9"/>
      <c r="R153" s="9"/>
      <c r="S153" s="9"/>
      <c r="T153" s="9"/>
      <c r="U153" s="9"/>
      <c r="V153" s="9"/>
      <c r="AE153" s="9"/>
      <c r="AF153" s="9"/>
      <c r="AG153" s="9"/>
      <c r="AH153" s="9"/>
      <c r="AI153" s="9"/>
      <c r="AJ153" s="9"/>
      <c r="AL153" s="6"/>
      <c r="AM153" s="9"/>
      <c r="AN153" s="9"/>
      <c r="AO153" s="9"/>
      <c r="AP153" s="9"/>
      <c r="AQ153" s="9"/>
      <c r="AR153" s="9"/>
    </row>
    <row r="154" spans="17:44" x14ac:dyDescent="0.35">
      <c r="Q154" s="9"/>
      <c r="R154" s="9"/>
      <c r="S154" s="9"/>
      <c r="T154" s="9"/>
      <c r="U154" s="9"/>
      <c r="V154" s="9"/>
      <c r="AE154" s="9"/>
      <c r="AF154" s="9"/>
      <c r="AG154" s="9"/>
      <c r="AH154" s="9"/>
      <c r="AI154" s="9"/>
      <c r="AJ154" s="9"/>
      <c r="AL154" s="6"/>
      <c r="AM154" s="9"/>
      <c r="AN154" s="9"/>
      <c r="AO154" s="9"/>
      <c r="AP154" s="9"/>
      <c r="AQ154" s="9"/>
      <c r="AR154" s="9"/>
    </row>
    <row r="155" spans="17:44" x14ac:dyDescent="0.35">
      <c r="Q155" s="9"/>
      <c r="R155" s="9"/>
      <c r="S155" s="9"/>
      <c r="T155" s="9"/>
      <c r="U155" s="9"/>
      <c r="V155" s="9"/>
      <c r="AE155" s="9"/>
      <c r="AF155" s="9"/>
      <c r="AG155" s="9"/>
      <c r="AH155" s="9"/>
      <c r="AI155" s="9"/>
      <c r="AJ155" s="9"/>
      <c r="AL155" s="6"/>
      <c r="AM155" s="9"/>
      <c r="AN155" s="9"/>
      <c r="AO155" s="9"/>
      <c r="AP155" s="9"/>
      <c r="AQ155" s="9"/>
      <c r="AR155" s="9"/>
    </row>
    <row r="156" spans="17:44" x14ac:dyDescent="0.35">
      <c r="Q156" s="9"/>
      <c r="R156" s="9"/>
      <c r="S156" s="9"/>
      <c r="T156" s="9"/>
      <c r="U156" s="9"/>
      <c r="V156" s="9"/>
      <c r="AE156" s="9"/>
      <c r="AF156" s="9"/>
      <c r="AG156" s="9"/>
      <c r="AH156" s="9"/>
      <c r="AI156" s="9"/>
      <c r="AJ156" s="9"/>
      <c r="AL156" s="6"/>
      <c r="AM156" s="9"/>
      <c r="AN156" s="9"/>
      <c r="AO156" s="9"/>
      <c r="AP156" s="9"/>
      <c r="AQ156" s="9"/>
      <c r="AR156" s="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1C3A9-B3C5-4E80-BAA8-C77384367E06}">
  <dimension ref="A1:BG157"/>
  <sheetViews>
    <sheetView workbookViewId="0">
      <selection activeCell="A5" sqref="A5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81640625" bestFit="1" customWidth="1"/>
    <col min="4" max="4" width="6.81640625" bestFit="1" customWidth="1"/>
    <col min="5" max="5" width="10.7265625" bestFit="1" customWidth="1"/>
    <col min="6" max="6" width="10.6328125" customWidth="1"/>
    <col min="7" max="7" width="16.08984375" customWidth="1"/>
    <col min="8" max="13" width="10.6328125" customWidth="1"/>
    <col min="14" max="14" width="12.26953125" customWidth="1"/>
    <col min="15" max="37" width="10.6328125" customWidth="1"/>
    <col min="38" max="38" width="19.453125" customWidth="1"/>
    <col min="39" max="40" width="10.6328125" customWidth="1"/>
    <col min="41" max="41" width="10.26953125" customWidth="1"/>
    <col min="42" max="42" width="2.81640625" customWidth="1"/>
    <col min="43" max="74" width="10.6328125" customWidth="1"/>
    <col min="75" max="106" width="2.81640625" bestFit="1" customWidth="1"/>
    <col min="107" max="177" width="3.81640625" bestFit="1" customWidth="1"/>
    <col min="178" max="178" width="10.7265625" bestFit="1" customWidth="1"/>
  </cols>
  <sheetData>
    <row r="1" spans="1:59" x14ac:dyDescent="0.35">
      <c r="G1" s="5" t="s">
        <v>17</v>
      </c>
      <c r="H1" s="10">
        <v>4</v>
      </c>
      <c r="J1" t="s">
        <v>25</v>
      </c>
      <c r="N1" s="5" t="s">
        <v>45</v>
      </c>
      <c r="O1">
        <v>29</v>
      </c>
    </row>
    <row r="2" spans="1:59" x14ac:dyDescent="0.35">
      <c r="G2" s="5" t="s">
        <v>18</v>
      </c>
      <c r="H2" s="10">
        <v>72</v>
      </c>
      <c r="J2" t="s">
        <v>24</v>
      </c>
      <c r="N2" s="5" t="s">
        <v>46</v>
      </c>
      <c r="O2">
        <v>12</v>
      </c>
    </row>
    <row r="3" spans="1:59" x14ac:dyDescent="0.35">
      <c r="G3" s="5" t="s">
        <v>19</v>
      </c>
      <c r="H3" s="10">
        <v>52</v>
      </c>
      <c r="N3" s="5" t="s">
        <v>44</v>
      </c>
      <c r="O3">
        <v>1.4</v>
      </c>
      <c r="Q3" t="s">
        <v>47</v>
      </c>
    </row>
    <row r="4" spans="1:59" x14ac:dyDescent="0.35">
      <c r="G4" s="5" t="s">
        <v>27</v>
      </c>
      <c r="H4" s="10">
        <v>4</v>
      </c>
      <c r="J4" t="s">
        <v>28</v>
      </c>
    </row>
    <row r="5" spans="1:59" x14ac:dyDescent="0.35">
      <c r="A5" t="s">
        <v>4</v>
      </c>
      <c r="B5" t="s" vm="1">
        <v>5</v>
      </c>
      <c r="O5" s="5" t="s">
        <v>29</v>
      </c>
    </row>
    <row r="6" spans="1:59" x14ac:dyDescent="0.35">
      <c r="A6" t="s">
        <v>6</v>
      </c>
      <c r="B6" t="s" vm="2">
        <v>5</v>
      </c>
      <c r="G6" s="5" t="s">
        <v>43</v>
      </c>
      <c r="O6">
        <f ca="1">(OFFSET(O10,$H$4,0)/OFFSET(O10,$H$3-1,0))^(1/($H$3-$H$4))</f>
        <v>0.99881502362651309</v>
      </c>
      <c r="P6">
        <f t="shared" ref="P6:Q6" ca="1" si="0">(OFFSET(P10,$H$4,0)/OFFSET(P10,$H$3-1,0))^(1/($H$3-$H$4))</f>
        <v>1.0005512829072924</v>
      </c>
      <c r="Q6">
        <f t="shared" ca="1" si="0"/>
        <v>0.99936565327658533</v>
      </c>
    </row>
    <row r="7" spans="1:59" x14ac:dyDescent="0.35">
      <c r="Y7" t="s">
        <v>26</v>
      </c>
    </row>
    <row r="8" spans="1:59" x14ac:dyDescent="0.35">
      <c r="A8" t="s">
        <v>8</v>
      </c>
      <c r="B8" t="s">
        <v>7</v>
      </c>
      <c r="G8" s="5"/>
      <c r="H8" s="5" t="s">
        <v>9</v>
      </c>
      <c r="I8" s="5"/>
      <c r="L8" t="s">
        <v>13</v>
      </c>
      <c r="O8" t="s">
        <v>21</v>
      </c>
      <c r="T8" t="s">
        <v>23</v>
      </c>
      <c r="Y8" t="s">
        <v>20</v>
      </c>
    </row>
    <row r="9" spans="1:59" x14ac:dyDescent="0.35">
      <c r="A9" t="s">
        <v>2</v>
      </c>
      <c r="B9">
        <v>0</v>
      </c>
      <c r="C9">
        <v>1</v>
      </c>
      <c r="D9">
        <v>2</v>
      </c>
      <c r="E9" t="s">
        <v>3</v>
      </c>
      <c r="G9" s="11" t="s">
        <v>10</v>
      </c>
      <c r="H9" s="11" t="s">
        <v>11</v>
      </c>
      <c r="I9" s="11" t="s">
        <v>12</v>
      </c>
      <c r="K9" s="5" t="s">
        <v>14</v>
      </c>
      <c r="L9" s="5" t="s">
        <v>16</v>
      </c>
      <c r="M9" s="5" t="s">
        <v>15</v>
      </c>
      <c r="N9" s="5"/>
      <c r="O9" s="5" t="s">
        <v>14</v>
      </c>
      <c r="P9" s="5" t="s">
        <v>16</v>
      </c>
      <c r="Q9" s="5" t="s">
        <v>15</v>
      </c>
      <c r="S9" s="5" t="s">
        <v>14</v>
      </c>
      <c r="T9" s="5" t="s">
        <v>16</v>
      </c>
      <c r="U9" s="5" t="s">
        <v>15</v>
      </c>
      <c r="V9" s="5"/>
      <c r="W9" s="5" t="s">
        <v>30</v>
      </c>
      <c r="X9" s="5" t="s">
        <v>14</v>
      </c>
      <c r="Y9" s="5" t="s">
        <v>16</v>
      </c>
      <c r="Z9" s="5" t="s">
        <v>15</v>
      </c>
      <c r="BE9" s="5"/>
      <c r="BF9" s="5"/>
      <c r="BG9" s="5"/>
    </row>
    <row r="10" spans="1:59" x14ac:dyDescent="0.35">
      <c r="A10" s="2">
        <v>44361</v>
      </c>
      <c r="B10" s="4">
        <v>1033</v>
      </c>
      <c r="C10" s="4">
        <v>313</v>
      </c>
      <c r="D10" s="4">
        <v>722</v>
      </c>
      <c r="E10" s="4">
        <v>2068</v>
      </c>
      <c r="G10">
        <f>B10</f>
        <v>1033</v>
      </c>
      <c r="H10">
        <f t="shared" ref="H10:I10" si="1">C10</f>
        <v>313</v>
      </c>
      <c r="I10">
        <f t="shared" si="1"/>
        <v>722</v>
      </c>
      <c r="K10" s="9">
        <f>H10/G10</f>
        <v>0.30300096805421106</v>
      </c>
      <c r="L10" s="9">
        <f>I10/H10</f>
        <v>2.3067092651757188</v>
      </c>
      <c r="M10" s="9">
        <f>I10/G10</f>
        <v>0.69893514036786064</v>
      </c>
      <c r="O10" s="9">
        <f ca="1">(OFFSET(H10,$H$2,0)-OFFSET(H$10, $H$2-1, 0))/(OFFSET(G10,$H$2,0)-OFFSET(G$10,$H$2-1,0))</f>
        <v>0.40784313725490196</v>
      </c>
      <c r="P10" s="9">
        <f ca="1">(OFFSET(I10,$H$2,0)-OFFSET(I$10, $H$2-1, 0))/(OFFSET(H10,$H$2,0)-OFFSET(H$10,$H$2-1,0))</f>
        <v>3.5448717948717947</v>
      </c>
      <c r="Q10" s="9">
        <f ca="1">(OFFSET(I10,$H$2,0)-OFFSET(I$10, $H$2-1, 0))/(OFFSET(G10,$H$2,0)-OFFSET(G$10,$H$2-1,0))</f>
        <v>1.4457516339869281</v>
      </c>
      <c r="S10" s="9">
        <f ca="1">K10*($O$6^(ROW()-10))</f>
        <v>0.30300096805421106</v>
      </c>
      <c r="T10" s="9">
        <f t="shared" ref="T10:U73" ca="1" si="2">L10*($O$6^(ROW()-10))</f>
        <v>2.3067092651757188</v>
      </c>
      <c r="U10" s="9">
        <f t="shared" ca="1" si="2"/>
        <v>0.69893514036786064</v>
      </c>
      <c r="W10" s="6">
        <f>A10</f>
        <v>44361</v>
      </c>
      <c r="X10" s="9">
        <f ca="1">S10/OFFSET(S$10, $H$1,0)</f>
        <v>0.99091456707324566</v>
      </c>
      <c r="Y10" s="9">
        <f t="shared" ref="Y10:Z73" ca="1" si="3">T10/OFFSET(T$10, $H$1,0)</f>
        <v>0.8711700483434438</v>
      </c>
      <c r="Z10" s="9">
        <f t="shared" ca="1" si="3"/>
        <v>0.85917061094394076</v>
      </c>
      <c r="AM10" s="11" t="s">
        <v>14</v>
      </c>
      <c r="AN10" s="11" t="s">
        <v>16</v>
      </c>
      <c r="AO10" s="11" t="s">
        <v>15</v>
      </c>
    </row>
    <row r="11" spans="1:59" x14ac:dyDescent="0.35">
      <c r="A11" s="2">
        <v>44368</v>
      </c>
      <c r="B11" s="4">
        <v>943</v>
      </c>
      <c r="C11" s="4">
        <v>318</v>
      </c>
      <c r="D11" s="4">
        <v>758</v>
      </c>
      <c r="E11" s="4">
        <v>2019</v>
      </c>
      <c r="G11">
        <f>B11+G10</f>
        <v>1976</v>
      </c>
      <c r="H11">
        <f t="shared" ref="H11:I26" si="4">C11+H10</f>
        <v>631</v>
      </c>
      <c r="I11">
        <f t="shared" si="4"/>
        <v>1480</v>
      </c>
      <c r="K11" s="9">
        <f t="shared" ref="K11:L74" si="5">H11/G11</f>
        <v>0.31933198380566802</v>
      </c>
      <c r="L11" s="9">
        <f t="shared" si="5"/>
        <v>2.3454833597464342</v>
      </c>
      <c r="M11" s="9">
        <f t="shared" ref="M11:M74" si="6">I11/G11</f>
        <v>0.74898785425101211</v>
      </c>
      <c r="O11" s="9">
        <f t="shared" ref="O11:P61" ca="1" si="7">(OFFSET(H11,$H$2,0)-OFFSET(H$10, $H$2-1, 0))/(OFFSET(G11,$H$2,0)-OFFSET(G$10,$H$2-1,0))</f>
        <v>0.45013297872340424</v>
      </c>
      <c r="P11" s="9">
        <f t="shared" ca="1" si="7"/>
        <v>3.3220088626292466</v>
      </c>
      <c r="Q11" s="9">
        <f t="shared" ref="Q11:Q74" ca="1" si="8">(OFFSET(I11,$H$2,0)-OFFSET(I$10, $H$2-1, 0))/(OFFSET(G11,$H$2,0)-OFFSET(G$10,$H$2-1,0))</f>
        <v>1.4953457446808511</v>
      </c>
      <c r="S11" s="9">
        <f t="shared" ref="S11:U74" ca="1" si="9">K11*($O$6^(ROW()-10))</f>
        <v>0.31895358294955961</v>
      </c>
      <c r="T11" s="9">
        <f t="shared" ca="1" si="2"/>
        <v>2.3427040173807279</v>
      </c>
      <c r="U11" s="9">
        <f t="shared" ca="1" si="2"/>
        <v>0.74810032133969595</v>
      </c>
      <c r="W11" s="6">
        <f t="shared" ref="W11:W74" si="10">A11</f>
        <v>44368</v>
      </c>
      <c r="X11" s="9">
        <f t="shared" ref="X11:Z74" ca="1" si="11">S11/OFFSET(S$10, $H$1,0)</f>
        <v>1.0430849564427025</v>
      </c>
      <c r="Y11" s="9">
        <f t="shared" ca="1" si="3"/>
        <v>0.88476411088611073</v>
      </c>
      <c r="Z11" s="9">
        <f t="shared" ca="1" si="3"/>
        <v>0.91960723250300125</v>
      </c>
      <c r="AL11" s="5" t="s">
        <v>31</v>
      </c>
      <c r="AM11" s="9">
        <f ca="1">VLOOKUP(DATE(2022,12,26), $W:$Z, 2, FALSE)</f>
        <v>1.0813750433741987</v>
      </c>
      <c r="AN11" s="7">
        <f ca="1">VLOOKUP(DATE(2022,12,26), $W:$Z, 3, FALSE)</f>
        <v>1.1176673672415001</v>
      </c>
      <c r="AO11" s="7">
        <f ca="1">VLOOKUP(DATE(2022,12,26), $W:$Z, 4, FALSE)</f>
        <v>1.3225858932264614</v>
      </c>
    </row>
    <row r="12" spans="1:59" x14ac:dyDescent="0.35">
      <c r="A12" s="2">
        <v>44375</v>
      </c>
      <c r="B12" s="4">
        <v>888</v>
      </c>
      <c r="C12" s="4">
        <v>254</v>
      </c>
      <c r="D12" s="4">
        <v>745</v>
      </c>
      <c r="E12" s="4">
        <v>1887</v>
      </c>
      <c r="G12">
        <f t="shared" ref="G12:I75" si="12">B12+G11</f>
        <v>2864</v>
      </c>
      <c r="H12">
        <f t="shared" si="4"/>
        <v>885</v>
      </c>
      <c r="I12">
        <f t="shared" si="4"/>
        <v>2225</v>
      </c>
      <c r="K12" s="9">
        <f t="shared" si="5"/>
        <v>0.30900837988826818</v>
      </c>
      <c r="L12" s="9">
        <f t="shared" si="5"/>
        <v>2.5141242937853105</v>
      </c>
      <c r="M12" s="9">
        <f t="shared" si="6"/>
        <v>0.77688547486033521</v>
      </c>
      <c r="O12" s="9">
        <f t="shared" ca="1" si="7"/>
        <v>0.45851917930419267</v>
      </c>
      <c r="P12" s="9">
        <f t="shared" ca="1" si="7"/>
        <v>3.3035019455252916</v>
      </c>
      <c r="Q12" s="9">
        <f t="shared" ca="1" si="8"/>
        <v>1.5147190008920606</v>
      </c>
      <c r="S12" s="9">
        <f t="shared" ca="1" si="9"/>
        <v>0.30827647852950363</v>
      </c>
      <c r="T12" s="9">
        <f t="shared" ca="1" si="2"/>
        <v>2.5081694682644304</v>
      </c>
      <c r="U12" s="9">
        <f t="shared" ca="1" si="2"/>
        <v>0.77504538387361066</v>
      </c>
      <c r="W12" s="6">
        <f t="shared" si="10"/>
        <v>44375</v>
      </c>
      <c r="X12" s="9">
        <f t="shared" ca="1" si="11"/>
        <v>1.0081672518164166</v>
      </c>
      <c r="Y12" s="9">
        <f t="shared" ca="1" si="3"/>
        <v>0.94725510054905981</v>
      </c>
      <c r="Z12" s="9">
        <f t="shared" ca="1" si="3"/>
        <v>0.95272962756100577</v>
      </c>
      <c r="AL12" s="5" t="s">
        <v>32</v>
      </c>
      <c r="AM12" s="9">
        <f ca="1">((AM19/AM20)/(AM17/AM18)) * (EXP(1.96*SQRT(1/AM19 + 1/AM20 + 1/AM17 + 1/AM18)) - 1)</f>
        <v>7.5248296990361674E-2</v>
      </c>
      <c r="AN12" s="7">
        <f t="shared" ref="AN12:AO12" ca="1" si="13">((AN19/AN20)/(AN17/AN18)) * (EXP(1.96*SQRT(1/AN19 + 1/AN20 + 1/AN17 + 1/AN18)) - 1)</f>
        <v>8.0116669009472494E-2</v>
      </c>
      <c r="AO12" s="7">
        <f t="shared" ca="1" si="13"/>
        <v>6.6627362598578085E-2</v>
      </c>
    </row>
    <row r="13" spans="1:59" x14ac:dyDescent="0.35">
      <c r="A13" s="2">
        <v>44382</v>
      </c>
      <c r="B13" s="4">
        <v>927</v>
      </c>
      <c r="C13" s="4">
        <v>277</v>
      </c>
      <c r="D13" s="4">
        <v>739</v>
      </c>
      <c r="E13" s="4">
        <v>1943</v>
      </c>
      <c r="G13">
        <f t="shared" si="12"/>
        <v>3791</v>
      </c>
      <c r="H13">
        <f t="shared" si="4"/>
        <v>1162</v>
      </c>
      <c r="I13">
        <f t="shared" si="4"/>
        <v>2964</v>
      </c>
      <c r="K13" s="9">
        <f t="shared" si="5"/>
        <v>0.3065154312846215</v>
      </c>
      <c r="L13" s="9">
        <f t="shared" si="5"/>
        <v>2.5507745266781412</v>
      </c>
      <c r="M13" s="9">
        <f t="shared" si="6"/>
        <v>0.78185175415457664</v>
      </c>
      <c r="O13" s="9">
        <f t="shared" ca="1" si="7"/>
        <v>0.44918032786885248</v>
      </c>
      <c r="P13" s="9">
        <f t="shared" ca="1" si="7"/>
        <v>3.3153284671532846</v>
      </c>
      <c r="Q13" s="9">
        <f t="shared" ca="1" si="8"/>
        <v>1.4891803278688525</v>
      </c>
      <c r="S13" s="9">
        <f t="shared" ca="1" si="9"/>
        <v>0.3054270813404692</v>
      </c>
      <c r="T13" s="9">
        <f t="shared" ca="1" si="2"/>
        <v>2.5417174449448647</v>
      </c>
      <c r="U13" s="9">
        <f t="shared" ca="1" si="2"/>
        <v>0.77907561884092136</v>
      </c>
      <c r="W13" s="6">
        <f t="shared" si="10"/>
        <v>44382</v>
      </c>
      <c r="X13" s="9">
        <f t="shared" ca="1" si="11"/>
        <v>0.99884876943623291</v>
      </c>
      <c r="Y13" s="9">
        <f t="shared" ca="1" si="3"/>
        <v>0.95992509451307695</v>
      </c>
      <c r="Z13" s="9">
        <f t="shared" ca="1" si="3"/>
        <v>0.9576838203596244</v>
      </c>
    </row>
    <row r="14" spans="1:59" x14ac:dyDescent="0.35">
      <c r="A14" s="2">
        <v>44389</v>
      </c>
      <c r="B14" s="4">
        <v>896</v>
      </c>
      <c r="C14" s="4">
        <v>278</v>
      </c>
      <c r="D14" s="4">
        <v>867</v>
      </c>
      <c r="E14" s="4">
        <v>2041</v>
      </c>
      <c r="G14">
        <f t="shared" si="12"/>
        <v>4687</v>
      </c>
      <c r="H14">
        <f t="shared" si="4"/>
        <v>1440</v>
      </c>
      <c r="I14">
        <f t="shared" si="4"/>
        <v>3831</v>
      </c>
      <c r="K14" s="9">
        <f t="shared" si="5"/>
        <v>0.30723277149562622</v>
      </c>
      <c r="L14" s="9">
        <f t="shared" si="5"/>
        <v>2.6604166666666669</v>
      </c>
      <c r="M14" s="9">
        <f t="shared" si="6"/>
        <v>0.81736718583315549</v>
      </c>
      <c r="O14" s="9">
        <f t="shared" ca="1" si="7"/>
        <v>0.44458696767573114</v>
      </c>
      <c r="P14" s="9">
        <f t="shared" ca="1" si="7"/>
        <v>3.3427582227351413</v>
      </c>
      <c r="Q14" s="9">
        <f t="shared" ca="1" si="8"/>
        <v>1.4861467419189327</v>
      </c>
      <c r="S14" s="9">
        <f t="shared" ca="1" si="9"/>
        <v>0.30577910359028365</v>
      </c>
      <c r="T14" s="9">
        <f t="shared" ca="1" si="2"/>
        <v>2.6478289394383983</v>
      </c>
      <c r="U14" s="9">
        <f t="shared" ca="1" si="2"/>
        <v>0.81349982350998362</v>
      </c>
      <c r="W14" s="6">
        <f t="shared" si="10"/>
        <v>44389</v>
      </c>
      <c r="X14" s="9">
        <f t="shared" ca="1" si="11"/>
        <v>1</v>
      </c>
      <c r="Y14" s="9">
        <f t="shared" ca="1" si="3"/>
        <v>1</v>
      </c>
      <c r="Z14" s="9">
        <f t="shared" ca="1" si="3"/>
        <v>1</v>
      </c>
    </row>
    <row r="15" spans="1:59" x14ac:dyDescent="0.35">
      <c r="A15" s="2">
        <v>44396</v>
      </c>
      <c r="B15" s="4">
        <v>868</v>
      </c>
      <c r="C15" s="4">
        <v>285</v>
      </c>
      <c r="D15" s="4">
        <v>806</v>
      </c>
      <c r="E15" s="4">
        <v>1959</v>
      </c>
      <c r="G15">
        <f t="shared" si="12"/>
        <v>5555</v>
      </c>
      <c r="H15">
        <f t="shared" si="4"/>
        <v>1725</v>
      </c>
      <c r="I15">
        <f t="shared" si="4"/>
        <v>4637</v>
      </c>
      <c r="K15" s="9">
        <f t="shared" si="5"/>
        <v>0.31053105310531054</v>
      </c>
      <c r="L15" s="9">
        <f t="shared" si="5"/>
        <v>2.6881159420289853</v>
      </c>
      <c r="M15" s="9">
        <f t="shared" si="6"/>
        <v>0.83474347434743479</v>
      </c>
      <c r="O15" s="9">
        <f t="shared" ca="1" si="7"/>
        <v>0.44591750841750843</v>
      </c>
      <c r="P15" s="9">
        <f t="shared" ca="1" si="7"/>
        <v>3.3133553563001414</v>
      </c>
      <c r="Q15" s="9">
        <f t="shared" ca="1" si="8"/>
        <v>1.477483164983165</v>
      </c>
      <c r="S15" s="9">
        <f t="shared" ca="1" si="9"/>
        <v>0.30869554851640479</v>
      </c>
      <c r="T15" s="9">
        <f t="shared" ca="1" si="2"/>
        <v>2.6722268736161348</v>
      </c>
      <c r="U15" s="9">
        <f t="shared" ca="1" si="2"/>
        <v>0.82980942520032996</v>
      </c>
      <c r="W15" s="6">
        <f t="shared" si="10"/>
        <v>44396</v>
      </c>
      <c r="X15" s="9">
        <f t="shared" ca="1" si="11"/>
        <v>1.0095377509184831</v>
      </c>
      <c r="Y15" s="9">
        <f t="shared" ca="1" si="3"/>
        <v>1.0092143166102381</v>
      </c>
      <c r="Z15" s="9">
        <f t="shared" ca="1" si="3"/>
        <v>1.0200486849769381</v>
      </c>
    </row>
    <row r="16" spans="1:59" x14ac:dyDescent="0.35">
      <c r="A16" s="2">
        <v>44403</v>
      </c>
      <c r="B16" s="4">
        <v>879</v>
      </c>
      <c r="C16" s="4">
        <v>297</v>
      </c>
      <c r="D16" s="4">
        <v>940</v>
      </c>
      <c r="E16" s="4">
        <v>2116</v>
      </c>
      <c r="G16">
        <f t="shared" si="12"/>
        <v>6434</v>
      </c>
      <c r="H16">
        <f t="shared" si="4"/>
        <v>2022</v>
      </c>
      <c r="I16">
        <f t="shared" si="4"/>
        <v>5577</v>
      </c>
      <c r="K16" s="9">
        <f t="shared" si="5"/>
        <v>0.31426795150761577</v>
      </c>
      <c r="L16" s="9">
        <f t="shared" si="5"/>
        <v>2.758160237388724</v>
      </c>
      <c r="M16" s="9">
        <f t="shared" si="6"/>
        <v>0.86680136773391359</v>
      </c>
      <c r="O16" s="9">
        <f t="shared" ca="1" si="7"/>
        <v>0.45171559957552176</v>
      </c>
      <c r="P16" s="9">
        <f t="shared" ca="1" si="7"/>
        <v>3.2952231793265465</v>
      </c>
      <c r="Q16" s="9">
        <f t="shared" ca="1" si="8"/>
        <v>1.488503714184648</v>
      </c>
      <c r="S16" s="9">
        <f t="shared" ca="1" si="9"/>
        <v>0.3120401597535235</v>
      </c>
      <c r="T16" s="9">
        <f t="shared" ca="1" si="2"/>
        <v>2.7386081112370033</v>
      </c>
      <c r="U16" s="9">
        <f t="shared" ca="1" si="2"/>
        <v>0.86065676110059386</v>
      </c>
      <c r="W16" s="6">
        <f t="shared" si="10"/>
        <v>44403</v>
      </c>
      <c r="X16" s="9">
        <f t="shared" ca="1" si="11"/>
        <v>1.0204757489629805</v>
      </c>
      <c r="Y16" s="9">
        <f t="shared" ca="1" si="3"/>
        <v>1.0342843793443315</v>
      </c>
      <c r="Z16" s="9">
        <f t="shared" ca="1" si="3"/>
        <v>1.0579679751953033</v>
      </c>
      <c r="AL16" s="5" t="s">
        <v>33</v>
      </c>
    </row>
    <row r="17" spans="1:43" x14ac:dyDescent="0.35">
      <c r="A17" s="2">
        <v>44410</v>
      </c>
      <c r="B17" s="4">
        <v>816</v>
      </c>
      <c r="C17" s="4">
        <v>291</v>
      </c>
      <c r="D17" s="4">
        <v>822</v>
      </c>
      <c r="E17" s="4">
        <v>1929</v>
      </c>
      <c r="G17">
        <f t="shared" si="12"/>
        <v>7250</v>
      </c>
      <c r="H17">
        <f t="shared" si="4"/>
        <v>2313</v>
      </c>
      <c r="I17">
        <f t="shared" si="4"/>
        <v>6399</v>
      </c>
      <c r="K17" s="9">
        <f t="shared" si="5"/>
        <v>0.31903448275862067</v>
      </c>
      <c r="L17" s="9">
        <f t="shared" si="5"/>
        <v>2.7665369649805447</v>
      </c>
      <c r="M17" s="9">
        <f t="shared" si="6"/>
        <v>0.88262068965517237</v>
      </c>
      <c r="O17" s="9">
        <f t="shared" ca="1" si="7"/>
        <v>0.44531132783195798</v>
      </c>
      <c r="P17" s="9">
        <f t="shared" ca="1" si="7"/>
        <v>3.3736522911051212</v>
      </c>
      <c r="Q17" s="9">
        <f t="shared" ca="1" si="8"/>
        <v>1.5023255813953489</v>
      </c>
      <c r="S17" s="9">
        <f t="shared" ca="1" si="9"/>
        <v>0.31639753347529576</v>
      </c>
      <c r="T17" s="9">
        <f t="shared" ca="1" si="2"/>
        <v>2.7436704158726952</v>
      </c>
      <c r="U17" s="9">
        <f t="shared" ca="1" si="2"/>
        <v>0.87532547198807498</v>
      </c>
      <c r="W17" s="6">
        <f t="shared" si="10"/>
        <v>44410</v>
      </c>
      <c r="X17" s="9">
        <f t="shared" ca="1" si="11"/>
        <v>1.0347258192608211</v>
      </c>
      <c r="Y17" s="9">
        <f t="shared" ca="1" si="3"/>
        <v>1.0361962493145893</v>
      </c>
      <c r="Z17" s="9">
        <f t="shared" ca="1" si="3"/>
        <v>1.0759995843777004</v>
      </c>
      <c r="AL17" t="s">
        <v>34</v>
      </c>
      <c r="AM17" s="8">
        <f ca="1">OFFSET(H10,$H$1-1,0)</f>
        <v>1162</v>
      </c>
      <c r="AN17" s="8">
        <f ca="1">OFFSET(I10,$H$1-1,0)</f>
        <v>2964</v>
      </c>
      <c r="AO17" s="8">
        <f ca="1">OFFSET(I10,$H$1-1,0)</f>
        <v>2964</v>
      </c>
    </row>
    <row r="18" spans="1:43" x14ac:dyDescent="0.35">
      <c r="A18" s="2">
        <v>44417</v>
      </c>
      <c r="B18" s="4">
        <v>872</v>
      </c>
      <c r="C18" s="4">
        <v>291</v>
      </c>
      <c r="D18" s="4">
        <v>879</v>
      </c>
      <c r="E18" s="4">
        <v>2042</v>
      </c>
      <c r="G18">
        <f t="shared" si="12"/>
        <v>8122</v>
      </c>
      <c r="H18">
        <f t="shared" si="4"/>
        <v>2604</v>
      </c>
      <c r="I18">
        <f t="shared" si="4"/>
        <v>7278</v>
      </c>
      <c r="K18" s="9">
        <f t="shared" si="5"/>
        <v>0.32061068702290074</v>
      </c>
      <c r="L18" s="9">
        <f t="shared" si="5"/>
        <v>2.7949308755760369</v>
      </c>
      <c r="M18" s="9">
        <f t="shared" si="6"/>
        <v>0.89608470819995079</v>
      </c>
      <c r="O18" s="9">
        <f t="shared" ca="1" si="7"/>
        <v>0.44443015178801132</v>
      </c>
      <c r="P18" s="9">
        <f t="shared" ca="1" si="7"/>
        <v>3.3525325615050652</v>
      </c>
      <c r="Q18" s="9">
        <f t="shared" ca="1" si="8"/>
        <v>1.4899665551839465</v>
      </c>
      <c r="S18" s="9">
        <f t="shared" ca="1" si="9"/>
        <v>0.31758393384382377</v>
      </c>
      <c r="T18" s="9">
        <f t="shared" ca="1" si="2"/>
        <v>2.7685450866570736</v>
      </c>
      <c r="U18" s="9">
        <f t="shared" ca="1" si="2"/>
        <v>0.88762514228700073</v>
      </c>
      <c r="W18" s="6">
        <f t="shared" si="10"/>
        <v>44417</v>
      </c>
      <c r="X18" s="9">
        <f t="shared" ca="1" si="11"/>
        <v>1.0386057455036481</v>
      </c>
      <c r="Y18" s="9">
        <f t="shared" ca="1" si="3"/>
        <v>1.0455906140387903</v>
      </c>
      <c r="Z18" s="9">
        <f t="shared" ca="1" si="3"/>
        <v>1.0911190348600086</v>
      </c>
      <c r="AL18" t="s">
        <v>35</v>
      </c>
      <c r="AM18" s="8">
        <f ca="1">OFFSET(G10, $H$1-1,0)</f>
        <v>3791</v>
      </c>
      <c r="AN18" s="8">
        <f ca="1">OFFSET(H10,$H$1-1,0)</f>
        <v>1162</v>
      </c>
      <c r="AO18" s="8">
        <f ca="1">OFFSET(G10, $H$1-1,0)</f>
        <v>3791</v>
      </c>
    </row>
    <row r="19" spans="1:43" x14ac:dyDescent="0.35">
      <c r="A19" s="2">
        <v>44424</v>
      </c>
      <c r="B19" s="4">
        <v>848</v>
      </c>
      <c r="C19" s="4">
        <v>276</v>
      </c>
      <c r="D19" s="4">
        <v>873</v>
      </c>
      <c r="E19" s="4">
        <v>1997</v>
      </c>
      <c r="G19">
        <f t="shared" si="12"/>
        <v>8970</v>
      </c>
      <c r="H19">
        <f t="shared" si="4"/>
        <v>2880</v>
      </c>
      <c r="I19">
        <f t="shared" si="4"/>
        <v>8151</v>
      </c>
      <c r="K19" s="9">
        <f t="shared" si="5"/>
        <v>0.32107023411371238</v>
      </c>
      <c r="L19" s="9">
        <f t="shared" si="5"/>
        <v>2.8302083333333332</v>
      </c>
      <c r="M19" s="9">
        <f t="shared" si="6"/>
        <v>0.90869565217391302</v>
      </c>
      <c r="O19" s="9">
        <f t="shared" ca="1" si="7"/>
        <v>0.44403920674720765</v>
      </c>
      <c r="P19" s="9">
        <f t="shared" ca="1" si="7"/>
        <v>3.3637063655030799</v>
      </c>
      <c r="Q19" s="9">
        <f t="shared" ca="1" si="8"/>
        <v>1.4936175062685206</v>
      </c>
      <c r="S19" s="9">
        <f t="shared" ca="1" si="9"/>
        <v>0.31766227367045352</v>
      </c>
      <c r="T19" s="9">
        <f t="shared" ca="1" si="2"/>
        <v>2.8001674356686634</v>
      </c>
      <c r="U19" s="9">
        <f t="shared" ca="1" si="2"/>
        <v>0.89905041412773146</v>
      </c>
      <c r="W19" s="6">
        <f t="shared" si="10"/>
        <v>44424</v>
      </c>
      <c r="X19" s="9">
        <f t="shared" ca="1" si="11"/>
        <v>1.0388619429537351</v>
      </c>
      <c r="Y19" s="9">
        <f t="shared" ca="1" si="3"/>
        <v>1.0575333602413817</v>
      </c>
      <c r="Z19" s="9">
        <f t="shared" ca="1" si="3"/>
        <v>1.1051636252957318</v>
      </c>
      <c r="AL19" t="s">
        <v>38</v>
      </c>
      <c r="AM19" s="8">
        <f ca="1">AM11*AM17*AM20/AM18</f>
        <v>24820.911191035328</v>
      </c>
      <c r="AN19" s="8">
        <f t="shared" ref="AN19:AO19" ca="1" si="14">AN11*AN17*AN20/AN18</f>
        <v>77616.227566967413</v>
      </c>
      <c r="AO19" s="8">
        <f t="shared" ca="1" si="14"/>
        <v>73602.214249377124</v>
      </c>
      <c r="AQ19" t="s">
        <v>39</v>
      </c>
    </row>
    <row r="20" spans="1:43" x14ac:dyDescent="0.35">
      <c r="A20" s="2">
        <v>44431</v>
      </c>
      <c r="B20" s="4">
        <v>780</v>
      </c>
      <c r="C20" s="4">
        <v>298</v>
      </c>
      <c r="D20" s="4">
        <v>875</v>
      </c>
      <c r="E20" s="4">
        <v>1953</v>
      </c>
      <c r="G20">
        <f t="shared" si="12"/>
        <v>9750</v>
      </c>
      <c r="H20">
        <f t="shared" si="4"/>
        <v>3178</v>
      </c>
      <c r="I20">
        <f t="shared" si="4"/>
        <v>9026</v>
      </c>
      <c r="K20" s="9">
        <f t="shared" si="5"/>
        <v>0.32594871794871794</v>
      </c>
      <c r="L20" s="9">
        <f t="shared" si="5"/>
        <v>2.8401510383889237</v>
      </c>
      <c r="M20" s="9">
        <f t="shared" si="6"/>
        <v>0.92574358974358972</v>
      </c>
      <c r="O20" s="9">
        <f t="shared" ca="1" si="7"/>
        <v>0.44272445820433437</v>
      </c>
      <c r="P20" s="9">
        <f t="shared" ca="1" si="7"/>
        <v>3.3706293706293708</v>
      </c>
      <c r="Q20" s="9">
        <f t="shared" ca="1" si="8"/>
        <v>1.4922600619195046</v>
      </c>
      <c r="S20" s="9">
        <f t="shared" ca="1" si="9"/>
        <v>0.32210683362322895</v>
      </c>
      <c r="T20" s="9">
        <f t="shared" ca="1" si="2"/>
        <v>2.8066748160399699</v>
      </c>
      <c r="U20" s="9">
        <f t="shared" ca="1" si="2"/>
        <v>0.91483205798718203</v>
      </c>
      <c r="W20" s="6">
        <f t="shared" si="10"/>
        <v>44431</v>
      </c>
      <c r="X20" s="9">
        <f t="shared" ca="1" si="11"/>
        <v>1.0533971414044794</v>
      </c>
      <c r="Y20" s="9">
        <f t="shared" ca="1" si="3"/>
        <v>1.059990988932715</v>
      </c>
      <c r="Z20" s="9">
        <f t="shared" ca="1" si="3"/>
        <v>1.1245633146421388</v>
      </c>
      <c r="AL20" t="s">
        <v>36</v>
      </c>
      <c r="AM20" s="8">
        <f ca="1">OFFSET(G1, $AM$22-1,0)</f>
        <v>74884</v>
      </c>
      <c r="AN20" s="8">
        <f ca="1">OFFSET(H1, $AM$22-1,0)</f>
        <v>27225</v>
      </c>
      <c r="AO20" s="8">
        <f ca="1">OFFSET(G1, $AM$22-1,0)*(Q$6^($AM$22-10))</f>
        <v>71177.475215443206</v>
      </c>
      <c r="AQ20" t="s">
        <v>42</v>
      </c>
    </row>
    <row r="21" spans="1:43" x14ac:dyDescent="0.35">
      <c r="A21" s="2">
        <v>44438</v>
      </c>
      <c r="B21" s="4">
        <v>790</v>
      </c>
      <c r="C21" s="4">
        <v>294</v>
      </c>
      <c r="D21" s="4">
        <v>913</v>
      </c>
      <c r="E21" s="4">
        <v>1997</v>
      </c>
      <c r="G21">
        <f t="shared" si="12"/>
        <v>10540</v>
      </c>
      <c r="H21">
        <f t="shared" si="4"/>
        <v>3472</v>
      </c>
      <c r="I21">
        <f t="shared" si="4"/>
        <v>9939</v>
      </c>
      <c r="K21" s="9">
        <f t="shared" si="5"/>
        <v>0.32941176470588235</v>
      </c>
      <c r="L21" s="9">
        <f t="shared" si="5"/>
        <v>2.8626152073732718</v>
      </c>
      <c r="M21" s="9">
        <f t="shared" si="6"/>
        <v>0.94297912713472487</v>
      </c>
      <c r="O21" s="9">
        <f t="shared" ca="1" si="7"/>
        <v>0.44482398709554988</v>
      </c>
      <c r="P21" s="9">
        <f t="shared" ca="1" si="7"/>
        <v>3.3575085324232083</v>
      </c>
      <c r="Q21" s="9">
        <f t="shared" ca="1" si="8"/>
        <v>1.4935003320998197</v>
      </c>
      <c r="S21" s="9">
        <f t="shared" ca="1" si="9"/>
        <v>0.3251433179784976</v>
      </c>
      <c r="T21" s="9">
        <f t="shared" ca="1" si="2"/>
        <v>2.8255220558139036</v>
      </c>
      <c r="U21" s="9">
        <f t="shared" ca="1" si="2"/>
        <v>0.93076020662105063</v>
      </c>
      <c r="W21" s="6">
        <f t="shared" si="10"/>
        <v>44438</v>
      </c>
      <c r="X21" s="9">
        <f t="shared" ca="1" si="11"/>
        <v>1.0633274614283659</v>
      </c>
      <c r="Y21" s="9">
        <f t="shared" ca="1" si="3"/>
        <v>1.0671089864336909</v>
      </c>
      <c r="Z21" s="9">
        <f t="shared" ca="1" si="3"/>
        <v>1.1441430959445413</v>
      </c>
      <c r="AL21" t="s">
        <v>41</v>
      </c>
      <c r="AM21" s="7">
        <f ca="1">AM19*AM18/(AM17*AM20)</f>
        <v>1.0813750433741987</v>
      </c>
      <c r="AN21" s="7">
        <f t="shared" ref="AN21:AO21" ca="1" si="15">AN19*AN18/(AN17*AN20)</f>
        <v>1.1176673672415003</v>
      </c>
      <c r="AO21" s="7">
        <f t="shared" ca="1" si="15"/>
        <v>1.3225858932264616</v>
      </c>
    </row>
    <row r="22" spans="1:43" x14ac:dyDescent="0.35">
      <c r="A22" s="2">
        <v>44445</v>
      </c>
      <c r="B22" s="4">
        <v>809</v>
      </c>
      <c r="C22" s="4">
        <v>320</v>
      </c>
      <c r="D22" s="4">
        <v>945</v>
      </c>
      <c r="E22" s="4">
        <v>2074</v>
      </c>
      <c r="G22">
        <f t="shared" si="12"/>
        <v>11349</v>
      </c>
      <c r="H22">
        <f t="shared" si="4"/>
        <v>3792</v>
      </c>
      <c r="I22">
        <f t="shared" si="4"/>
        <v>10884</v>
      </c>
      <c r="K22" s="9">
        <f t="shared" si="5"/>
        <v>0.33412635474491142</v>
      </c>
      <c r="L22" s="9">
        <f t="shared" si="5"/>
        <v>2.8702531645569622</v>
      </c>
      <c r="M22" s="9">
        <f t="shared" si="6"/>
        <v>0.95902722706846422</v>
      </c>
      <c r="O22" s="9">
        <f t="shared" ca="1" si="7"/>
        <v>0.44725887875298909</v>
      </c>
      <c r="P22" s="9">
        <f t="shared" ca="1" si="7"/>
        <v>3.3550495049504949</v>
      </c>
      <c r="Q22" s="9">
        <f t="shared" ca="1" si="8"/>
        <v>1.5005756797449297</v>
      </c>
      <c r="S22" s="9">
        <f t="shared" ca="1" si="9"/>
        <v>0.32940601593817348</v>
      </c>
      <c r="T22" s="9">
        <f t="shared" ca="1" si="2"/>
        <v>2.8297039315933898</v>
      </c>
      <c r="U22" s="9">
        <f t="shared" ca="1" si="2"/>
        <v>0.9454786596706436</v>
      </c>
      <c r="W22" s="6">
        <f t="shared" si="10"/>
        <v>44445</v>
      </c>
      <c r="X22" s="9">
        <f t="shared" ca="1" si="11"/>
        <v>1.0772679103002007</v>
      </c>
      <c r="Y22" s="9">
        <f t="shared" ca="1" si="3"/>
        <v>1.0686883466851023</v>
      </c>
      <c r="Z22" s="9">
        <f t="shared" ca="1" si="3"/>
        <v>1.1622358510063528</v>
      </c>
      <c r="AL22" t="s">
        <v>37</v>
      </c>
      <c r="AM22">
        <f>ROW(INDEX(A:A, MATCH(DATE(2022,12,26), A:A, 0)))</f>
        <v>90</v>
      </c>
    </row>
    <row r="23" spans="1:43" x14ac:dyDescent="0.35">
      <c r="A23" s="2">
        <v>44452</v>
      </c>
      <c r="B23" s="4">
        <v>879</v>
      </c>
      <c r="C23" s="4">
        <v>319</v>
      </c>
      <c r="D23" s="4">
        <v>942</v>
      </c>
      <c r="E23" s="4">
        <v>2140</v>
      </c>
      <c r="G23">
        <f t="shared" si="12"/>
        <v>12228</v>
      </c>
      <c r="H23">
        <f t="shared" si="4"/>
        <v>4111</v>
      </c>
      <c r="I23">
        <f t="shared" si="4"/>
        <v>11826</v>
      </c>
      <c r="K23" s="9">
        <f t="shared" si="5"/>
        <v>0.33619561661759895</v>
      </c>
      <c r="L23" s="9">
        <f t="shared" si="5"/>
        <v>2.876672342495743</v>
      </c>
      <c r="M23" s="9">
        <f t="shared" si="6"/>
        <v>0.96712463199214915</v>
      </c>
      <c r="O23" s="9">
        <f t="shared" ca="1" si="7"/>
        <v>0.4466131833595236</v>
      </c>
      <c r="P23" s="9">
        <f t="shared" ca="1" si="7"/>
        <v>3.3601851851851854</v>
      </c>
      <c r="Q23" s="9">
        <f t="shared" ca="1" si="8"/>
        <v>1.5007030022330659</v>
      </c>
      <c r="S23" s="9">
        <f t="shared" ca="1" si="9"/>
        <v>0.33105328877558393</v>
      </c>
      <c r="T23" s="9">
        <f t="shared" ca="1" si="2"/>
        <v>2.8326717917806623</v>
      </c>
      <c r="U23" s="9">
        <f t="shared" ca="1" si="2"/>
        <v>0.95233183971297863</v>
      </c>
      <c r="W23" s="6">
        <f t="shared" si="10"/>
        <v>44452</v>
      </c>
      <c r="X23" s="9">
        <f t="shared" ca="1" si="11"/>
        <v>1.0826550437506854</v>
      </c>
      <c r="Y23" s="9">
        <f t="shared" ca="1" si="3"/>
        <v>1.0698092122149965</v>
      </c>
      <c r="Z23" s="9">
        <f t="shared" ca="1" si="3"/>
        <v>1.170660167575674</v>
      </c>
    </row>
    <row r="24" spans="1:43" x14ac:dyDescent="0.35">
      <c r="A24" s="2">
        <v>44459</v>
      </c>
      <c r="B24" s="4">
        <v>882</v>
      </c>
      <c r="C24" s="4">
        <v>304</v>
      </c>
      <c r="D24" s="4">
        <v>926</v>
      </c>
      <c r="E24" s="4">
        <v>2112</v>
      </c>
      <c r="G24">
        <f t="shared" si="12"/>
        <v>13110</v>
      </c>
      <c r="H24">
        <f t="shared" si="4"/>
        <v>4415</v>
      </c>
      <c r="I24">
        <f t="shared" si="4"/>
        <v>12752</v>
      </c>
      <c r="K24" s="9">
        <f t="shared" si="5"/>
        <v>0.33676582761250956</v>
      </c>
      <c r="L24" s="9">
        <f t="shared" si="5"/>
        <v>2.8883352208380519</v>
      </c>
      <c r="M24" s="9">
        <f t="shared" si="6"/>
        <v>0.97269260106788713</v>
      </c>
      <c r="O24" s="9">
        <f t="shared" ca="1" si="7"/>
        <v>0.44654088050314467</v>
      </c>
      <c r="P24" s="9">
        <f t="shared" ca="1" si="7"/>
        <v>3.35924187097896</v>
      </c>
      <c r="Q24" s="9">
        <f t="shared" ca="1" si="8"/>
        <v>1.5000388228899759</v>
      </c>
      <c r="S24" s="9">
        <f t="shared" ca="1" si="9"/>
        <v>0.33122182235010872</v>
      </c>
      <c r="T24" s="9">
        <f t="shared" ca="1" si="2"/>
        <v>2.8407860209164713</v>
      </c>
      <c r="U24" s="9">
        <f t="shared" ca="1" si="2"/>
        <v>0.95667965540398325</v>
      </c>
      <c r="W24" s="6">
        <f t="shared" si="10"/>
        <v>44459</v>
      </c>
      <c r="X24" s="9">
        <f t="shared" ca="1" si="11"/>
        <v>1.0832062049404003</v>
      </c>
      <c r="Y24" s="9">
        <f t="shared" ca="1" si="3"/>
        <v>1.0728736961078003</v>
      </c>
      <c r="Z24" s="9">
        <f t="shared" ca="1" si="3"/>
        <v>1.1760047485643277</v>
      </c>
      <c r="AL24" t="s">
        <v>40</v>
      </c>
      <c r="AM24">
        <f ca="1">OFFSET(H$1, $AM$22-1,0)</f>
        <v>27225</v>
      </c>
      <c r="AN24">
        <f ca="1">OFFSET(I$1, $AM$22-1,0)</f>
        <v>88586</v>
      </c>
      <c r="AO24">
        <f ca="1">OFFSET(I$1, $AM$22-1,0)</f>
        <v>88586</v>
      </c>
    </row>
    <row r="25" spans="1:43" x14ac:dyDescent="0.35">
      <c r="A25" s="2">
        <v>44466</v>
      </c>
      <c r="B25" s="4">
        <v>820</v>
      </c>
      <c r="C25" s="4">
        <v>302</v>
      </c>
      <c r="D25" s="4">
        <v>971</v>
      </c>
      <c r="E25" s="4">
        <v>2093</v>
      </c>
      <c r="G25">
        <f t="shared" si="12"/>
        <v>13930</v>
      </c>
      <c r="H25">
        <f t="shared" si="4"/>
        <v>4717</v>
      </c>
      <c r="I25">
        <f t="shared" si="4"/>
        <v>13723</v>
      </c>
      <c r="K25" s="9">
        <f t="shared" si="5"/>
        <v>0.33862167982770996</v>
      </c>
      <c r="L25" s="9">
        <f t="shared" si="5"/>
        <v>2.9092643629425483</v>
      </c>
      <c r="M25" s="9">
        <f t="shared" si="6"/>
        <v>0.98513998564249816</v>
      </c>
      <c r="O25" s="9">
        <f t="shared" ca="1" si="7"/>
        <v>0.44881083058909621</v>
      </c>
      <c r="P25" s="9">
        <f t="shared" ca="1" si="7"/>
        <v>3.3412685472036525</v>
      </c>
      <c r="Q25" s="9">
        <f t="shared" ca="1" si="8"/>
        <v>1.4995975118916942</v>
      </c>
      <c r="S25" s="9">
        <f t="shared" ca="1" si="9"/>
        <v>0.33265246963864975</v>
      </c>
      <c r="T25" s="9">
        <f t="shared" ca="1" si="2"/>
        <v>2.8579799605771052</v>
      </c>
      <c r="U25" s="9">
        <f t="shared" ca="1" si="2"/>
        <v>0.96777397516455166</v>
      </c>
      <c r="W25" s="6">
        <f t="shared" si="10"/>
        <v>44466</v>
      </c>
      <c r="X25" s="9">
        <f t="shared" ca="1" si="11"/>
        <v>1.0878849003507249</v>
      </c>
      <c r="Y25" s="9">
        <f t="shared" ca="1" si="3"/>
        <v>1.0793672952238673</v>
      </c>
      <c r="Z25" s="9">
        <f t="shared" ca="1" si="3"/>
        <v>1.1896425139822722</v>
      </c>
    </row>
    <row r="26" spans="1:43" x14ac:dyDescent="0.35">
      <c r="A26" s="2">
        <v>44473</v>
      </c>
      <c r="B26" s="4">
        <v>812</v>
      </c>
      <c r="C26" s="4">
        <v>333</v>
      </c>
      <c r="D26" s="4">
        <v>976</v>
      </c>
      <c r="E26" s="4">
        <v>2121</v>
      </c>
      <c r="G26">
        <f t="shared" si="12"/>
        <v>14742</v>
      </c>
      <c r="H26">
        <f t="shared" si="4"/>
        <v>5050</v>
      </c>
      <c r="I26">
        <f t="shared" si="4"/>
        <v>14699</v>
      </c>
      <c r="K26" s="9">
        <f t="shared" si="5"/>
        <v>0.34255867589200922</v>
      </c>
      <c r="L26" s="9">
        <f t="shared" si="5"/>
        <v>2.9106930693069306</v>
      </c>
      <c r="M26" s="9">
        <f t="shared" si="6"/>
        <v>0.99708316374983041</v>
      </c>
      <c r="O26" s="9">
        <f t="shared" ca="1" si="7"/>
        <v>0.4494039367895758</v>
      </c>
      <c r="P26" s="9">
        <f t="shared" ca="1" si="7"/>
        <v>3.3429981492905614</v>
      </c>
      <c r="Q26" s="9">
        <f t="shared" ca="1" si="8"/>
        <v>1.5023565289714444</v>
      </c>
      <c r="S26" s="9">
        <f t="shared" ca="1" si="9"/>
        <v>0.33612129615932984</v>
      </c>
      <c r="T26" s="9">
        <f t="shared" ca="1" si="2"/>
        <v>2.8559951798910057</v>
      </c>
      <c r="U26" s="9">
        <f t="shared" ca="1" si="2"/>
        <v>0.97834592717742364</v>
      </c>
      <c r="W26" s="6">
        <f t="shared" si="10"/>
        <v>44473</v>
      </c>
      <c r="X26" s="9">
        <f t="shared" ca="1" si="11"/>
        <v>1.0992291239420402</v>
      </c>
      <c r="Y26" s="9">
        <f t="shared" ca="1" si="3"/>
        <v>1.0786177072665273</v>
      </c>
      <c r="Z26" s="9">
        <f t="shared" ca="1" si="3"/>
        <v>1.2026381554161665</v>
      </c>
    </row>
    <row r="27" spans="1:43" x14ac:dyDescent="0.35">
      <c r="A27" s="2">
        <v>44480</v>
      </c>
      <c r="B27" s="4">
        <v>883</v>
      </c>
      <c r="C27" s="4">
        <v>314</v>
      </c>
      <c r="D27" s="4">
        <v>1024</v>
      </c>
      <c r="E27" s="4">
        <v>2221</v>
      </c>
      <c r="G27">
        <f t="shared" si="12"/>
        <v>15625</v>
      </c>
      <c r="H27">
        <f t="shared" si="12"/>
        <v>5364</v>
      </c>
      <c r="I27">
        <f t="shared" si="12"/>
        <v>15723</v>
      </c>
      <c r="K27" s="9">
        <f t="shared" si="5"/>
        <v>0.34329599999999999</v>
      </c>
      <c r="L27" s="9">
        <f t="shared" si="5"/>
        <v>2.9312080536912752</v>
      </c>
      <c r="M27" s="9">
        <f t="shared" si="6"/>
        <v>1.0062720000000001</v>
      </c>
      <c r="O27" s="9">
        <f t="shared" ca="1" si="7"/>
        <v>0.44987501644520456</v>
      </c>
      <c r="P27" s="9">
        <f t="shared" ca="1" si="7"/>
        <v>3.3442023687673634</v>
      </c>
      <c r="Q27" s="9">
        <f t="shared" ca="1" si="8"/>
        <v>1.5044730956453098</v>
      </c>
      <c r="S27" s="9">
        <f t="shared" ca="1" si="9"/>
        <v>0.33644561134849799</v>
      </c>
      <c r="T27" s="9">
        <f t="shared" ca="1" si="2"/>
        <v>2.8727165059126878</v>
      </c>
      <c r="U27" s="9">
        <f t="shared" ca="1" si="2"/>
        <v>0.98619208561380212</v>
      </c>
      <c r="W27" s="6">
        <f t="shared" si="10"/>
        <v>44480</v>
      </c>
      <c r="X27" s="9">
        <f t="shared" ca="1" si="11"/>
        <v>1.1002897431451191</v>
      </c>
      <c r="Y27" s="9">
        <f t="shared" ca="1" si="3"/>
        <v>1.0849328153811886</v>
      </c>
      <c r="Z27" s="9">
        <f t="shared" ca="1" si="3"/>
        <v>1.2122830971968848</v>
      </c>
    </row>
    <row r="28" spans="1:43" x14ac:dyDescent="0.35">
      <c r="A28" s="2">
        <v>44487</v>
      </c>
      <c r="B28" s="4">
        <v>953</v>
      </c>
      <c r="C28" s="4">
        <v>325</v>
      </c>
      <c r="D28" s="4">
        <v>1066</v>
      </c>
      <c r="E28" s="4">
        <v>2344</v>
      </c>
      <c r="G28">
        <f t="shared" si="12"/>
        <v>16578</v>
      </c>
      <c r="H28">
        <f t="shared" si="12"/>
        <v>5689</v>
      </c>
      <c r="I28">
        <f t="shared" si="12"/>
        <v>16789</v>
      </c>
      <c r="K28" s="9">
        <f t="shared" si="5"/>
        <v>0.34316564121124382</v>
      </c>
      <c r="L28" s="9">
        <f t="shared" si="5"/>
        <v>2.9511337669186148</v>
      </c>
      <c r="M28" s="9">
        <f t="shared" si="6"/>
        <v>1.0127277114247799</v>
      </c>
      <c r="O28" s="9">
        <f t="shared" ca="1" si="7"/>
        <v>0.4531710683144094</v>
      </c>
      <c r="P28" s="9">
        <f t="shared" ca="1" si="7"/>
        <v>3.3341638981173864</v>
      </c>
      <c r="Q28" s="9">
        <f t="shared" ca="1" si="8"/>
        <v>1.5109466156451916</v>
      </c>
      <c r="S28" s="9">
        <f t="shared" ca="1" si="9"/>
        <v>0.33591932512706363</v>
      </c>
      <c r="T28" s="9">
        <f t="shared" ca="1" si="2"/>
        <v>2.8888173648268749</v>
      </c>
      <c r="U28" s="9">
        <f t="shared" ca="1" si="2"/>
        <v>0.99134286334299027</v>
      </c>
      <c r="W28" s="6">
        <f t="shared" si="10"/>
        <v>44487</v>
      </c>
      <c r="X28" s="9">
        <f t="shared" ca="1" si="11"/>
        <v>1.0985686110754158</v>
      </c>
      <c r="Y28" s="9">
        <f t="shared" ca="1" si="3"/>
        <v>1.0910135929851987</v>
      </c>
      <c r="Z28" s="9">
        <f t="shared" ca="1" si="3"/>
        <v>1.2186147245437282</v>
      </c>
    </row>
    <row r="29" spans="1:43" x14ac:dyDescent="0.35">
      <c r="A29" s="2">
        <v>44494</v>
      </c>
      <c r="B29" s="4">
        <v>1030</v>
      </c>
      <c r="C29" s="4">
        <v>336</v>
      </c>
      <c r="D29" s="4">
        <v>1220</v>
      </c>
      <c r="E29" s="4">
        <v>2586</v>
      </c>
      <c r="G29">
        <f t="shared" si="12"/>
        <v>17608</v>
      </c>
      <c r="H29">
        <f t="shared" si="12"/>
        <v>6025</v>
      </c>
      <c r="I29">
        <f t="shared" si="12"/>
        <v>18009</v>
      </c>
      <c r="K29" s="9">
        <f t="shared" si="5"/>
        <v>0.34217401181281237</v>
      </c>
      <c r="L29" s="9">
        <f t="shared" si="5"/>
        <v>2.9890456431535268</v>
      </c>
      <c r="M29" s="9">
        <f t="shared" si="6"/>
        <v>1.0227737392094502</v>
      </c>
      <c r="O29" s="9">
        <f t="shared" ca="1" si="7"/>
        <v>0.45209993409621951</v>
      </c>
      <c r="P29" s="9">
        <f t="shared" ca="1" si="7"/>
        <v>3.3441558441558441</v>
      </c>
      <c r="Q29" s="9">
        <f t="shared" ca="1" si="8"/>
        <v>1.5118926367503445</v>
      </c>
      <c r="S29" s="9">
        <f t="shared" ca="1" si="9"/>
        <v>0.33455172884398626</v>
      </c>
      <c r="T29" s="9">
        <f t="shared" ca="1" si="2"/>
        <v>2.9224615341554516</v>
      </c>
      <c r="U29" s="9">
        <f t="shared" ca="1" si="2"/>
        <v>0.99999038751059732</v>
      </c>
      <c r="W29" s="6">
        <f t="shared" si="10"/>
        <v>44494</v>
      </c>
      <c r="X29" s="9">
        <f t="shared" ca="1" si="11"/>
        <v>1.094096113553447</v>
      </c>
      <c r="Y29" s="9">
        <f t="shared" ca="1" si="3"/>
        <v>1.1037199158248125</v>
      </c>
      <c r="Z29" s="9">
        <f t="shared" ca="1" si="3"/>
        <v>1.2292447504118298</v>
      </c>
    </row>
    <row r="30" spans="1:43" x14ac:dyDescent="0.35">
      <c r="A30" s="2">
        <v>44501</v>
      </c>
      <c r="B30" s="4">
        <v>1118</v>
      </c>
      <c r="C30" s="4">
        <v>343</v>
      </c>
      <c r="D30" s="4">
        <v>1252</v>
      </c>
      <c r="E30" s="4">
        <v>2713</v>
      </c>
      <c r="G30">
        <f t="shared" si="12"/>
        <v>18726</v>
      </c>
      <c r="H30">
        <f t="shared" si="12"/>
        <v>6368</v>
      </c>
      <c r="I30">
        <f t="shared" si="12"/>
        <v>19261</v>
      </c>
      <c r="K30" s="9">
        <f t="shared" si="5"/>
        <v>0.34006194595749228</v>
      </c>
      <c r="L30" s="9">
        <f t="shared" si="5"/>
        <v>3.0246545226130652</v>
      </c>
      <c r="M30" s="9">
        <f t="shared" si="6"/>
        <v>1.0285699028089288</v>
      </c>
      <c r="O30" s="9">
        <f t="shared" ca="1" si="7"/>
        <v>0.45312320916905446</v>
      </c>
      <c r="P30" s="9">
        <f t="shared" ca="1" si="7"/>
        <v>3.3372960667762741</v>
      </c>
      <c r="Q30" s="9">
        <f t="shared" ca="1" si="8"/>
        <v>1.5122063037249283</v>
      </c>
      <c r="S30" s="9">
        <f t="shared" ca="1" si="9"/>
        <v>0.33209272256070543</v>
      </c>
      <c r="T30" s="9">
        <f t="shared" ca="1" si="2"/>
        <v>2.9537728850898297</v>
      </c>
      <c r="U30" s="9">
        <f t="shared" ca="1" si="2"/>
        <v>1.0044657552201237</v>
      </c>
      <c r="W30" s="6">
        <f t="shared" si="10"/>
        <v>44501</v>
      </c>
      <c r="X30" s="9">
        <f t="shared" ca="1" si="11"/>
        <v>1.0860543400823088</v>
      </c>
      <c r="Y30" s="9">
        <f t="shared" ca="1" si="3"/>
        <v>1.1155452080361059</v>
      </c>
      <c r="Z30" s="9">
        <f t="shared" ca="1" si="3"/>
        <v>1.2347461255568379</v>
      </c>
    </row>
    <row r="31" spans="1:43" x14ac:dyDescent="0.35">
      <c r="A31" s="2">
        <v>44508</v>
      </c>
      <c r="B31" s="4">
        <v>1260</v>
      </c>
      <c r="C31" s="4">
        <v>367</v>
      </c>
      <c r="D31" s="4">
        <v>1275</v>
      </c>
      <c r="E31" s="4">
        <v>2902</v>
      </c>
      <c r="G31">
        <f t="shared" si="12"/>
        <v>19986</v>
      </c>
      <c r="H31">
        <f t="shared" si="12"/>
        <v>6735</v>
      </c>
      <c r="I31">
        <f t="shared" si="12"/>
        <v>20536</v>
      </c>
      <c r="K31" s="9">
        <f t="shared" si="5"/>
        <v>0.33698589012308616</v>
      </c>
      <c r="L31" s="9">
        <f t="shared" si="5"/>
        <v>3.0491462509279881</v>
      </c>
      <c r="M31" s="9">
        <f t="shared" si="6"/>
        <v>1.027519263484439</v>
      </c>
      <c r="O31" s="9">
        <f t="shared" ca="1" si="7"/>
        <v>0.45138239982410816</v>
      </c>
      <c r="P31" s="9">
        <f t="shared" ca="1" si="7"/>
        <v>3.353263516804676</v>
      </c>
      <c r="Q31" s="9">
        <f t="shared" ca="1" si="8"/>
        <v>1.5136041334579233</v>
      </c>
      <c r="S31" s="9">
        <f t="shared" ca="1" si="9"/>
        <v>0.32869879053716328</v>
      </c>
      <c r="T31" s="9">
        <f t="shared" ca="1" si="2"/>
        <v>2.97416216591406</v>
      </c>
      <c r="U31" s="9">
        <f t="shared" ca="1" si="2"/>
        <v>1.0022506848509554</v>
      </c>
      <c r="W31" s="6">
        <f t="shared" si="10"/>
        <v>44508</v>
      </c>
      <c r="X31" s="9">
        <f t="shared" ca="1" si="11"/>
        <v>1.0749550465606372</v>
      </c>
      <c r="Y31" s="9">
        <f t="shared" ca="1" si="3"/>
        <v>1.1232455849451048</v>
      </c>
      <c r="Z31" s="9">
        <f t="shared" ca="1" si="3"/>
        <v>1.2320232357599956</v>
      </c>
    </row>
    <row r="32" spans="1:43" x14ac:dyDescent="0.35">
      <c r="A32" s="2">
        <v>44515</v>
      </c>
      <c r="B32" s="4">
        <v>1409</v>
      </c>
      <c r="C32" s="4">
        <v>367</v>
      </c>
      <c r="D32" s="4">
        <v>1278</v>
      </c>
      <c r="E32" s="4">
        <v>3054</v>
      </c>
      <c r="G32">
        <f t="shared" si="12"/>
        <v>21395</v>
      </c>
      <c r="H32">
        <f t="shared" si="12"/>
        <v>7102</v>
      </c>
      <c r="I32">
        <f t="shared" si="12"/>
        <v>21814</v>
      </c>
      <c r="K32" s="9">
        <f t="shared" si="5"/>
        <v>0.33194671652255198</v>
      </c>
      <c r="L32" s="9">
        <f t="shared" si="5"/>
        <v>3.071529146719234</v>
      </c>
      <c r="M32" s="9">
        <f t="shared" si="6"/>
        <v>1.0195840149567656</v>
      </c>
      <c r="O32" s="9">
        <f t="shared" ca="1" si="7"/>
        <v>0.4507191201353638</v>
      </c>
      <c r="P32" s="9">
        <f t="shared" ca="1" si="7"/>
        <v>3.3581651806663539</v>
      </c>
      <c r="Q32" s="9">
        <f t="shared" ca="1" si="8"/>
        <v>1.5135892554991539</v>
      </c>
      <c r="S32" s="9">
        <f t="shared" ca="1" si="9"/>
        <v>0.3233998635907599</v>
      </c>
      <c r="T32" s="9">
        <f t="shared" ca="1" si="2"/>
        <v>2.9924444425000294</v>
      </c>
      <c r="U32" s="9">
        <f t="shared" ca="1" si="2"/>
        <v>0.99333210706404351</v>
      </c>
      <c r="W32" s="6">
        <f t="shared" si="10"/>
        <v>44515</v>
      </c>
      <c r="X32" s="9">
        <f t="shared" ca="1" si="11"/>
        <v>1.0576257821204371</v>
      </c>
      <c r="Y32" s="9">
        <f t="shared" ca="1" si="3"/>
        <v>1.1301502139842627</v>
      </c>
      <c r="Z32" s="9">
        <f t="shared" ca="1" si="3"/>
        <v>1.2210600154504556</v>
      </c>
    </row>
    <row r="33" spans="1:26" x14ac:dyDescent="0.35">
      <c r="A33" s="2">
        <v>44522</v>
      </c>
      <c r="B33" s="4">
        <v>1473</v>
      </c>
      <c r="C33" s="4">
        <v>439</v>
      </c>
      <c r="D33" s="4">
        <v>1353</v>
      </c>
      <c r="E33" s="4">
        <v>3265</v>
      </c>
      <c r="G33">
        <f t="shared" si="12"/>
        <v>22868</v>
      </c>
      <c r="H33">
        <f t="shared" si="12"/>
        <v>7541</v>
      </c>
      <c r="I33">
        <f t="shared" si="12"/>
        <v>23167</v>
      </c>
      <c r="K33" s="9">
        <f t="shared" si="5"/>
        <v>0.32976211299632674</v>
      </c>
      <c r="L33" s="9">
        <f t="shared" si="5"/>
        <v>3.0721389736109268</v>
      </c>
      <c r="M33" s="9">
        <f t="shared" si="6"/>
        <v>1.0130750393563057</v>
      </c>
      <c r="O33" s="9">
        <f t="shared" ca="1" si="7"/>
        <v>0.45346645611532782</v>
      </c>
      <c r="P33" s="9">
        <f t="shared" ca="1" si="7"/>
        <v>3.3448663221747923</v>
      </c>
      <c r="Q33" s="9">
        <f t="shared" ca="1" si="8"/>
        <v>1.5167846772961133</v>
      </c>
      <c r="S33" s="9">
        <f t="shared" ca="1" si="9"/>
        <v>0.32089080935773923</v>
      </c>
      <c r="T33" s="9">
        <f t="shared" ca="1" si="2"/>
        <v>2.9894918877853196</v>
      </c>
      <c r="U33" s="9">
        <f t="shared" ca="1" si="2"/>
        <v>0.98582116170146461</v>
      </c>
      <c r="W33" s="6">
        <f t="shared" si="10"/>
        <v>44522</v>
      </c>
      <c r="X33" s="9">
        <f t="shared" ca="1" si="11"/>
        <v>1.0494203351047293</v>
      </c>
      <c r="Y33" s="9">
        <f t="shared" ca="1" si="3"/>
        <v>1.1290351288400782</v>
      </c>
      <c r="Z33" s="9">
        <f t="shared" ca="1" si="3"/>
        <v>1.2118271365419246</v>
      </c>
    </row>
    <row r="34" spans="1:26" x14ac:dyDescent="0.35">
      <c r="A34" s="2">
        <v>44529</v>
      </c>
      <c r="B34" s="4">
        <v>1540</v>
      </c>
      <c r="C34" s="4">
        <v>407</v>
      </c>
      <c r="D34" s="4">
        <v>1443</v>
      </c>
      <c r="E34" s="4">
        <v>3390</v>
      </c>
      <c r="G34">
        <f t="shared" si="12"/>
        <v>24408</v>
      </c>
      <c r="H34">
        <f t="shared" si="12"/>
        <v>7948</v>
      </c>
      <c r="I34">
        <f t="shared" si="12"/>
        <v>24610</v>
      </c>
      <c r="K34" s="9">
        <f t="shared" si="5"/>
        <v>0.32563094067518844</v>
      </c>
      <c r="L34" s="9">
        <f t="shared" si="5"/>
        <v>3.0963764469048818</v>
      </c>
      <c r="M34" s="9">
        <f t="shared" si="6"/>
        <v>1.0082759750901344</v>
      </c>
      <c r="O34" s="9">
        <f t="shared" ca="1" si="7"/>
        <v>0.45456780411053199</v>
      </c>
      <c r="P34" s="9">
        <f t="shared" ca="1" si="7"/>
        <v>3.3402920497566253</v>
      </c>
      <c r="Q34" s="9">
        <f t="shared" ca="1" si="8"/>
        <v>1.5183892221457371</v>
      </c>
      <c r="S34" s="9">
        <f t="shared" ca="1" si="9"/>
        <v>0.3164952899954343</v>
      </c>
      <c r="T34" s="9">
        <f t="shared" ca="1" si="2"/>
        <v>3.0095068959546927</v>
      </c>
      <c r="U34" s="9">
        <f t="shared" ca="1" si="2"/>
        <v>0.97998856149819313</v>
      </c>
      <c r="W34" s="6">
        <f t="shared" si="10"/>
        <v>44529</v>
      </c>
      <c r="X34" s="9">
        <f t="shared" ca="1" si="11"/>
        <v>1.0350455157966234</v>
      </c>
      <c r="Y34" s="9">
        <f t="shared" ca="1" si="3"/>
        <v>1.1365941549807994</v>
      </c>
      <c r="Z34" s="9">
        <f t="shared" ca="1" si="3"/>
        <v>1.2046573744415401</v>
      </c>
    </row>
    <row r="35" spans="1:26" x14ac:dyDescent="0.35">
      <c r="A35" s="2">
        <v>44536</v>
      </c>
      <c r="B35" s="4">
        <v>1555</v>
      </c>
      <c r="C35" s="4">
        <v>432</v>
      </c>
      <c r="D35" s="4">
        <v>1396</v>
      </c>
      <c r="E35" s="4">
        <v>3383</v>
      </c>
      <c r="G35">
        <f t="shared" si="12"/>
        <v>25963</v>
      </c>
      <c r="H35">
        <f t="shared" si="12"/>
        <v>8380</v>
      </c>
      <c r="I35">
        <f t="shared" si="12"/>
        <v>26006</v>
      </c>
      <c r="K35" s="9">
        <f t="shared" si="5"/>
        <v>0.32276701459769674</v>
      </c>
      <c r="L35" s="9">
        <f t="shared" si="5"/>
        <v>3.1033412887828162</v>
      </c>
      <c r="M35" s="9">
        <f t="shared" si="6"/>
        <v>1.0016562030581981</v>
      </c>
      <c r="O35" s="9">
        <f t="shared" ca="1" si="7"/>
        <v>0.4555582004284694</v>
      </c>
      <c r="P35" s="9">
        <f t="shared" ca="1" si="7"/>
        <v>3.3403699446128123</v>
      </c>
      <c r="Q35" s="9">
        <f t="shared" ca="1" si="8"/>
        <v>1.5217329207331587</v>
      </c>
      <c r="S35" s="9">
        <f t="shared" ca="1" si="9"/>
        <v>0.31333997105366762</v>
      </c>
      <c r="T35" s="9">
        <f t="shared" ca="1" si="2"/>
        <v>3.0127021214013427</v>
      </c>
      <c r="U35" s="9">
        <f t="shared" ca="1" si="2"/>
        <v>0.97240086959685912</v>
      </c>
      <c r="W35" s="6">
        <f t="shared" si="10"/>
        <v>44536</v>
      </c>
      <c r="X35" s="9">
        <f t="shared" ca="1" si="11"/>
        <v>1.0247265669060068</v>
      </c>
      <c r="Y35" s="9">
        <f t="shared" ca="1" si="3"/>
        <v>1.1378008890711548</v>
      </c>
      <c r="Z35" s="9">
        <f t="shared" ca="1" si="3"/>
        <v>1.1953301543462787</v>
      </c>
    </row>
    <row r="36" spans="1:26" x14ac:dyDescent="0.35">
      <c r="A36" s="2">
        <v>44543</v>
      </c>
      <c r="B36" s="4">
        <v>1473</v>
      </c>
      <c r="C36" s="4">
        <v>398</v>
      </c>
      <c r="D36" s="4">
        <v>1285</v>
      </c>
      <c r="E36" s="4">
        <v>3156</v>
      </c>
      <c r="G36">
        <f t="shared" si="12"/>
        <v>27436</v>
      </c>
      <c r="H36">
        <f t="shared" si="12"/>
        <v>8778</v>
      </c>
      <c r="I36">
        <f t="shared" si="12"/>
        <v>27291</v>
      </c>
      <c r="K36" s="9">
        <f t="shared" si="5"/>
        <v>0.31994459833795014</v>
      </c>
      <c r="L36" s="9">
        <f t="shared" si="5"/>
        <v>3.1090225563909772</v>
      </c>
      <c r="M36" s="9">
        <f t="shared" si="6"/>
        <v>0.99471497302813816</v>
      </c>
      <c r="O36" s="9">
        <f t="shared" ca="1" si="7"/>
        <v>0.4544325915026669</v>
      </c>
      <c r="P36" s="9">
        <f t="shared" ca="1" si="7"/>
        <v>3.340686026510169</v>
      </c>
      <c r="Q36" s="9">
        <f t="shared" ca="1" si="8"/>
        <v>1.5181166084237632</v>
      </c>
      <c r="S36" s="9">
        <f t="shared" ca="1" si="9"/>
        <v>0.31023193534642635</v>
      </c>
      <c r="T36" s="9">
        <f t="shared" ca="1" si="2"/>
        <v>3.0146409400732201</v>
      </c>
      <c r="U36" s="9">
        <f t="shared" ca="1" si="2"/>
        <v>0.96451808470486688</v>
      </c>
      <c r="W36" s="6">
        <f t="shared" si="10"/>
        <v>44543</v>
      </c>
      <c r="X36" s="9">
        <f t="shared" ca="1" si="11"/>
        <v>1.0145622500159759</v>
      </c>
      <c r="Y36" s="9">
        <f t="shared" ca="1" si="3"/>
        <v>1.1385331186510192</v>
      </c>
      <c r="Z36" s="9">
        <f t="shared" ca="1" si="3"/>
        <v>1.1856401892544848</v>
      </c>
    </row>
    <row r="37" spans="1:26" x14ac:dyDescent="0.35">
      <c r="A37" s="2">
        <v>44550</v>
      </c>
      <c r="B37" s="4">
        <v>1340</v>
      </c>
      <c r="C37" s="4">
        <v>381</v>
      </c>
      <c r="D37" s="4">
        <v>1230</v>
      </c>
      <c r="E37" s="4">
        <v>2951</v>
      </c>
      <c r="G37">
        <f t="shared" si="12"/>
        <v>28776</v>
      </c>
      <c r="H37">
        <f t="shared" si="12"/>
        <v>9159</v>
      </c>
      <c r="I37">
        <f t="shared" si="12"/>
        <v>28521</v>
      </c>
      <c r="K37" s="9">
        <f t="shared" si="5"/>
        <v>0.31828607172643869</v>
      </c>
      <c r="L37" s="9">
        <f t="shared" si="5"/>
        <v>3.113986243039633</v>
      </c>
      <c r="M37" s="9">
        <f t="shared" si="6"/>
        <v>0.99113844870725609</v>
      </c>
      <c r="O37" s="9">
        <f t="shared" ca="1" si="7"/>
        <v>0.45593356549691938</v>
      </c>
      <c r="P37" s="9">
        <f t="shared" ca="1" si="7"/>
        <v>3.3338229533881707</v>
      </c>
      <c r="Q37" s="9">
        <f t="shared" ca="1" si="8"/>
        <v>1.5200017858737387</v>
      </c>
      <c r="S37" s="9">
        <f t="shared" ca="1" si="9"/>
        <v>0.30825804531008066</v>
      </c>
      <c r="T37" s="9">
        <f t="shared" ca="1" si="2"/>
        <v>3.0158759608774401</v>
      </c>
      <c r="U37" s="9">
        <f t="shared" ca="1" si="2"/>
        <v>0.95991131240187921</v>
      </c>
      <c r="W37" s="6">
        <f t="shared" si="10"/>
        <v>44550</v>
      </c>
      <c r="X37" s="9">
        <f t="shared" ca="1" si="11"/>
        <v>1.008106969020089</v>
      </c>
      <c r="Y37" s="9">
        <f t="shared" ca="1" si="3"/>
        <v>1.1389995463668829</v>
      </c>
      <c r="Z37" s="9">
        <f t="shared" ca="1" si="3"/>
        <v>1.1799772841500793</v>
      </c>
    </row>
    <row r="38" spans="1:26" x14ac:dyDescent="0.35">
      <c r="A38" s="2">
        <v>44557</v>
      </c>
      <c r="B38" s="4">
        <v>1289</v>
      </c>
      <c r="C38" s="4">
        <v>370</v>
      </c>
      <c r="D38" s="4">
        <v>1127</v>
      </c>
      <c r="E38" s="4">
        <v>2786</v>
      </c>
      <c r="G38">
        <f t="shared" si="12"/>
        <v>30065</v>
      </c>
      <c r="H38">
        <f t="shared" si="12"/>
        <v>9529</v>
      </c>
      <c r="I38">
        <f t="shared" si="12"/>
        <v>29648</v>
      </c>
      <c r="K38" s="9">
        <f t="shared" si="5"/>
        <v>0.31694661566605686</v>
      </c>
      <c r="L38" s="9">
        <f t="shared" si="5"/>
        <v>3.1113443173470459</v>
      </c>
      <c r="M38" s="9">
        <f t="shared" si="6"/>
        <v>0.98613005155496425</v>
      </c>
      <c r="O38" s="9">
        <f t="shared" ca="1" si="7"/>
        <v>0.45562053281351528</v>
      </c>
      <c r="P38" s="9">
        <f t="shared" ca="1" si="7"/>
        <v>3.33552006084807</v>
      </c>
      <c r="Q38" s="9">
        <f t="shared" ca="1" si="8"/>
        <v>1.5197314273337665</v>
      </c>
      <c r="S38" s="9">
        <f t="shared" ca="1" si="9"/>
        <v>0.30659704931162368</v>
      </c>
      <c r="T38" s="9">
        <f t="shared" ca="1" si="2"/>
        <v>3.0097465627971132</v>
      </c>
      <c r="U38" s="9">
        <f t="shared" ca="1" si="2"/>
        <v>0.95392898709109242</v>
      </c>
      <c r="W38" s="6">
        <f t="shared" si="10"/>
        <v>44557</v>
      </c>
      <c r="X38" s="9">
        <f t="shared" ca="1" si="11"/>
        <v>1.0026749562404238</v>
      </c>
      <c r="Y38" s="9">
        <f t="shared" ca="1" si="3"/>
        <v>1.136684669454318</v>
      </c>
      <c r="Z38" s="9">
        <f t="shared" ca="1" si="3"/>
        <v>1.1726234714780923</v>
      </c>
    </row>
    <row r="39" spans="1:26" x14ac:dyDescent="0.35">
      <c r="A39" s="2">
        <v>44564</v>
      </c>
      <c r="B39" s="4">
        <v>1187</v>
      </c>
      <c r="C39" s="4">
        <v>327</v>
      </c>
      <c r="D39" s="4">
        <v>1061</v>
      </c>
      <c r="E39" s="4">
        <v>2575</v>
      </c>
      <c r="G39">
        <f t="shared" si="12"/>
        <v>31252</v>
      </c>
      <c r="H39">
        <f t="shared" si="12"/>
        <v>9856</v>
      </c>
      <c r="I39">
        <f t="shared" si="12"/>
        <v>30709</v>
      </c>
      <c r="K39" s="9">
        <f t="shared" si="5"/>
        <v>0.31537181620376298</v>
      </c>
      <c r="L39" s="9">
        <f t="shared" si="5"/>
        <v>3.1157670454545454</v>
      </c>
      <c r="M39" s="9">
        <f t="shared" si="6"/>
        <v>0.98262511199283242</v>
      </c>
      <c r="O39" s="9">
        <f t="shared" ca="1" si="7"/>
        <v>0.45685407454200883</v>
      </c>
      <c r="P39" s="9">
        <f t="shared" ca="1" si="7"/>
        <v>3.3251290560471976</v>
      </c>
      <c r="Q39" s="9">
        <f t="shared" ca="1" si="8"/>
        <v>1.519098757633186</v>
      </c>
      <c r="S39" s="9">
        <f t="shared" ca="1" si="9"/>
        <v>0.30471216821402414</v>
      </c>
      <c r="T39" s="9">
        <f t="shared" ca="1" si="2"/>
        <v>3.0104533229971304</v>
      </c>
      <c r="U39" s="9">
        <f t="shared" ca="1" si="2"/>
        <v>0.94941213207025843</v>
      </c>
      <c r="W39" s="6">
        <f t="shared" si="10"/>
        <v>44564</v>
      </c>
      <c r="X39" s="9">
        <f t="shared" ca="1" si="11"/>
        <v>0.99651076426174268</v>
      </c>
      <c r="Y39" s="9">
        <f t="shared" ca="1" si="3"/>
        <v>1.1369515900961655</v>
      </c>
      <c r="Z39" s="9">
        <f t="shared" ca="1" si="3"/>
        <v>1.1670710977832275</v>
      </c>
    </row>
    <row r="40" spans="1:26" x14ac:dyDescent="0.35">
      <c r="A40" s="2">
        <v>44571</v>
      </c>
      <c r="B40" s="4">
        <v>1118</v>
      </c>
      <c r="C40" s="4">
        <v>336</v>
      </c>
      <c r="D40" s="4">
        <v>1109</v>
      </c>
      <c r="E40" s="4">
        <v>2563</v>
      </c>
      <c r="G40">
        <f t="shared" si="12"/>
        <v>32370</v>
      </c>
      <c r="H40">
        <f t="shared" si="12"/>
        <v>10192</v>
      </c>
      <c r="I40">
        <f t="shared" si="12"/>
        <v>31818</v>
      </c>
      <c r="K40" s="9">
        <f t="shared" si="5"/>
        <v>0.314859437751004</v>
      </c>
      <c r="L40" s="9">
        <f t="shared" si="5"/>
        <v>3.1218602825745685</v>
      </c>
      <c r="M40" s="9">
        <f t="shared" si="6"/>
        <v>0.98294717330861914</v>
      </c>
      <c r="O40" s="9">
        <f t="shared" ca="1" si="7"/>
        <v>0.45829574345936192</v>
      </c>
      <c r="P40" s="9">
        <f t="shared" ca="1" si="7"/>
        <v>3.3170186113099498</v>
      </c>
      <c r="Q40" s="9">
        <f t="shared" ca="1" si="8"/>
        <v>1.5201755105388337</v>
      </c>
      <c r="S40" s="9">
        <f t="shared" ca="1" si="9"/>
        <v>0.30385661819819404</v>
      </c>
      <c r="T40" s="9">
        <f t="shared" ca="1" si="2"/>
        <v>3.0127663147913437</v>
      </c>
      <c r="U40" s="9">
        <f t="shared" ca="1" si="2"/>
        <v>0.9485979079503668</v>
      </c>
      <c r="W40" s="6">
        <f t="shared" si="10"/>
        <v>44571</v>
      </c>
      <c r="X40" s="9">
        <f t="shared" ca="1" si="11"/>
        <v>0.99371282939377847</v>
      </c>
      <c r="Y40" s="9">
        <f t="shared" ca="1" si="3"/>
        <v>1.1378251328540689</v>
      </c>
      <c r="Z40" s="9">
        <f t="shared" ca="1" si="3"/>
        <v>1.1660702074371443</v>
      </c>
    </row>
    <row r="41" spans="1:26" x14ac:dyDescent="0.35">
      <c r="A41" s="2">
        <v>44578</v>
      </c>
      <c r="B41" s="4">
        <v>972</v>
      </c>
      <c r="C41" s="4">
        <v>329</v>
      </c>
      <c r="D41" s="4">
        <v>1075</v>
      </c>
      <c r="E41" s="4">
        <v>2376</v>
      </c>
      <c r="G41">
        <f t="shared" si="12"/>
        <v>33342</v>
      </c>
      <c r="H41">
        <f t="shared" si="12"/>
        <v>10521</v>
      </c>
      <c r="I41">
        <f t="shared" si="12"/>
        <v>32893</v>
      </c>
      <c r="K41" s="9">
        <f t="shared" si="5"/>
        <v>0.31554795753104192</v>
      </c>
      <c r="L41" s="9">
        <f t="shared" si="5"/>
        <v>3.1264138389886891</v>
      </c>
      <c r="M41" s="9">
        <f t="shared" si="6"/>
        <v>0.98653350128966466</v>
      </c>
      <c r="O41" s="9">
        <f t="shared" ca="1" si="7"/>
        <v>0.45772176132737713</v>
      </c>
      <c r="P41" s="9">
        <f t="shared" ca="1" si="7"/>
        <v>3.3178807947019866</v>
      </c>
      <c r="Q41" s="9">
        <f t="shared" ca="1" si="8"/>
        <v>1.5186662412252712</v>
      </c>
      <c r="S41" s="9">
        <f t="shared" ca="1" si="9"/>
        <v>0.30416022724886277</v>
      </c>
      <c r="T41" s="9">
        <f t="shared" ca="1" si="2"/>
        <v>3.013585482160003</v>
      </c>
      <c r="U41" s="9">
        <f t="shared" ca="1" si="2"/>
        <v>0.95093074374078912</v>
      </c>
      <c r="W41" s="6">
        <f t="shared" si="10"/>
        <v>44578</v>
      </c>
      <c r="X41" s="9">
        <f t="shared" ca="1" si="11"/>
        <v>0.99470573259450057</v>
      </c>
      <c r="Y41" s="9">
        <f t="shared" ca="1" si="3"/>
        <v>1.1381345060754495</v>
      </c>
      <c r="Z41" s="9">
        <f t="shared" ca="1" si="3"/>
        <v>1.1689378611513845</v>
      </c>
    </row>
    <row r="42" spans="1:26" x14ac:dyDescent="0.35">
      <c r="A42" s="2">
        <v>44585</v>
      </c>
      <c r="B42" s="4">
        <v>965</v>
      </c>
      <c r="C42" s="4">
        <v>329</v>
      </c>
      <c r="D42" s="4">
        <v>1084</v>
      </c>
      <c r="E42" s="4">
        <v>2378</v>
      </c>
      <c r="G42">
        <f t="shared" si="12"/>
        <v>34307</v>
      </c>
      <c r="H42">
        <f t="shared" si="12"/>
        <v>10850</v>
      </c>
      <c r="I42">
        <f t="shared" si="12"/>
        <v>33977</v>
      </c>
      <c r="K42" s="9">
        <f t="shared" si="5"/>
        <v>0.31626198734952049</v>
      </c>
      <c r="L42" s="9">
        <f t="shared" si="5"/>
        <v>3.1315207373271887</v>
      </c>
      <c r="M42" s="9">
        <f t="shared" si="6"/>
        <v>0.99038097181333251</v>
      </c>
      <c r="O42" s="9">
        <f t="shared" ca="1" si="7"/>
        <v>0.45762777691471185</v>
      </c>
      <c r="P42" s="9">
        <f t="shared" ca="1" si="7"/>
        <v>3.3141814478485956</v>
      </c>
      <c r="Q42" s="9">
        <f t="shared" ca="1" si="8"/>
        <v>1.5166614882709337</v>
      </c>
      <c r="S42" s="9">
        <f t="shared" ca="1" si="9"/>
        <v>0.30448725036963614</v>
      </c>
      <c r="T42" s="9">
        <f t="shared" ca="1" si="2"/>
        <v>3.0149312181816872</v>
      </c>
      <c r="U42" s="9">
        <f t="shared" ca="1" si="2"/>
        <v>0.95350813878425122</v>
      </c>
      <c r="W42" s="6">
        <f t="shared" si="10"/>
        <v>44585</v>
      </c>
      <c r="X42" s="9">
        <f t="shared" ca="1" si="11"/>
        <v>0.99577520764015814</v>
      </c>
      <c r="Y42" s="9">
        <f t="shared" ca="1" si="3"/>
        <v>1.1386427473751952</v>
      </c>
      <c r="Z42" s="9">
        <f t="shared" ca="1" si="3"/>
        <v>1.1721061409333537</v>
      </c>
    </row>
    <row r="43" spans="1:26" x14ac:dyDescent="0.35">
      <c r="A43" s="2">
        <v>44592</v>
      </c>
      <c r="B43" s="4">
        <v>1116</v>
      </c>
      <c r="C43" s="4">
        <v>348</v>
      </c>
      <c r="D43" s="4">
        <v>1185</v>
      </c>
      <c r="E43" s="4">
        <v>2649</v>
      </c>
      <c r="G43">
        <f t="shared" si="12"/>
        <v>35423</v>
      </c>
      <c r="H43">
        <f t="shared" si="12"/>
        <v>11198</v>
      </c>
      <c r="I43">
        <f t="shared" si="12"/>
        <v>35162</v>
      </c>
      <c r="K43" s="9">
        <f t="shared" si="5"/>
        <v>0.31612229342517573</v>
      </c>
      <c r="L43" s="9">
        <f t="shared" si="5"/>
        <v>3.140025004465083</v>
      </c>
      <c r="M43" s="9">
        <f t="shared" si="6"/>
        <v>0.99263190582389971</v>
      </c>
      <c r="O43" s="9">
        <f t="shared" ca="1" si="7"/>
        <v>0.45807353663605788</v>
      </c>
      <c r="P43" s="9">
        <f t="shared" ca="1" si="7"/>
        <v>3.3101798383105097</v>
      </c>
      <c r="Q43" s="9">
        <f t="shared" ca="1" si="8"/>
        <v>1.5163057854362696</v>
      </c>
      <c r="S43" s="9">
        <f t="shared" ca="1" si="9"/>
        <v>0.30399210655730941</v>
      </c>
      <c r="T43" s="9">
        <f t="shared" ca="1" si="2"/>
        <v>3.0195365388739979</v>
      </c>
      <c r="U43" s="9">
        <f t="shared" ca="1" si="2"/>
        <v>0.95454281574996547</v>
      </c>
      <c r="W43" s="6">
        <f t="shared" si="10"/>
        <v>44592</v>
      </c>
      <c r="X43" s="9">
        <f t="shared" ca="1" si="11"/>
        <v>0.99415592167027655</v>
      </c>
      <c r="Y43" s="9">
        <f t="shared" ca="1" si="3"/>
        <v>1.1403820291783797</v>
      </c>
      <c r="Z43" s="9">
        <f t="shared" ca="1" si="3"/>
        <v>1.1733780243877963</v>
      </c>
    </row>
    <row r="44" spans="1:26" x14ac:dyDescent="0.35">
      <c r="A44" s="2">
        <v>44599</v>
      </c>
      <c r="B44" s="4">
        <v>1102</v>
      </c>
      <c r="C44" s="4">
        <v>362</v>
      </c>
      <c r="D44" s="4">
        <v>1228</v>
      </c>
      <c r="E44" s="4">
        <v>2692</v>
      </c>
      <c r="G44">
        <f t="shared" si="12"/>
        <v>36525</v>
      </c>
      <c r="H44">
        <f t="shared" si="12"/>
        <v>11560</v>
      </c>
      <c r="I44">
        <f t="shared" si="12"/>
        <v>36390</v>
      </c>
      <c r="K44" s="9">
        <f t="shared" si="5"/>
        <v>0.3164955509924709</v>
      </c>
      <c r="L44" s="9">
        <f t="shared" si="5"/>
        <v>3.1479238754325261</v>
      </c>
      <c r="M44" s="9">
        <f t="shared" si="6"/>
        <v>0.99630390143737169</v>
      </c>
      <c r="O44" s="9">
        <f t="shared" ca="1" si="7"/>
        <v>0.45797080076684854</v>
      </c>
      <c r="P44" s="9">
        <f t="shared" ca="1" si="7"/>
        <v>3.3088874577362746</v>
      </c>
      <c r="Q44" s="9">
        <f t="shared" ca="1" si="8"/>
        <v>1.5153738386668634</v>
      </c>
      <c r="S44" s="9">
        <f t="shared" ca="1" si="9"/>
        <v>0.30399039275996304</v>
      </c>
      <c r="T44" s="9">
        <f t="shared" ca="1" si="2"/>
        <v>3.0235452355346477</v>
      </c>
      <c r="U44" s="9">
        <f t="shared" ca="1" si="2"/>
        <v>0.95693861527119861</v>
      </c>
      <c r="W44" s="6">
        <f t="shared" si="10"/>
        <v>44599</v>
      </c>
      <c r="X44" s="9">
        <f t="shared" ca="1" si="11"/>
        <v>0.9941503169794188</v>
      </c>
      <c r="Y44" s="9">
        <f t="shared" ca="1" si="3"/>
        <v>1.1418959852353372</v>
      </c>
      <c r="Z44" s="9">
        <f t="shared" ca="1" si="3"/>
        <v>1.1763230766815951</v>
      </c>
    </row>
    <row r="45" spans="1:26" x14ac:dyDescent="0.35">
      <c r="A45" s="2">
        <v>44606</v>
      </c>
      <c r="B45" s="4">
        <v>1114</v>
      </c>
      <c r="C45" s="4">
        <v>339</v>
      </c>
      <c r="D45" s="4">
        <v>1182</v>
      </c>
      <c r="E45" s="4">
        <v>2635</v>
      </c>
      <c r="G45">
        <f t="shared" si="12"/>
        <v>37639</v>
      </c>
      <c r="H45">
        <f t="shared" si="12"/>
        <v>11899</v>
      </c>
      <c r="I45">
        <f t="shared" si="12"/>
        <v>37572</v>
      </c>
      <c r="K45" s="9">
        <f t="shared" si="5"/>
        <v>0.31613486011849412</v>
      </c>
      <c r="L45" s="9">
        <f t="shared" si="5"/>
        <v>3.1575762669131859</v>
      </c>
      <c r="M45" s="9">
        <f t="shared" si="6"/>
        <v>0.99821993145407684</v>
      </c>
      <c r="O45" s="9">
        <f t="shared" ca="1" si="7"/>
        <v>0.45908959953903772</v>
      </c>
      <c r="P45" s="9">
        <f t="shared" ca="1" si="7"/>
        <v>3.3020081581424536</v>
      </c>
      <c r="Q45" s="9">
        <f t="shared" ca="1" si="8"/>
        <v>1.5159176029962547</v>
      </c>
      <c r="S45" s="9">
        <f t="shared" ca="1" si="9"/>
        <v>0.30328414234937545</v>
      </c>
      <c r="T45" s="9">
        <f t="shared" ca="1" si="2"/>
        <v>3.0292224326496711</v>
      </c>
      <c r="U45" s="9">
        <f t="shared" ca="1" si="2"/>
        <v>0.95764281001350815</v>
      </c>
      <c r="W45" s="6">
        <f t="shared" si="10"/>
        <v>44606</v>
      </c>
      <c r="X45" s="9">
        <f t="shared" ca="1" si="11"/>
        <v>0.99184064178482512</v>
      </c>
      <c r="Y45" s="9">
        <f t="shared" ca="1" si="3"/>
        <v>1.1440400803581239</v>
      </c>
      <c r="Z45" s="9">
        <f t="shared" ca="1" si="3"/>
        <v>1.1771887126927638</v>
      </c>
    </row>
    <row r="46" spans="1:26" x14ac:dyDescent="0.35">
      <c r="A46" s="2">
        <v>44613</v>
      </c>
      <c r="B46" s="4">
        <v>1050</v>
      </c>
      <c r="C46" s="4">
        <v>338</v>
      </c>
      <c r="D46" s="4">
        <v>1125</v>
      </c>
      <c r="E46" s="4">
        <v>2513</v>
      </c>
      <c r="G46">
        <f t="shared" si="12"/>
        <v>38689</v>
      </c>
      <c r="H46">
        <f t="shared" si="12"/>
        <v>12237</v>
      </c>
      <c r="I46">
        <f t="shared" si="12"/>
        <v>38697</v>
      </c>
      <c r="K46" s="9">
        <f t="shared" si="5"/>
        <v>0.31629145235079736</v>
      </c>
      <c r="L46" s="9">
        <f t="shared" si="5"/>
        <v>3.1622946800686442</v>
      </c>
      <c r="M46" s="9">
        <f t="shared" si="6"/>
        <v>1.0002067771201117</v>
      </c>
      <c r="O46" s="9">
        <f t="shared" ca="1" si="7"/>
        <v>0.45972280849866332</v>
      </c>
      <c r="P46" s="9">
        <f t="shared" ca="1" si="7"/>
        <v>3.3037722855612519</v>
      </c>
      <c r="Q46" s="9">
        <f t="shared" ca="1" si="8"/>
        <v>1.5188194737582665</v>
      </c>
      <c r="S46" s="9">
        <f t="shared" ca="1" si="9"/>
        <v>0.30307480663042363</v>
      </c>
      <c r="T46" s="9">
        <f t="shared" ca="1" si="2"/>
        <v>3.0301541238213785</v>
      </c>
      <c r="U46" s="9">
        <f t="shared" ca="1" si="2"/>
        <v>0.95841184867022178</v>
      </c>
      <c r="W46" s="6">
        <f t="shared" si="10"/>
        <v>44613</v>
      </c>
      <c r="X46" s="9">
        <f t="shared" ca="1" si="11"/>
        <v>0.99115604392809153</v>
      </c>
      <c r="Y46" s="9">
        <f t="shared" ca="1" si="3"/>
        <v>1.1443919502081095</v>
      </c>
      <c r="Z46" s="9">
        <f t="shared" ca="1" si="3"/>
        <v>1.1781340585115194</v>
      </c>
    </row>
    <row r="47" spans="1:26" x14ac:dyDescent="0.35">
      <c r="A47" s="2">
        <v>44620</v>
      </c>
      <c r="B47" s="4">
        <v>1017</v>
      </c>
      <c r="C47" s="4">
        <v>311</v>
      </c>
      <c r="D47" s="4">
        <v>1094</v>
      </c>
      <c r="E47" s="4">
        <v>2422</v>
      </c>
      <c r="G47">
        <f t="shared" si="12"/>
        <v>39706</v>
      </c>
      <c r="H47">
        <f t="shared" si="12"/>
        <v>12548</v>
      </c>
      <c r="I47">
        <f t="shared" si="12"/>
        <v>39791</v>
      </c>
      <c r="K47" s="9">
        <f t="shared" si="5"/>
        <v>0.31602276733994861</v>
      </c>
      <c r="L47" s="9">
        <f t="shared" si="5"/>
        <v>3.171102964615875</v>
      </c>
      <c r="M47" s="9">
        <f t="shared" si="6"/>
        <v>1.0021407343978239</v>
      </c>
      <c r="O47" s="9">
        <f t="shared" ca="1" si="7"/>
        <v>0.45973454370400935</v>
      </c>
      <c r="P47" s="9">
        <f t="shared" ca="1" si="7"/>
        <v>3.3056843679880328</v>
      </c>
      <c r="Q47" s="9">
        <f t="shared" ca="1" si="8"/>
        <v>1.5197372945464549</v>
      </c>
      <c r="S47" s="9">
        <f t="shared" ca="1" si="9"/>
        <v>0.3024585175648099</v>
      </c>
      <c r="T47" s="9">
        <f t="shared" ca="1" si="2"/>
        <v>3.0349936803488262</v>
      </c>
      <c r="U47" s="9">
        <f t="shared" ca="1" si="2"/>
        <v>0.95912710172309146</v>
      </c>
      <c r="W47" s="6">
        <f t="shared" si="10"/>
        <v>44620</v>
      </c>
      <c r="X47" s="9">
        <f t="shared" ca="1" si="11"/>
        <v>0.98914057243779796</v>
      </c>
      <c r="Y47" s="9">
        <f t="shared" ca="1" si="3"/>
        <v>1.1462196953676869</v>
      </c>
      <c r="Z47" s="9">
        <f t="shared" ca="1" si="3"/>
        <v>1.17901328802356</v>
      </c>
    </row>
    <row r="48" spans="1:26" x14ac:dyDescent="0.35">
      <c r="A48" s="2">
        <v>44627</v>
      </c>
      <c r="B48" s="4">
        <v>983</v>
      </c>
      <c r="C48" s="4">
        <v>345</v>
      </c>
      <c r="D48" s="4">
        <v>1080</v>
      </c>
      <c r="E48" s="4">
        <v>2408</v>
      </c>
      <c r="G48">
        <f t="shared" si="12"/>
        <v>40689</v>
      </c>
      <c r="H48">
        <f t="shared" si="12"/>
        <v>12893</v>
      </c>
      <c r="I48">
        <f t="shared" si="12"/>
        <v>40871</v>
      </c>
      <c r="K48" s="9">
        <f t="shared" si="5"/>
        <v>0.31686696650200302</v>
      </c>
      <c r="L48" s="9">
        <f t="shared" si="5"/>
        <v>3.1700147366788181</v>
      </c>
      <c r="M48" s="9">
        <f t="shared" si="6"/>
        <v>1.004472953378063</v>
      </c>
      <c r="O48" s="9">
        <f t="shared" ca="1" si="7"/>
        <v>0.46195597208643763</v>
      </c>
      <c r="P48" s="9">
        <f t="shared" ca="1" si="7"/>
        <v>3.2956286944464717</v>
      </c>
      <c r="Q48" s="9">
        <f t="shared" ca="1" si="8"/>
        <v>1.5224353571789773</v>
      </c>
      <c r="S48" s="9">
        <f t="shared" ca="1" si="9"/>
        <v>0.30290711860634861</v>
      </c>
      <c r="T48" s="9">
        <f t="shared" ca="1" si="2"/>
        <v>3.0303569994285722</v>
      </c>
      <c r="U48" s="9">
        <f t="shared" ca="1" si="2"/>
        <v>0.96022002982704369</v>
      </c>
      <c r="W48" s="6">
        <f t="shared" si="10"/>
        <v>44627</v>
      </c>
      <c r="X48" s="9">
        <f t="shared" ca="1" si="11"/>
        <v>0.99060764797131706</v>
      </c>
      <c r="Y48" s="9">
        <f t="shared" ca="1" si="3"/>
        <v>1.1444685698130135</v>
      </c>
      <c r="Z48" s="9">
        <f t="shared" ca="1" si="3"/>
        <v>1.180356777072195</v>
      </c>
    </row>
    <row r="49" spans="1:26" x14ac:dyDescent="0.35">
      <c r="A49" s="2">
        <v>44634</v>
      </c>
      <c r="B49" s="4">
        <v>908</v>
      </c>
      <c r="C49" s="4">
        <v>321</v>
      </c>
      <c r="D49" s="4">
        <v>1097</v>
      </c>
      <c r="E49" s="4">
        <v>2326</v>
      </c>
      <c r="G49">
        <f t="shared" si="12"/>
        <v>41597</v>
      </c>
      <c r="H49">
        <f t="shared" si="12"/>
        <v>13214</v>
      </c>
      <c r="I49">
        <f t="shared" si="12"/>
        <v>41968</v>
      </c>
      <c r="K49" s="9">
        <f t="shared" si="5"/>
        <v>0.3176671394571724</v>
      </c>
      <c r="L49" s="9">
        <f t="shared" si="5"/>
        <v>3.1760254275768123</v>
      </c>
      <c r="M49" s="9">
        <f t="shared" si="6"/>
        <v>1.0089189124215689</v>
      </c>
      <c r="O49" s="9">
        <f t="shared" ca="1" si="7"/>
        <v>0.46221429515127493</v>
      </c>
      <c r="P49" s="9">
        <f t="shared" ca="1" si="7"/>
        <v>3.2976990138630842</v>
      </c>
      <c r="Q49" s="9">
        <f t="shared" ca="1" si="8"/>
        <v>1.5242436253137799</v>
      </c>
      <c r="S49" s="9">
        <f t="shared" ca="1" si="9"/>
        <v>0.30331219505904655</v>
      </c>
      <c r="T49" s="9">
        <f t="shared" ca="1" si="2"/>
        <v>3.0325051739622721</v>
      </c>
      <c r="U49" s="9">
        <f t="shared" ca="1" si="2"/>
        <v>0.96332724400167002</v>
      </c>
      <c r="W49" s="6">
        <f t="shared" si="10"/>
        <v>44634</v>
      </c>
      <c r="X49" s="9">
        <f t="shared" ca="1" si="11"/>
        <v>0.99193238353349833</v>
      </c>
      <c r="Y49" s="9">
        <f t="shared" ca="1" si="3"/>
        <v>1.1452798663819512</v>
      </c>
      <c r="Z49" s="9">
        <f t="shared" ca="1" si="3"/>
        <v>1.1841763405002725</v>
      </c>
    </row>
    <row r="50" spans="1:26" x14ac:dyDescent="0.35">
      <c r="A50" s="2">
        <v>44641</v>
      </c>
      <c r="B50" s="4">
        <v>991</v>
      </c>
      <c r="C50" s="4">
        <v>369</v>
      </c>
      <c r="D50" s="4">
        <v>1106</v>
      </c>
      <c r="E50" s="4">
        <v>2466</v>
      </c>
      <c r="G50">
        <f t="shared" si="12"/>
        <v>42588</v>
      </c>
      <c r="H50">
        <f t="shared" si="12"/>
        <v>13583</v>
      </c>
      <c r="I50">
        <f t="shared" si="12"/>
        <v>43074</v>
      </c>
      <c r="K50" s="9">
        <f t="shared" si="5"/>
        <v>0.31893960740114585</v>
      </c>
      <c r="L50" s="9">
        <f t="shared" si="5"/>
        <v>3.1711698446587646</v>
      </c>
      <c r="M50" s="9">
        <f t="shared" si="6"/>
        <v>1.0114116652578191</v>
      </c>
      <c r="O50" s="9">
        <f t="shared" ca="1" si="7"/>
        <v>0.4640431998965272</v>
      </c>
      <c r="P50" s="9">
        <f t="shared" ca="1" si="7"/>
        <v>3.2848581980349802</v>
      </c>
      <c r="Q50" s="9">
        <f t="shared" ca="1" si="8"/>
        <v>1.5243161094224924</v>
      </c>
      <c r="S50" s="9">
        <f t="shared" ca="1" si="9"/>
        <v>0.30416630442167125</v>
      </c>
      <c r="T50" s="9">
        <f t="shared" ca="1" si="2"/>
        <v>3.024281054971401</v>
      </c>
      <c r="U50" s="9">
        <f t="shared" ca="1" si="2"/>
        <v>0.96456301234330177</v>
      </c>
      <c r="W50" s="6">
        <f t="shared" si="10"/>
        <v>44641</v>
      </c>
      <c r="X50" s="9">
        <f t="shared" ca="1" si="11"/>
        <v>0.99472560698335555</v>
      </c>
      <c r="Y50" s="9">
        <f t="shared" ca="1" si="3"/>
        <v>1.1421738806181521</v>
      </c>
      <c r="Z50" s="9">
        <f t="shared" ca="1" si="3"/>
        <v>1.1856954168490539</v>
      </c>
    </row>
    <row r="51" spans="1:26" x14ac:dyDescent="0.35">
      <c r="A51" s="2">
        <v>44648</v>
      </c>
      <c r="B51" s="4">
        <v>981</v>
      </c>
      <c r="C51" s="4">
        <v>363</v>
      </c>
      <c r="D51" s="4">
        <v>1195</v>
      </c>
      <c r="E51" s="4">
        <v>2539</v>
      </c>
      <c r="G51">
        <f t="shared" si="12"/>
        <v>43569</v>
      </c>
      <c r="H51">
        <f t="shared" si="12"/>
        <v>13946</v>
      </c>
      <c r="I51">
        <f t="shared" si="12"/>
        <v>44269</v>
      </c>
      <c r="K51" s="9">
        <f t="shared" si="5"/>
        <v>0.32008997222796026</v>
      </c>
      <c r="L51" s="9">
        <f t="shared" si="5"/>
        <v>3.1743152158324968</v>
      </c>
      <c r="M51" s="9">
        <f t="shared" si="6"/>
        <v>1.0160664692786154</v>
      </c>
      <c r="O51" s="9">
        <f t="shared" ca="1" si="7"/>
        <v>0.46323134728931831</v>
      </c>
      <c r="P51" s="9">
        <f t="shared" ca="1" si="7"/>
        <v>3.2864153772748961</v>
      </c>
      <c r="Q51" s="9">
        <f t="shared" ca="1" si="8"/>
        <v>1.5223706229673835</v>
      </c>
      <c r="S51" s="9">
        <f t="shared" ca="1" si="9"/>
        <v>0.3049016543781975</v>
      </c>
      <c r="T51" s="9">
        <f t="shared" ca="1" si="2"/>
        <v>3.0236934762077814</v>
      </c>
      <c r="U51" s="9">
        <f t="shared" ca="1" si="2"/>
        <v>0.96785396082521324</v>
      </c>
      <c r="W51" s="6">
        <f t="shared" si="10"/>
        <v>44648</v>
      </c>
      <c r="X51" s="9">
        <f t="shared" ca="1" si="11"/>
        <v>0.99713044743154899</v>
      </c>
      <c r="Y51" s="9">
        <f t="shared" ca="1" si="3"/>
        <v>1.1419519709793275</v>
      </c>
      <c r="Z51" s="9">
        <f t="shared" ca="1" si="3"/>
        <v>1.1897408368808764</v>
      </c>
    </row>
    <row r="52" spans="1:26" x14ac:dyDescent="0.35">
      <c r="A52" s="2">
        <v>44655</v>
      </c>
      <c r="B52" s="4">
        <v>914</v>
      </c>
      <c r="C52" s="4">
        <v>357</v>
      </c>
      <c r="D52" s="4">
        <v>1173</v>
      </c>
      <c r="E52" s="4">
        <v>2444</v>
      </c>
      <c r="G52">
        <f t="shared" si="12"/>
        <v>44483</v>
      </c>
      <c r="H52">
        <f t="shared" si="12"/>
        <v>14303</v>
      </c>
      <c r="I52">
        <f t="shared" si="12"/>
        <v>45442</v>
      </c>
      <c r="K52" s="9">
        <f t="shared" si="5"/>
        <v>0.32153856529460695</v>
      </c>
      <c r="L52" s="9">
        <f t="shared" si="5"/>
        <v>3.1770957141858349</v>
      </c>
      <c r="M52" s="9">
        <f t="shared" si="6"/>
        <v>1.0215587977429579</v>
      </c>
      <c r="O52" s="9">
        <f t="shared" ca="1" si="7"/>
        <v>0.46512706362455947</v>
      </c>
      <c r="P52" s="9">
        <f t="shared" ca="1" si="7"/>
        <v>3.2814888667331341</v>
      </c>
      <c r="Q52" s="9">
        <f t="shared" ca="1" si="8"/>
        <v>1.5263092809002659</v>
      </c>
      <c r="S52" s="9">
        <f t="shared" ca="1" si="9"/>
        <v>0.30591857512883902</v>
      </c>
      <c r="T52" s="9">
        <f t="shared" ca="1" si="2"/>
        <v>3.0227558956766098</v>
      </c>
      <c r="U52" s="9">
        <f t="shared" ca="1" si="2"/>
        <v>0.97193259393167164</v>
      </c>
      <c r="W52" s="6">
        <f t="shared" si="10"/>
        <v>44655</v>
      </c>
      <c r="X52" s="9">
        <f t="shared" ca="1" si="11"/>
        <v>1.0004561186062677</v>
      </c>
      <c r="Y52" s="9">
        <f t="shared" ca="1" si="3"/>
        <v>1.1415978769073101</v>
      </c>
      <c r="Z52" s="9">
        <f t="shared" ca="1" si="3"/>
        <v>1.1947545234098551</v>
      </c>
    </row>
    <row r="53" spans="1:26" x14ac:dyDescent="0.35">
      <c r="A53" s="2">
        <v>44662</v>
      </c>
      <c r="B53" s="4">
        <v>864</v>
      </c>
      <c r="C53" s="4">
        <v>364</v>
      </c>
      <c r="D53" s="4">
        <v>1110</v>
      </c>
      <c r="E53" s="4">
        <v>2338</v>
      </c>
      <c r="G53">
        <f t="shared" si="12"/>
        <v>45347</v>
      </c>
      <c r="H53">
        <f t="shared" si="12"/>
        <v>14667</v>
      </c>
      <c r="I53">
        <f t="shared" si="12"/>
        <v>46552</v>
      </c>
      <c r="K53" s="9">
        <f t="shared" si="5"/>
        <v>0.32343925728273093</v>
      </c>
      <c r="L53" s="9">
        <f t="shared" si="5"/>
        <v>3.1739278652757892</v>
      </c>
      <c r="M53" s="9">
        <f t="shared" si="6"/>
        <v>1.026572871413765</v>
      </c>
      <c r="O53" s="9">
        <f t="shared" ca="1" si="7"/>
        <v>0.46559995142093757</v>
      </c>
      <c r="P53" s="9">
        <f t="shared" ca="1" si="7"/>
        <v>3.2865992826866646</v>
      </c>
      <c r="Q53" s="9">
        <f t="shared" ca="1" si="8"/>
        <v>1.5302404663589992</v>
      </c>
      <c r="S53" s="9">
        <f t="shared" ca="1" si="9"/>
        <v>0.30736228444304731</v>
      </c>
      <c r="T53" s="9">
        <f t="shared" ca="1" si="2"/>
        <v>3.0161636145356603</v>
      </c>
      <c r="U53" s="9">
        <f t="shared" ca="1" si="2"/>
        <v>0.97554571932861112</v>
      </c>
      <c r="W53" s="6">
        <f t="shared" si="10"/>
        <v>44662</v>
      </c>
      <c r="X53" s="9">
        <f t="shared" ca="1" si="11"/>
        <v>1.0051775312118285</v>
      </c>
      <c r="Y53" s="9">
        <f t="shared" ca="1" si="3"/>
        <v>1.1391081839204407</v>
      </c>
      <c r="Z53" s="9">
        <f t="shared" ca="1" si="3"/>
        <v>1.1991959815300917</v>
      </c>
    </row>
    <row r="54" spans="1:26" x14ac:dyDescent="0.35">
      <c r="A54" s="2">
        <v>44669</v>
      </c>
      <c r="B54" s="4">
        <v>812</v>
      </c>
      <c r="C54" s="4">
        <v>343</v>
      </c>
      <c r="D54" s="4">
        <v>1185</v>
      </c>
      <c r="E54" s="4">
        <v>2340</v>
      </c>
      <c r="G54">
        <f t="shared" si="12"/>
        <v>46159</v>
      </c>
      <c r="H54">
        <f t="shared" si="12"/>
        <v>15010</v>
      </c>
      <c r="I54">
        <f t="shared" si="12"/>
        <v>47737</v>
      </c>
      <c r="K54" s="9">
        <f t="shared" si="5"/>
        <v>0.32518035486037394</v>
      </c>
      <c r="L54" s="9">
        <f t="shared" si="5"/>
        <v>3.1803464357095268</v>
      </c>
      <c r="M54" s="9">
        <f t="shared" si="6"/>
        <v>1.0341861825429495</v>
      </c>
      <c r="O54" s="9">
        <f t="shared" ca="1" si="7"/>
        <v>0.46588235294117647</v>
      </c>
      <c r="P54" s="9">
        <f t="shared" ca="1" si="7"/>
        <v>3.2854494310190514</v>
      </c>
      <c r="Q54" s="9">
        <f t="shared" ca="1" si="8"/>
        <v>1.5306329113924051</v>
      </c>
      <c r="S54" s="9">
        <f t="shared" ca="1" si="9"/>
        <v>0.30865066082756598</v>
      </c>
      <c r="T54" s="9">
        <f t="shared" ca="1" si="2"/>
        <v>3.0186818310836343</v>
      </c>
      <c r="U54" s="9">
        <f t="shared" ca="1" si="2"/>
        <v>0.98161602904233969</v>
      </c>
      <c r="W54" s="6">
        <f t="shared" si="10"/>
        <v>44669</v>
      </c>
      <c r="X54" s="9">
        <f t="shared" ca="1" si="11"/>
        <v>1.00939095315398</v>
      </c>
      <c r="Y54" s="9">
        <f t="shared" ca="1" si="3"/>
        <v>1.1400592334805033</v>
      </c>
      <c r="Z54" s="9">
        <f t="shared" ca="1" si="3"/>
        <v>1.2066579496071554</v>
      </c>
    </row>
    <row r="55" spans="1:26" x14ac:dyDescent="0.35">
      <c r="A55" s="2">
        <v>44676</v>
      </c>
      <c r="B55" s="4">
        <v>811</v>
      </c>
      <c r="C55" s="4">
        <v>340</v>
      </c>
      <c r="D55" s="4">
        <v>1132</v>
      </c>
      <c r="E55" s="4">
        <v>2283</v>
      </c>
      <c r="G55">
        <f t="shared" si="12"/>
        <v>46970</v>
      </c>
      <c r="H55">
        <f t="shared" si="12"/>
        <v>15350</v>
      </c>
      <c r="I55">
        <f t="shared" si="12"/>
        <v>48869</v>
      </c>
      <c r="K55" s="9">
        <f t="shared" si="5"/>
        <v>0.32680434319778584</v>
      </c>
      <c r="L55" s="9">
        <f t="shared" si="5"/>
        <v>3.1836482084690552</v>
      </c>
      <c r="M55" s="9">
        <f t="shared" si="6"/>
        <v>1.0404300617415372</v>
      </c>
      <c r="O55" s="9">
        <f t="shared" ca="1" si="7"/>
        <v>0.46554494201501473</v>
      </c>
      <c r="P55" s="9">
        <f t="shared" ca="1" si="7"/>
        <v>3.2892639769090795</v>
      </c>
      <c r="Q55" s="9">
        <f t="shared" ca="1" si="8"/>
        <v>1.5313002074022142</v>
      </c>
      <c r="S55" s="9">
        <f t="shared" ca="1" si="9"/>
        <v>0.30982452765205648</v>
      </c>
      <c r="T55" s="9">
        <f t="shared" ca="1" si="2"/>
        <v>3.0182349865597615</v>
      </c>
      <c r="U55" s="9">
        <f t="shared" ca="1" si="2"/>
        <v>0.9863723023992409</v>
      </c>
      <c r="W55" s="6">
        <f t="shared" si="10"/>
        <v>44676</v>
      </c>
      <c r="X55" s="9">
        <f t="shared" ca="1" si="11"/>
        <v>1.0132298905133601</v>
      </c>
      <c r="Y55" s="9">
        <f t="shared" ca="1" si="3"/>
        <v>1.1398904746467218</v>
      </c>
      <c r="Z55" s="9">
        <f t="shared" ca="1" si="3"/>
        <v>1.212504629863802</v>
      </c>
    </row>
    <row r="56" spans="1:26" x14ac:dyDescent="0.35">
      <c r="A56" s="2">
        <v>44683</v>
      </c>
      <c r="B56" s="4">
        <v>858</v>
      </c>
      <c r="C56" s="4">
        <v>358</v>
      </c>
      <c r="D56" s="4">
        <v>1076</v>
      </c>
      <c r="E56" s="4">
        <v>2292</v>
      </c>
      <c r="G56">
        <f t="shared" si="12"/>
        <v>47828</v>
      </c>
      <c r="H56">
        <f t="shared" si="12"/>
        <v>15708</v>
      </c>
      <c r="I56">
        <f t="shared" si="12"/>
        <v>49945</v>
      </c>
      <c r="K56" s="9">
        <f t="shared" si="5"/>
        <v>0.32842686292548295</v>
      </c>
      <c r="L56" s="9">
        <f t="shared" si="5"/>
        <v>3.179590017825312</v>
      </c>
      <c r="M56" s="9">
        <f t="shared" si="6"/>
        <v>1.0442627749435478</v>
      </c>
      <c r="O56" s="9">
        <f t="shared" ca="1" si="7"/>
        <v>0.46625802016498624</v>
      </c>
      <c r="P56" s="9">
        <f t="shared" ca="1" si="7"/>
        <v>3.283695785723062</v>
      </c>
      <c r="Q56" s="9">
        <f t="shared" ca="1" si="8"/>
        <v>1.5310494958753438</v>
      </c>
      <c r="S56" s="9">
        <f t="shared" ca="1" si="9"/>
        <v>0.31099378841482878</v>
      </c>
      <c r="T56" s="9">
        <f t="shared" ca="1" si="2"/>
        <v>3.0108156697091606</v>
      </c>
      <c r="U56" s="9">
        <f t="shared" ca="1" si="2"/>
        <v>0.98883274524946685</v>
      </c>
      <c r="W56" s="6">
        <f t="shared" si="10"/>
        <v>44683</v>
      </c>
      <c r="X56" s="9">
        <f t="shared" ca="1" si="11"/>
        <v>1.0170537645094686</v>
      </c>
      <c r="Y56" s="9">
        <f t="shared" ca="1" si="3"/>
        <v>1.137088436818638</v>
      </c>
      <c r="Z56" s="9">
        <f t="shared" ca="1" si="3"/>
        <v>1.2155291453942541</v>
      </c>
    </row>
    <row r="57" spans="1:26" x14ac:dyDescent="0.35">
      <c r="A57" s="2">
        <v>44690</v>
      </c>
      <c r="B57" s="4">
        <v>791</v>
      </c>
      <c r="C57" s="4">
        <v>327</v>
      </c>
      <c r="D57" s="4">
        <v>1083</v>
      </c>
      <c r="E57" s="4">
        <v>2201</v>
      </c>
      <c r="G57">
        <f t="shared" si="12"/>
        <v>48619</v>
      </c>
      <c r="H57">
        <f t="shared" si="12"/>
        <v>16035</v>
      </c>
      <c r="I57">
        <f t="shared" si="12"/>
        <v>51028</v>
      </c>
      <c r="K57" s="9">
        <f t="shared" si="5"/>
        <v>0.32980933379954341</v>
      </c>
      <c r="L57" s="9">
        <f t="shared" si="5"/>
        <v>3.1822887433738698</v>
      </c>
      <c r="M57" s="9">
        <f t="shared" si="6"/>
        <v>1.0495485304099221</v>
      </c>
      <c r="O57" s="9">
        <f t="shared" ca="1" si="7"/>
        <v>0.46607429069538564</v>
      </c>
      <c r="P57" s="9">
        <f t="shared" ca="1" si="7"/>
        <v>3.2859728506787329</v>
      </c>
      <c r="Q57" s="9">
        <f t="shared" ca="1" si="8"/>
        <v>1.531507465624385</v>
      </c>
      <c r="S57" s="9">
        <f t="shared" ca="1" si="9"/>
        <v>0.31193280546080038</v>
      </c>
      <c r="T57" s="9">
        <f t="shared" ca="1" si="2"/>
        <v>3.0098003718423278</v>
      </c>
      <c r="U57" s="9">
        <f t="shared" ca="1" si="2"/>
        <v>0.99266025550693615</v>
      </c>
      <c r="W57" s="6">
        <f t="shared" si="10"/>
        <v>44690</v>
      </c>
      <c r="X57" s="9">
        <f t="shared" ca="1" si="11"/>
        <v>1.0201246644988604</v>
      </c>
      <c r="Y57" s="9">
        <f t="shared" ca="1" si="3"/>
        <v>1.1367049914035245</v>
      </c>
      <c r="Z57" s="9">
        <f t="shared" ca="1" si="3"/>
        <v>1.2202341375120824</v>
      </c>
    </row>
    <row r="58" spans="1:26" x14ac:dyDescent="0.35">
      <c r="A58" s="2">
        <v>44697</v>
      </c>
      <c r="B58" s="4">
        <v>718</v>
      </c>
      <c r="C58" s="4">
        <v>325</v>
      </c>
      <c r="D58" s="4">
        <v>1019</v>
      </c>
      <c r="E58" s="4">
        <v>2062</v>
      </c>
      <c r="G58">
        <f t="shared" si="12"/>
        <v>49337</v>
      </c>
      <c r="H58">
        <f t="shared" si="12"/>
        <v>16360</v>
      </c>
      <c r="I58">
        <f t="shared" si="12"/>
        <v>52047</v>
      </c>
      <c r="K58" s="9">
        <f t="shared" si="5"/>
        <v>0.33159697590043985</v>
      </c>
      <c r="L58" s="9">
        <f t="shared" si="5"/>
        <v>3.1813569682151588</v>
      </c>
      <c r="M58" s="9">
        <f t="shared" si="6"/>
        <v>1.0549283499199384</v>
      </c>
      <c r="O58" s="9">
        <f t="shared" ca="1" si="7"/>
        <v>0.46576286131547767</v>
      </c>
      <c r="P58" s="9">
        <f t="shared" ca="1" si="7"/>
        <v>3.2828491983671539</v>
      </c>
      <c r="Q58" s="9">
        <f t="shared" ca="1" si="8"/>
        <v>1.5290292358987077</v>
      </c>
      <c r="S58" s="9">
        <f t="shared" ca="1" si="9"/>
        <v>0.31325191618506809</v>
      </c>
      <c r="T58" s="9">
        <f t="shared" ca="1" si="2"/>
        <v>3.0053536032889836</v>
      </c>
      <c r="U58" s="9">
        <f t="shared" ca="1" si="2"/>
        <v>0.99656616636211726</v>
      </c>
      <c r="W58" s="6">
        <f t="shared" si="10"/>
        <v>44697</v>
      </c>
      <c r="X58" s="9">
        <f t="shared" ca="1" si="11"/>
        <v>1.0244385980174673</v>
      </c>
      <c r="Y58" s="9">
        <f t="shared" ca="1" si="3"/>
        <v>1.1350255896539962</v>
      </c>
      <c r="Z58" s="9">
        <f t="shared" ca="1" si="3"/>
        <v>1.2250355040794756</v>
      </c>
    </row>
    <row r="59" spans="1:26" x14ac:dyDescent="0.35">
      <c r="A59" s="2">
        <v>44704</v>
      </c>
      <c r="B59" s="4">
        <v>682</v>
      </c>
      <c r="C59" s="4">
        <v>327</v>
      </c>
      <c r="D59" s="4">
        <v>914</v>
      </c>
      <c r="E59" s="4">
        <v>1923</v>
      </c>
      <c r="G59">
        <f t="shared" si="12"/>
        <v>50019</v>
      </c>
      <c r="H59">
        <f t="shared" si="12"/>
        <v>16687</v>
      </c>
      <c r="I59">
        <f t="shared" si="12"/>
        <v>52961</v>
      </c>
      <c r="K59" s="9">
        <f t="shared" si="5"/>
        <v>0.33361322697374995</v>
      </c>
      <c r="L59" s="9">
        <f t="shared" si="5"/>
        <v>3.1737879786660272</v>
      </c>
      <c r="M59" s="9">
        <f t="shared" si="6"/>
        <v>1.0588176492932686</v>
      </c>
      <c r="O59" s="9">
        <f t="shared" ca="1" si="7"/>
        <v>0.46751492557473595</v>
      </c>
      <c r="P59" s="9">
        <f t="shared" ca="1" si="7"/>
        <v>3.2733733965098808</v>
      </c>
      <c r="Q59" s="9">
        <f t="shared" ca="1" si="8"/>
        <v>1.5303509198476375</v>
      </c>
      <c r="S59" s="9">
        <f t="shared" ca="1" si="9"/>
        <v>0.31478316831888598</v>
      </c>
      <c r="T59" s="9">
        <f t="shared" ca="1" si="2"/>
        <v>2.994650555553346</v>
      </c>
      <c r="U59" s="9">
        <f t="shared" ca="1" si="2"/>
        <v>0.99905503549688501</v>
      </c>
      <c r="W59" s="6">
        <f t="shared" si="10"/>
        <v>44704</v>
      </c>
      <c r="X59" s="9">
        <f t="shared" ca="1" si="11"/>
        <v>1.0294463049400098</v>
      </c>
      <c r="Y59" s="9">
        <f t="shared" ca="1" si="3"/>
        <v>1.13098339207234</v>
      </c>
      <c r="Z59" s="9">
        <f t="shared" ca="1" si="3"/>
        <v>1.2280949628068656</v>
      </c>
    </row>
    <row r="60" spans="1:26" x14ac:dyDescent="0.35">
      <c r="A60" s="2">
        <v>44711</v>
      </c>
      <c r="B60" s="4">
        <v>712</v>
      </c>
      <c r="C60" s="4">
        <v>310</v>
      </c>
      <c r="D60" s="4">
        <v>1043</v>
      </c>
      <c r="E60" s="4">
        <v>2065</v>
      </c>
      <c r="G60">
        <f t="shared" si="12"/>
        <v>50731</v>
      </c>
      <c r="H60">
        <f t="shared" si="12"/>
        <v>16997</v>
      </c>
      <c r="I60">
        <f t="shared" si="12"/>
        <v>54004</v>
      </c>
      <c r="K60" s="9">
        <f t="shared" si="5"/>
        <v>0.33504169048510773</v>
      </c>
      <c r="L60" s="9">
        <f t="shared" si="5"/>
        <v>3.1772665764546684</v>
      </c>
      <c r="M60" s="9">
        <f t="shared" si="6"/>
        <v>1.0645167648972029</v>
      </c>
      <c r="O60" s="9">
        <f t="shared" ca="1" si="7"/>
        <v>0.46934231105691487</v>
      </c>
      <c r="P60" s="9">
        <f t="shared" ca="1" si="7"/>
        <v>3.2616774922338321</v>
      </c>
      <c r="Q60" s="9">
        <f t="shared" ca="1" si="8"/>
        <v>1.5308432521273494</v>
      </c>
      <c r="S60" s="9">
        <f t="shared" ca="1" si="9"/>
        <v>0.31575639760332708</v>
      </c>
      <c r="T60" s="9">
        <f t="shared" ca="1" si="2"/>
        <v>2.994380332054154</v>
      </c>
      <c r="U60" s="9">
        <f t="shared" ca="1" si="2"/>
        <v>1.003242248406782</v>
      </c>
      <c r="W60" s="6">
        <f t="shared" si="10"/>
        <v>44711</v>
      </c>
      <c r="X60" s="9">
        <f t="shared" ca="1" si="11"/>
        <v>1.0326290903985778</v>
      </c>
      <c r="Y60" s="9">
        <f t="shared" ca="1" si="3"/>
        <v>1.130881337330371</v>
      </c>
      <c r="Z60" s="9">
        <f t="shared" ca="1" si="3"/>
        <v>1.233242121772224</v>
      </c>
    </row>
    <row r="61" spans="1:26" x14ac:dyDescent="0.35">
      <c r="A61" s="2">
        <v>44718</v>
      </c>
      <c r="B61" s="4">
        <v>732</v>
      </c>
      <c r="C61" s="4">
        <v>328</v>
      </c>
      <c r="D61" s="4">
        <v>1024</v>
      </c>
      <c r="E61" s="4">
        <v>2084</v>
      </c>
      <c r="G61">
        <f t="shared" si="12"/>
        <v>51463</v>
      </c>
      <c r="H61">
        <f t="shared" si="12"/>
        <v>17325</v>
      </c>
      <c r="I61">
        <f t="shared" si="12"/>
        <v>55028</v>
      </c>
      <c r="K61" s="9">
        <f t="shared" si="5"/>
        <v>0.33664963177428442</v>
      </c>
      <c r="L61" s="9">
        <f t="shared" si="5"/>
        <v>3.1762193362193361</v>
      </c>
      <c r="M61" s="9">
        <f t="shared" si="6"/>
        <v>1.0692730699726016</v>
      </c>
      <c r="O61" s="9">
        <f t="shared" ca="1" si="7"/>
        <v>0.47062343880099916</v>
      </c>
      <c r="P61" s="9">
        <f t="shared" ca="1" si="7"/>
        <v>3.2554873666169071</v>
      </c>
      <c r="Q61" s="9">
        <f t="shared" ca="1" si="8"/>
        <v>1.532108659450458</v>
      </c>
      <c r="S61" s="9">
        <f t="shared" ca="1" si="9"/>
        <v>0.31689582481640327</v>
      </c>
      <c r="T61" s="9">
        <f t="shared" ca="1" si="2"/>
        <v>2.9898462714609182</v>
      </c>
      <c r="U61" s="9">
        <f t="shared" ca="1" si="2"/>
        <v>1.0065306463490356</v>
      </c>
      <c r="W61" s="6">
        <f t="shared" si="10"/>
        <v>44718</v>
      </c>
      <c r="X61" s="9">
        <f t="shared" ca="1" si="11"/>
        <v>1.03635539870316</v>
      </c>
      <c r="Y61" s="9">
        <f t="shared" ca="1" si="3"/>
        <v>1.1291689681792894</v>
      </c>
      <c r="Z61" s="9">
        <f t="shared" ca="1" si="3"/>
        <v>1.2372844065364237</v>
      </c>
    </row>
    <row r="62" spans="1:26" x14ac:dyDescent="0.35">
      <c r="A62" s="2">
        <v>44725</v>
      </c>
      <c r="B62" s="4">
        <v>713</v>
      </c>
      <c r="C62" s="4">
        <v>288</v>
      </c>
      <c r="D62" s="4">
        <v>1000</v>
      </c>
      <c r="E62" s="4">
        <v>2001</v>
      </c>
      <c r="G62">
        <f t="shared" si="12"/>
        <v>52176</v>
      </c>
      <c r="H62">
        <f t="shared" si="12"/>
        <v>17613</v>
      </c>
      <c r="I62">
        <f t="shared" si="12"/>
        <v>56028</v>
      </c>
      <c r="K62" s="9">
        <f t="shared" si="5"/>
        <v>0.33756899724011041</v>
      </c>
      <c r="L62" s="9">
        <f t="shared" si="5"/>
        <v>3.1810594447283256</v>
      </c>
      <c r="M62" s="9">
        <f t="shared" si="6"/>
        <v>1.0738270469181233</v>
      </c>
      <c r="S62" s="9">
        <f t="shared" ca="1" si="9"/>
        <v>0.31738470451685769</v>
      </c>
      <c r="T62" s="9">
        <f t="shared" ca="1" si="2"/>
        <v>2.9908540777443604</v>
      </c>
      <c r="U62" s="9">
        <f t="shared" ca="1" si="2"/>
        <v>1.0096196119156589</v>
      </c>
      <c r="W62" s="6">
        <f t="shared" si="10"/>
        <v>44725</v>
      </c>
      <c r="X62" s="9">
        <f t="shared" ca="1" si="11"/>
        <v>1.0379541989308874</v>
      </c>
      <c r="Y62" s="9">
        <f t="shared" ca="1" si="3"/>
        <v>1.1295495842638223</v>
      </c>
      <c r="Z62" s="9">
        <f t="shared" ca="1" si="3"/>
        <v>1.2410815377432818</v>
      </c>
    </row>
    <row r="63" spans="1:26" x14ac:dyDescent="0.35">
      <c r="A63" s="2">
        <v>44732</v>
      </c>
      <c r="B63" s="4">
        <v>716</v>
      </c>
      <c r="C63" s="4">
        <v>288</v>
      </c>
      <c r="D63" s="4">
        <v>993</v>
      </c>
      <c r="E63" s="4">
        <v>1997</v>
      </c>
      <c r="G63">
        <f t="shared" si="12"/>
        <v>52892</v>
      </c>
      <c r="H63">
        <f t="shared" si="12"/>
        <v>17901</v>
      </c>
      <c r="I63">
        <f t="shared" si="12"/>
        <v>57021</v>
      </c>
      <c r="K63" s="9">
        <f t="shared" si="5"/>
        <v>0.338444377221508</v>
      </c>
      <c r="L63" s="9">
        <f t="shared" si="5"/>
        <v>3.1853527735880678</v>
      </c>
      <c r="M63" s="9">
        <f t="shared" si="6"/>
        <v>1.0780647356878166</v>
      </c>
      <c r="O63" t="s">
        <v>22</v>
      </c>
      <c r="S63" s="9">
        <f t="shared" ca="1" si="9"/>
        <v>0.31783067416897487</v>
      </c>
      <c r="T63" s="9">
        <f t="shared" ca="1" si="2"/>
        <v>2.9913418204992173</v>
      </c>
      <c r="U63" s="9">
        <f t="shared" ca="1" si="2"/>
        <v>1.0124028194955093</v>
      </c>
      <c r="W63" s="6">
        <f t="shared" si="10"/>
        <v>44732</v>
      </c>
      <c r="X63" s="9">
        <f t="shared" ca="1" si="11"/>
        <v>1.039412668940384</v>
      </c>
      <c r="Y63" s="9">
        <f t="shared" ca="1" si="3"/>
        <v>1.1297337890466888</v>
      </c>
      <c r="Z63" s="9">
        <f t="shared" ca="1" si="3"/>
        <v>1.2445028139371006</v>
      </c>
    </row>
    <row r="64" spans="1:26" x14ac:dyDescent="0.35">
      <c r="A64" s="2">
        <v>44739</v>
      </c>
      <c r="B64" s="4">
        <v>788</v>
      </c>
      <c r="C64" s="4">
        <v>352</v>
      </c>
      <c r="D64" s="4">
        <v>1069</v>
      </c>
      <c r="E64" s="4">
        <v>2209</v>
      </c>
      <c r="G64">
        <f t="shared" si="12"/>
        <v>53680</v>
      </c>
      <c r="H64">
        <f t="shared" si="12"/>
        <v>18253</v>
      </c>
      <c r="I64">
        <f t="shared" si="12"/>
        <v>58090</v>
      </c>
      <c r="K64" s="9">
        <f t="shared" si="5"/>
        <v>0.34003353204172876</v>
      </c>
      <c r="L64" s="9">
        <f t="shared" si="5"/>
        <v>3.1824905494987124</v>
      </c>
      <c r="M64" s="9">
        <f t="shared" si="6"/>
        <v>1.0821535022354694</v>
      </c>
      <c r="S64" s="9">
        <f t="shared" ca="1" si="9"/>
        <v>0.31894464774590725</v>
      </c>
      <c r="T64" s="9">
        <f t="shared" ca="1" si="2"/>
        <v>2.9851124422046134</v>
      </c>
      <c r="U64" s="9">
        <f t="shared" ca="1" si="2"/>
        <v>1.0150383272645456</v>
      </c>
      <c r="W64" s="6">
        <f t="shared" si="10"/>
        <v>44739</v>
      </c>
      <c r="X64" s="9">
        <f t="shared" ca="1" si="11"/>
        <v>1.0430557353365266</v>
      </c>
      <c r="Y64" s="9">
        <f t="shared" ca="1" si="3"/>
        <v>1.1273811528163722</v>
      </c>
      <c r="Z64" s="9">
        <f t="shared" ca="1" si="3"/>
        <v>1.2477425291685864</v>
      </c>
    </row>
    <row r="65" spans="1:26" x14ac:dyDescent="0.35">
      <c r="A65" s="2">
        <v>44746</v>
      </c>
      <c r="B65" s="4">
        <v>687</v>
      </c>
      <c r="C65" s="4">
        <v>295</v>
      </c>
      <c r="D65" s="4">
        <v>923</v>
      </c>
      <c r="E65" s="4">
        <v>1905</v>
      </c>
      <c r="G65">
        <f t="shared" si="12"/>
        <v>54367</v>
      </c>
      <c r="H65">
        <f t="shared" si="12"/>
        <v>18548</v>
      </c>
      <c r="I65">
        <f t="shared" si="12"/>
        <v>59013</v>
      </c>
      <c r="K65" s="9">
        <f t="shared" si="5"/>
        <v>0.3411628377508415</v>
      </c>
      <c r="L65" s="9">
        <f t="shared" si="5"/>
        <v>3.1816368341600172</v>
      </c>
      <c r="M65" s="9">
        <f t="shared" si="6"/>
        <v>1.0854562510346351</v>
      </c>
      <c r="S65" s="9">
        <f t="shared" ca="1" si="9"/>
        <v>0.31962471682214105</v>
      </c>
      <c r="T65" s="9">
        <f t="shared" ca="1" si="2"/>
        <v>2.9807753354777002</v>
      </c>
      <c r="U65" s="9">
        <f t="shared" ca="1" si="2"/>
        <v>1.0169297721492889</v>
      </c>
      <c r="W65" s="6">
        <f t="shared" si="10"/>
        <v>44746</v>
      </c>
      <c r="X65" s="9">
        <f t="shared" ca="1" si="11"/>
        <v>1.0452797888060044</v>
      </c>
      <c r="Y65" s="9">
        <f t="shared" ca="1" si="3"/>
        <v>1.1257431668187445</v>
      </c>
      <c r="Z65" s="9">
        <f t="shared" ca="1" si="3"/>
        <v>1.2500676002135711</v>
      </c>
    </row>
    <row r="66" spans="1:26" x14ac:dyDescent="0.35">
      <c r="A66" s="2">
        <v>44753</v>
      </c>
      <c r="B66" s="4">
        <v>702</v>
      </c>
      <c r="C66" s="4">
        <v>296</v>
      </c>
      <c r="D66" s="4">
        <v>992</v>
      </c>
      <c r="E66" s="4">
        <v>1990</v>
      </c>
      <c r="G66">
        <f t="shared" si="12"/>
        <v>55069</v>
      </c>
      <c r="H66">
        <f t="shared" si="12"/>
        <v>18844</v>
      </c>
      <c r="I66">
        <f t="shared" si="12"/>
        <v>60005</v>
      </c>
      <c r="K66" s="9">
        <f t="shared" si="5"/>
        <v>0.34218889030125843</v>
      </c>
      <c r="L66" s="9">
        <f t="shared" si="5"/>
        <v>3.1843026958182974</v>
      </c>
      <c r="M66" s="9">
        <f t="shared" si="6"/>
        <v>1.0896330058653689</v>
      </c>
      <c r="S66" s="9">
        <f t="shared" ca="1" si="9"/>
        <v>0.32020610631072571</v>
      </c>
      <c r="T66" s="9">
        <f t="shared" ca="1" si="2"/>
        <v>2.9797377893977011</v>
      </c>
      <c r="U66" s="9">
        <f t="shared" ca="1" si="2"/>
        <v>1.0196331675427244</v>
      </c>
      <c r="W66" s="6">
        <f t="shared" si="10"/>
        <v>44753</v>
      </c>
      <c r="X66" s="9">
        <f t="shared" ca="1" si="11"/>
        <v>1.0471811270000089</v>
      </c>
      <c r="Y66" s="9">
        <f t="shared" ca="1" si="3"/>
        <v>1.1253513189676445</v>
      </c>
      <c r="Z66" s="9">
        <f t="shared" ca="1" si="3"/>
        <v>1.2533907667531423</v>
      </c>
    </row>
    <row r="67" spans="1:26" x14ac:dyDescent="0.35">
      <c r="A67" s="2">
        <v>44760</v>
      </c>
      <c r="B67" s="4">
        <v>791</v>
      </c>
      <c r="C67" s="4">
        <v>344</v>
      </c>
      <c r="D67" s="4">
        <v>1213</v>
      </c>
      <c r="E67" s="4">
        <v>2348</v>
      </c>
      <c r="G67">
        <f t="shared" si="12"/>
        <v>55860</v>
      </c>
      <c r="H67">
        <f t="shared" si="12"/>
        <v>19188</v>
      </c>
      <c r="I67">
        <f t="shared" si="12"/>
        <v>61218</v>
      </c>
      <c r="K67" s="9">
        <f t="shared" si="5"/>
        <v>0.34350161117078409</v>
      </c>
      <c r="L67" s="9">
        <f t="shared" si="5"/>
        <v>3.1904315196998123</v>
      </c>
      <c r="M67" s="9">
        <f t="shared" si="6"/>
        <v>1.0959183673469388</v>
      </c>
      <c r="S67" s="9">
        <f t="shared" ca="1" si="9"/>
        <v>0.32105360352301554</v>
      </c>
      <c r="T67" s="9">
        <f t="shared" ca="1" si="2"/>
        <v>2.981935172594484</v>
      </c>
      <c r="U67" s="9">
        <f t="shared" ca="1" si="2"/>
        <v>1.0242995361930356</v>
      </c>
      <c r="W67" s="6">
        <f t="shared" si="10"/>
        <v>44760</v>
      </c>
      <c r="X67" s="9">
        <f t="shared" ca="1" si="11"/>
        <v>1.0499527265054656</v>
      </c>
      <c r="Y67" s="9">
        <f t="shared" ca="1" si="3"/>
        <v>1.1261812000691214</v>
      </c>
      <c r="Z67" s="9">
        <f t="shared" ca="1" si="3"/>
        <v>1.2591269310588424</v>
      </c>
    </row>
    <row r="68" spans="1:26" x14ac:dyDescent="0.35">
      <c r="A68" s="2">
        <v>44767</v>
      </c>
      <c r="B68" s="4">
        <v>785</v>
      </c>
      <c r="C68" s="4">
        <v>320</v>
      </c>
      <c r="D68" s="4">
        <v>1090</v>
      </c>
      <c r="E68" s="4">
        <v>2195</v>
      </c>
      <c r="G68">
        <f t="shared" si="12"/>
        <v>56645</v>
      </c>
      <c r="H68">
        <f t="shared" si="12"/>
        <v>19508</v>
      </c>
      <c r="I68">
        <f t="shared" si="12"/>
        <v>62308</v>
      </c>
      <c r="K68" s="9">
        <f t="shared" si="5"/>
        <v>0.3443905022508606</v>
      </c>
      <c r="L68" s="9">
        <f t="shared" si="5"/>
        <v>3.193971703916342</v>
      </c>
      <c r="M68" s="9">
        <f t="shared" si="6"/>
        <v>1.0999735192867861</v>
      </c>
      <c r="S68" s="9">
        <f t="shared" ca="1" si="9"/>
        <v>0.32150297969700253</v>
      </c>
      <c r="T68" s="9">
        <f t="shared" ca="1" si="2"/>
        <v>2.9817065603308177</v>
      </c>
      <c r="U68" s="9">
        <f t="shared" ca="1" si="2"/>
        <v>1.0268714198770164</v>
      </c>
      <c r="W68" s="6">
        <f t="shared" si="10"/>
        <v>44767</v>
      </c>
      <c r="X68" s="9">
        <f t="shared" ca="1" si="11"/>
        <v>1.0514223369814946</v>
      </c>
      <c r="Y68" s="9">
        <f t="shared" ca="1" si="3"/>
        <v>1.1260948605551666</v>
      </c>
      <c r="Z68" s="9">
        <f t="shared" ca="1" si="3"/>
        <v>1.2622884359659781</v>
      </c>
    </row>
    <row r="69" spans="1:26" x14ac:dyDescent="0.35">
      <c r="A69" s="2">
        <v>44774</v>
      </c>
      <c r="B69" s="4">
        <v>760</v>
      </c>
      <c r="C69" s="4">
        <v>320</v>
      </c>
      <c r="D69" s="4">
        <v>1152</v>
      </c>
      <c r="E69" s="4">
        <v>2232</v>
      </c>
      <c r="G69">
        <f t="shared" si="12"/>
        <v>57405</v>
      </c>
      <c r="H69">
        <f t="shared" si="12"/>
        <v>19828</v>
      </c>
      <c r="I69">
        <f t="shared" si="12"/>
        <v>63460</v>
      </c>
      <c r="K69" s="9">
        <f t="shared" si="5"/>
        <v>0.34540545248671717</v>
      </c>
      <c r="L69" s="9">
        <f t="shared" si="5"/>
        <v>3.2005245107928184</v>
      </c>
      <c r="M69" s="9">
        <f t="shared" si="6"/>
        <v>1.1054786168452226</v>
      </c>
      <c r="S69" s="9">
        <f t="shared" ca="1" si="9"/>
        <v>0.32206838211697719</v>
      </c>
      <c r="T69" s="9">
        <f t="shared" ca="1" si="2"/>
        <v>2.9842833797084101</v>
      </c>
      <c r="U69" s="9">
        <f t="shared" ca="1" si="2"/>
        <v>1.0307877511167729</v>
      </c>
      <c r="W69" s="6">
        <f t="shared" si="10"/>
        <v>44774</v>
      </c>
      <c r="X69" s="9">
        <f t="shared" ca="1" si="11"/>
        <v>1.0532713921109524</v>
      </c>
      <c r="Y69" s="9">
        <f t="shared" ca="1" si="3"/>
        <v>1.1270680425229334</v>
      </c>
      <c r="Z69" s="9">
        <f t="shared" ca="1" si="3"/>
        <v>1.2671026118595374</v>
      </c>
    </row>
    <row r="70" spans="1:26" x14ac:dyDescent="0.35">
      <c r="A70" s="2">
        <v>44781</v>
      </c>
      <c r="B70" s="4">
        <v>809</v>
      </c>
      <c r="C70" s="4">
        <v>319</v>
      </c>
      <c r="D70" s="4">
        <v>1084</v>
      </c>
      <c r="E70" s="4">
        <v>2212</v>
      </c>
      <c r="G70">
        <f t="shared" si="12"/>
        <v>58214</v>
      </c>
      <c r="H70">
        <f t="shared" si="12"/>
        <v>20147</v>
      </c>
      <c r="I70">
        <f t="shared" si="12"/>
        <v>64544</v>
      </c>
      <c r="K70" s="9">
        <f t="shared" si="5"/>
        <v>0.34608513416016767</v>
      </c>
      <c r="L70" s="9">
        <f t="shared" si="5"/>
        <v>3.2036531493522609</v>
      </c>
      <c r="M70" s="9">
        <f t="shared" si="6"/>
        <v>1.1087367299962207</v>
      </c>
      <c r="S70" s="9">
        <f t="shared" ca="1" si="9"/>
        <v>0.32231974717473649</v>
      </c>
      <c r="T70" s="9">
        <f t="shared" ca="1" si="2"/>
        <v>2.9836608718850175</v>
      </c>
      <c r="U70" s="9">
        <f t="shared" ca="1" si="2"/>
        <v>1.032600673134769</v>
      </c>
      <c r="W70" s="6">
        <f t="shared" si="10"/>
        <v>44781</v>
      </c>
      <c r="X70" s="9">
        <f t="shared" ca="1" si="11"/>
        <v>1.0540934399710185</v>
      </c>
      <c r="Y70" s="9">
        <f t="shared" ca="1" si="3"/>
        <v>1.1268329412993912</v>
      </c>
      <c r="Z70" s="9">
        <f t="shared" ca="1" si="3"/>
        <v>1.2693311581549427</v>
      </c>
    </row>
    <row r="71" spans="1:26" x14ac:dyDescent="0.35">
      <c r="A71" s="2">
        <v>44788</v>
      </c>
      <c r="B71" s="4">
        <v>783</v>
      </c>
      <c r="C71" s="4">
        <v>332</v>
      </c>
      <c r="D71" s="4">
        <v>1102</v>
      </c>
      <c r="E71" s="4">
        <v>2217</v>
      </c>
      <c r="G71">
        <f t="shared" si="12"/>
        <v>58997</v>
      </c>
      <c r="H71">
        <f t="shared" si="12"/>
        <v>20479</v>
      </c>
      <c r="I71">
        <f t="shared" si="12"/>
        <v>65646</v>
      </c>
      <c r="K71" s="9">
        <f t="shared" si="5"/>
        <v>0.34711934505144332</v>
      </c>
      <c r="L71" s="9">
        <f t="shared" si="5"/>
        <v>3.2055276136530102</v>
      </c>
      <c r="M71" s="9">
        <f t="shared" si="6"/>
        <v>1.1127006457955488</v>
      </c>
      <c r="S71" s="9">
        <f t="shared" ca="1" si="9"/>
        <v>0.32289985699295487</v>
      </c>
      <c r="T71" s="9">
        <f t="shared" ca="1" si="2"/>
        <v>2.9818689819264543</v>
      </c>
      <c r="U71" s="9">
        <f t="shared" ca="1" si="2"/>
        <v>1.0350644080355247</v>
      </c>
      <c r="W71" s="6">
        <f t="shared" si="10"/>
        <v>44788</v>
      </c>
      <c r="X71" s="9">
        <f t="shared" ca="1" si="11"/>
        <v>1.055990593214674</v>
      </c>
      <c r="Y71" s="9">
        <f t="shared" ca="1" si="3"/>
        <v>1.1261562019784048</v>
      </c>
      <c r="Z71" s="9">
        <f t="shared" ca="1" si="3"/>
        <v>1.272359720460126</v>
      </c>
    </row>
    <row r="72" spans="1:26" x14ac:dyDescent="0.35">
      <c r="A72" s="2">
        <v>44795</v>
      </c>
      <c r="B72" s="4">
        <v>773</v>
      </c>
      <c r="C72" s="4">
        <v>303</v>
      </c>
      <c r="D72" s="4">
        <v>1052</v>
      </c>
      <c r="E72" s="4">
        <v>2128</v>
      </c>
      <c r="G72">
        <f t="shared" si="12"/>
        <v>59770</v>
      </c>
      <c r="H72">
        <f t="shared" si="12"/>
        <v>20782</v>
      </c>
      <c r="I72">
        <f t="shared" si="12"/>
        <v>66698</v>
      </c>
      <c r="K72" s="9">
        <f t="shared" si="5"/>
        <v>0.34769951480675926</v>
      </c>
      <c r="L72" s="9">
        <f t="shared" si="5"/>
        <v>3.209411991146184</v>
      </c>
      <c r="M72" s="9">
        <f t="shared" si="6"/>
        <v>1.1159109921365233</v>
      </c>
      <c r="S72" s="9">
        <f t="shared" ca="1" si="9"/>
        <v>0.32305627845986812</v>
      </c>
      <c r="T72" s="9">
        <f t="shared" ca="1" si="2"/>
        <v>2.9819446095010935</v>
      </c>
      <c r="U72" s="9">
        <f t="shared" ca="1" si="2"/>
        <v>1.0368206939041613</v>
      </c>
      <c r="W72" s="6">
        <f t="shared" si="10"/>
        <v>44795</v>
      </c>
      <c r="X72" s="9">
        <f t="shared" ca="1" si="11"/>
        <v>1.056502143759092</v>
      </c>
      <c r="Y72" s="9">
        <f t="shared" ca="1" si="3"/>
        <v>1.1261847640858405</v>
      </c>
      <c r="Z72" s="9">
        <f t="shared" ca="1" si="3"/>
        <v>1.2745186463970228</v>
      </c>
    </row>
    <row r="73" spans="1:26" x14ac:dyDescent="0.35">
      <c r="A73" s="2">
        <v>44802</v>
      </c>
      <c r="B73" s="4">
        <v>677</v>
      </c>
      <c r="C73" s="4">
        <v>316</v>
      </c>
      <c r="D73" s="4">
        <v>1048</v>
      </c>
      <c r="E73" s="4">
        <v>2041</v>
      </c>
      <c r="G73">
        <f t="shared" si="12"/>
        <v>60447</v>
      </c>
      <c r="H73">
        <f t="shared" si="12"/>
        <v>21098</v>
      </c>
      <c r="I73">
        <f t="shared" si="12"/>
        <v>67746</v>
      </c>
      <c r="K73" s="9">
        <f t="shared" si="5"/>
        <v>0.34903303720614753</v>
      </c>
      <c r="L73" s="9">
        <f t="shared" si="5"/>
        <v>3.2110152621101524</v>
      </c>
      <c r="M73" s="9">
        <f t="shared" si="6"/>
        <v>1.1207504094496006</v>
      </c>
      <c r="S73" s="9">
        <f t="shared" ca="1" si="9"/>
        <v>0.32391100507821341</v>
      </c>
      <c r="T73" s="9">
        <f t="shared" ca="1" si="2"/>
        <v>2.9798989493859391</v>
      </c>
      <c r="U73" s="9">
        <f t="shared" ca="1" si="2"/>
        <v>1.0400831808715825</v>
      </c>
      <c r="W73" s="6">
        <f t="shared" si="10"/>
        <v>44802</v>
      </c>
      <c r="X73" s="9">
        <f t="shared" ca="1" si="11"/>
        <v>1.0592973858417247</v>
      </c>
      <c r="Y73" s="9">
        <f t="shared" ca="1" si="3"/>
        <v>1.1254121839222637</v>
      </c>
      <c r="Z73" s="9">
        <f t="shared" ca="1" si="3"/>
        <v>1.2785290799252622</v>
      </c>
    </row>
    <row r="74" spans="1:26" x14ac:dyDescent="0.35">
      <c r="A74" s="2">
        <v>44809</v>
      </c>
      <c r="B74" s="4">
        <v>822</v>
      </c>
      <c r="C74" s="4">
        <v>293</v>
      </c>
      <c r="D74" s="4">
        <v>1078</v>
      </c>
      <c r="E74" s="4">
        <v>2193</v>
      </c>
      <c r="G74">
        <f t="shared" si="12"/>
        <v>61269</v>
      </c>
      <c r="H74">
        <f t="shared" si="12"/>
        <v>21391</v>
      </c>
      <c r="I74">
        <f t="shared" si="12"/>
        <v>68824</v>
      </c>
      <c r="K74" s="9">
        <f t="shared" si="5"/>
        <v>0.34913251399565848</v>
      </c>
      <c r="L74" s="9">
        <f t="shared" si="5"/>
        <v>3.2174278902342106</v>
      </c>
      <c r="M74" s="9">
        <f t="shared" si="6"/>
        <v>1.1233086879172176</v>
      </c>
      <c r="S74" s="9">
        <f t="shared" ca="1" si="9"/>
        <v>0.32361938563629955</v>
      </c>
      <c r="T74" s="9">
        <f t="shared" ca="1" si="9"/>
        <v>2.982311859902107</v>
      </c>
      <c r="U74" s="9">
        <f t="shared" ca="1" si="9"/>
        <v>1.0412220371666909</v>
      </c>
      <c r="W74" s="6">
        <f t="shared" si="10"/>
        <v>44809</v>
      </c>
      <c r="X74" s="9">
        <f t="shared" ca="1" si="11"/>
        <v>1.058343692674043</v>
      </c>
      <c r="Y74" s="9">
        <f t="shared" ca="1" si="11"/>
        <v>1.1263234627742427</v>
      </c>
      <c r="Z74" s="9">
        <f t="shared" ca="1" si="11"/>
        <v>1.2799290265044694</v>
      </c>
    </row>
    <row r="75" spans="1:26" x14ac:dyDescent="0.35">
      <c r="A75" s="2">
        <v>44816</v>
      </c>
      <c r="B75" s="4">
        <v>750</v>
      </c>
      <c r="C75" s="4">
        <v>330</v>
      </c>
      <c r="D75" s="4">
        <v>1161</v>
      </c>
      <c r="E75" s="4">
        <v>2241</v>
      </c>
      <c r="G75">
        <f t="shared" si="12"/>
        <v>62019</v>
      </c>
      <c r="H75">
        <f t="shared" si="12"/>
        <v>21721</v>
      </c>
      <c r="I75">
        <f t="shared" si="12"/>
        <v>69985</v>
      </c>
      <c r="K75" s="9">
        <f t="shared" ref="K75:L138" si="16">H75/G75</f>
        <v>0.3502313807059127</v>
      </c>
      <c r="L75" s="9">
        <f t="shared" si="16"/>
        <v>3.2219971456194467</v>
      </c>
      <c r="M75" s="9">
        <f t="shared" ref="M75:M138" si="17">I75/G75</f>
        <v>1.1284445089408084</v>
      </c>
      <c r="S75" s="9">
        <f t="shared" ref="S75:U138" ca="1" si="18">K75*($O$6^(ROW()-10))</f>
        <v>0.32425326350938133</v>
      </c>
      <c r="T75" s="9">
        <f t="shared" ca="1" si="18"/>
        <v>2.983008225531572</v>
      </c>
      <c r="U75" s="9">
        <f t="shared" ca="1" si="18"/>
        <v>1.0447430894850169</v>
      </c>
      <c r="W75" s="6">
        <f t="shared" ref="W75:W138" si="19">A75</f>
        <v>44816</v>
      </c>
      <c r="X75" s="9">
        <f t="shared" ref="X75:Z138" ca="1" si="20">S75/OFFSET(S$10, $H$1,0)</f>
        <v>1.0604166854509829</v>
      </c>
      <c r="Y75" s="9">
        <f t="shared" ca="1" si="20"/>
        <v>1.126586457720439</v>
      </c>
      <c r="Z75" s="9">
        <f t="shared" ca="1" si="20"/>
        <v>1.2842573031882107</v>
      </c>
    </row>
    <row r="76" spans="1:26" x14ac:dyDescent="0.35">
      <c r="A76" s="2">
        <v>44823</v>
      </c>
      <c r="B76" s="4">
        <v>827</v>
      </c>
      <c r="C76" s="4">
        <v>368</v>
      </c>
      <c r="D76" s="4">
        <v>1125</v>
      </c>
      <c r="E76" s="4">
        <v>2320</v>
      </c>
      <c r="G76">
        <f t="shared" ref="G76:I139" si="21">B76+G75</f>
        <v>62846</v>
      </c>
      <c r="H76">
        <f t="shared" si="21"/>
        <v>22089</v>
      </c>
      <c r="I76">
        <f t="shared" si="21"/>
        <v>71110</v>
      </c>
      <c r="K76" s="9">
        <f t="shared" si="16"/>
        <v>0.35147821659294148</v>
      </c>
      <c r="L76" s="9">
        <f t="shared" si="16"/>
        <v>3.2192494001539229</v>
      </c>
      <c r="M76" s="9">
        <f t="shared" si="17"/>
        <v>1.1314960379339973</v>
      </c>
      <c r="S76" s="9">
        <f t="shared" ca="1" si="18"/>
        <v>0.32502201605918135</v>
      </c>
      <c r="T76" s="9">
        <f t="shared" ca="1" si="18"/>
        <v>2.9769325120000936</v>
      </c>
      <c r="U76" s="9">
        <f t="shared" ca="1" si="18"/>
        <v>1.0463269302353382</v>
      </c>
      <c r="W76" s="6">
        <f t="shared" si="19"/>
        <v>44823</v>
      </c>
      <c r="X76" s="9">
        <f t="shared" ca="1" si="20"/>
        <v>1.0629307635576088</v>
      </c>
      <c r="Y76" s="9">
        <f t="shared" ca="1" si="20"/>
        <v>1.1242918557387993</v>
      </c>
      <c r="Z76" s="9">
        <f t="shared" ca="1" si="20"/>
        <v>1.2862042498310353</v>
      </c>
    </row>
    <row r="77" spans="1:26" x14ac:dyDescent="0.35">
      <c r="A77" s="2">
        <v>44830</v>
      </c>
      <c r="B77" s="4">
        <v>853</v>
      </c>
      <c r="C77" s="4">
        <v>344</v>
      </c>
      <c r="D77" s="4">
        <v>1177</v>
      </c>
      <c r="E77" s="4">
        <v>2374</v>
      </c>
      <c r="G77">
        <f t="shared" si="21"/>
        <v>63699</v>
      </c>
      <c r="H77">
        <f t="shared" si="21"/>
        <v>22433</v>
      </c>
      <c r="I77">
        <f t="shared" si="21"/>
        <v>72287</v>
      </c>
      <c r="K77" s="9">
        <f t="shared" si="16"/>
        <v>0.35217193362533161</v>
      </c>
      <c r="L77" s="9">
        <f t="shared" si="16"/>
        <v>3.2223510007578122</v>
      </c>
      <c r="M77" s="9">
        <f t="shared" si="17"/>
        <v>1.1348215827564012</v>
      </c>
      <c r="S77" s="9">
        <f t="shared" ca="1" si="18"/>
        <v>0.32527761257929494</v>
      </c>
      <c r="T77" s="9">
        <f t="shared" ca="1" si="18"/>
        <v>2.9762696579169114</v>
      </c>
      <c r="U77" s="9">
        <f t="shared" ca="1" si="18"/>
        <v>1.0481586404190031</v>
      </c>
      <c r="W77" s="6">
        <f t="shared" si="19"/>
        <v>44830</v>
      </c>
      <c r="X77" s="9">
        <f t="shared" ca="1" si="20"/>
        <v>1.0637666497156637</v>
      </c>
      <c r="Y77" s="9">
        <f t="shared" ca="1" si="20"/>
        <v>1.1240415170279749</v>
      </c>
      <c r="Z77" s="9">
        <f t="shared" ca="1" si="20"/>
        <v>1.288455891602464</v>
      </c>
    </row>
    <row r="78" spans="1:26" x14ac:dyDescent="0.35">
      <c r="A78" s="2">
        <v>44837</v>
      </c>
      <c r="B78" s="4">
        <v>901</v>
      </c>
      <c r="C78" s="4">
        <v>350</v>
      </c>
      <c r="D78" s="4">
        <v>1189</v>
      </c>
      <c r="E78" s="4">
        <v>2440</v>
      </c>
      <c r="G78">
        <f t="shared" si="21"/>
        <v>64600</v>
      </c>
      <c r="H78">
        <f t="shared" si="21"/>
        <v>22783</v>
      </c>
      <c r="I78">
        <f t="shared" si="21"/>
        <v>73476</v>
      </c>
      <c r="K78" s="9">
        <f t="shared" si="16"/>
        <v>0.3526780185758514</v>
      </c>
      <c r="L78" s="9">
        <f t="shared" si="16"/>
        <v>3.2250362112101127</v>
      </c>
      <c r="M78" s="9">
        <f t="shared" si="17"/>
        <v>1.1373993808049536</v>
      </c>
      <c r="S78" s="9">
        <f t="shared" ca="1" si="18"/>
        <v>0.32535904914311542</v>
      </c>
      <c r="T78" s="9">
        <f t="shared" ca="1" si="18"/>
        <v>2.975220058705653</v>
      </c>
      <c r="U78" s="9">
        <f t="shared" ca="1" si="18"/>
        <v>1.049294715131438</v>
      </c>
      <c r="W78" s="6">
        <f t="shared" si="19"/>
        <v>44837</v>
      </c>
      <c r="X78" s="9">
        <f t="shared" ca="1" si="20"/>
        <v>1.0640329745327108</v>
      </c>
      <c r="Y78" s="9">
        <f t="shared" ca="1" si="20"/>
        <v>1.1236451170960817</v>
      </c>
      <c r="Z78" s="9">
        <f t="shared" ca="1" si="20"/>
        <v>1.2898524189029041</v>
      </c>
    </row>
    <row r="79" spans="1:26" x14ac:dyDescent="0.35">
      <c r="A79" s="2">
        <v>44844</v>
      </c>
      <c r="B79" s="4">
        <v>885</v>
      </c>
      <c r="C79" s="4">
        <v>340</v>
      </c>
      <c r="D79" s="4">
        <v>1144</v>
      </c>
      <c r="E79" s="4">
        <v>2369</v>
      </c>
      <c r="G79">
        <f t="shared" si="21"/>
        <v>65485</v>
      </c>
      <c r="H79">
        <f t="shared" si="21"/>
        <v>23123</v>
      </c>
      <c r="I79">
        <f t="shared" si="21"/>
        <v>74620</v>
      </c>
      <c r="K79" s="9">
        <f t="shared" si="16"/>
        <v>0.35310376422081391</v>
      </c>
      <c r="L79" s="9">
        <f t="shared" si="16"/>
        <v>3.2270899104787443</v>
      </c>
      <c r="M79" s="9">
        <f t="shared" si="17"/>
        <v>1.139497594869054</v>
      </c>
      <c r="S79" s="9">
        <f t="shared" ca="1" si="18"/>
        <v>0.32536580768502593</v>
      </c>
      <c r="T79" s="9">
        <f t="shared" ca="1" si="18"/>
        <v>2.9735868647905588</v>
      </c>
      <c r="U79" s="9">
        <f t="shared" ca="1" si="18"/>
        <v>1.0499847151951147</v>
      </c>
      <c r="W79" s="6">
        <f t="shared" si="19"/>
        <v>44844</v>
      </c>
      <c r="X79" s="9">
        <f t="shared" ca="1" si="20"/>
        <v>1.0640550772265547</v>
      </c>
      <c r="Y79" s="9">
        <f t="shared" ca="1" si="20"/>
        <v>1.1230283121768634</v>
      </c>
      <c r="Z79" s="9">
        <f t="shared" ca="1" si="20"/>
        <v>1.2907006060121522</v>
      </c>
    </row>
    <row r="80" spans="1:26" x14ac:dyDescent="0.35">
      <c r="A80" s="2">
        <v>44851</v>
      </c>
      <c r="B80" s="4">
        <v>809</v>
      </c>
      <c r="C80" s="4">
        <v>334</v>
      </c>
      <c r="D80" s="4">
        <v>1199</v>
      </c>
      <c r="E80" s="4">
        <v>2342</v>
      </c>
      <c r="G80">
        <f t="shared" si="21"/>
        <v>66294</v>
      </c>
      <c r="H80">
        <f t="shared" si="21"/>
        <v>23457</v>
      </c>
      <c r="I80">
        <f t="shared" si="21"/>
        <v>75819</v>
      </c>
      <c r="K80" s="9">
        <f t="shared" si="16"/>
        <v>0.35383292605665673</v>
      </c>
      <c r="L80" s="9">
        <f t="shared" si="16"/>
        <v>3.2322547640363219</v>
      </c>
      <c r="M80" s="9">
        <f t="shared" si="17"/>
        <v>1.1436781609195403</v>
      </c>
      <c r="S80" s="9">
        <f t="shared" ca="1" si="18"/>
        <v>0.32565134347927133</v>
      </c>
      <c r="T80" s="9">
        <f t="shared" ca="1" si="18"/>
        <v>2.9748167252449536</v>
      </c>
      <c r="U80" s="9">
        <f t="shared" ca="1" si="18"/>
        <v>1.0525881063757034</v>
      </c>
      <c r="W80" s="6">
        <f t="shared" si="19"/>
        <v>44851</v>
      </c>
      <c r="X80" s="9">
        <f t="shared" ca="1" si="20"/>
        <v>1.0649888748304224</v>
      </c>
      <c r="Y80" s="9">
        <f t="shared" ca="1" si="20"/>
        <v>1.1234927909942358</v>
      </c>
      <c r="Z80" s="9">
        <f t="shared" ca="1" si="20"/>
        <v>1.2939008417163911</v>
      </c>
    </row>
    <row r="81" spans="1:26" x14ac:dyDescent="0.35">
      <c r="A81" s="2">
        <v>44858</v>
      </c>
      <c r="B81" s="4">
        <v>816</v>
      </c>
      <c r="C81" s="4">
        <v>313</v>
      </c>
      <c r="D81" s="4">
        <v>1184</v>
      </c>
      <c r="E81" s="4">
        <v>2313</v>
      </c>
      <c r="G81">
        <f t="shared" si="21"/>
        <v>67110</v>
      </c>
      <c r="H81">
        <f t="shared" si="21"/>
        <v>23770</v>
      </c>
      <c r="I81">
        <f t="shared" si="21"/>
        <v>77003</v>
      </c>
      <c r="K81" s="9">
        <f t="shared" si="16"/>
        <v>0.35419460587095813</v>
      </c>
      <c r="L81" s="9">
        <f t="shared" si="16"/>
        <v>3.239503575936054</v>
      </c>
      <c r="M81" s="9">
        <f t="shared" si="17"/>
        <v>1.1474146922962301</v>
      </c>
      <c r="S81" s="9">
        <f t="shared" ca="1" si="18"/>
        <v>0.32559793313822177</v>
      </c>
      <c r="T81" s="9">
        <f t="shared" ca="1" si="18"/>
        <v>2.9779552009974384</v>
      </c>
      <c r="U81" s="9">
        <f t="shared" ca="1" si="18"/>
        <v>1.0547756687186576</v>
      </c>
      <c r="W81" s="6">
        <f t="shared" si="19"/>
        <v>44858</v>
      </c>
      <c r="X81" s="9">
        <f t="shared" ca="1" si="20"/>
        <v>1.064814205141021</v>
      </c>
      <c r="Y81" s="9">
        <f t="shared" ca="1" si="20"/>
        <v>1.1246780925466657</v>
      </c>
      <c r="Z81" s="9">
        <f t="shared" ca="1" si="20"/>
        <v>1.2965899170913746</v>
      </c>
    </row>
    <row r="82" spans="1:26" x14ac:dyDescent="0.35">
      <c r="A82" s="2">
        <v>44865</v>
      </c>
      <c r="B82" s="4">
        <v>765</v>
      </c>
      <c r="C82" s="4">
        <v>312</v>
      </c>
      <c r="D82" s="4">
        <v>1106</v>
      </c>
      <c r="E82" s="4">
        <v>2183</v>
      </c>
      <c r="G82">
        <f t="shared" si="21"/>
        <v>67875</v>
      </c>
      <c r="H82">
        <f t="shared" si="21"/>
        <v>24082</v>
      </c>
      <c r="I82">
        <f t="shared" si="21"/>
        <v>78109</v>
      </c>
      <c r="K82" s="9">
        <f t="shared" si="16"/>
        <v>0.35479926335174955</v>
      </c>
      <c r="L82" s="9">
        <f t="shared" si="16"/>
        <v>3.2434598455277799</v>
      </c>
      <c r="M82" s="9">
        <f t="shared" si="17"/>
        <v>1.1507771639042357</v>
      </c>
      <c r="S82" s="9">
        <f t="shared" ca="1" si="18"/>
        <v>0.32576728776643654</v>
      </c>
      <c r="T82" s="9">
        <f t="shared" ca="1" si="18"/>
        <v>2.9780589364115988</v>
      </c>
      <c r="U82" s="9">
        <f t="shared" ca="1" si="18"/>
        <v>1.0566131168569299</v>
      </c>
      <c r="W82" s="6">
        <f t="shared" si="19"/>
        <v>44865</v>
      </c>
      <c r="X82" s="9">
        <f t="shared" ca="1" si="20"/>
        <v>1.0653680514510737</v>
      </c>
      <c r="Y82" s="9">
        <f t="shared" ca="1" si="20"/>
        <v>1.1247172700828785</v>
      </c>
      <c r="Z82" s="9">
        <f t="shared" ca="1" si="20"/>
        <v>1.2988486122811835</v>
      </c>
    </row>
    <row r="83" spans="1:26" x14ac:dyDescent="0.35">
      <c r="A83" s="2">
        <v>44872</v>
      </c>
      <c r="B83" s="4">
        <v>739</v>
      </c>
      <c r="C83" s="4">
        <v>365</v>
      </c>
      <c r="D83" s="4">
        <v>1143</v>
      </c>
      <c r="E83" s="4">
        <v>2247</v>
      </c>
      <c r="G83">
        <f t="shared" si="21"/>
        <v>68614</v>
      </c>
      <c r="H83">
        <f t="shared" si="21"/>
        <v>24447</v>
      </c>
      <c r="I83">
        <f t="shared" si="21"/>
        <v>79252</v>
      </c>
      <c r="K83" s="9">
        <f t="shared" si="16"/>
        <v>0.35629754860524093</v>
      </c>
      <c r="L83" s="9">
        <f t="shared" si="16"/>
        <v>3.2417883584897944</v>
      </c>
      <c r="M83" s="9">
        <f t="shared" si="17"/>
        <v>1.1550412452269216</v>
      </c>
      <c r="S83" s="9">
        <f t="shared" ca="1" si="18"/>
        <v>0.3267553169139169</v>
      </c>
      <c r="T83" s="9">
        <f t="shared" ca="1" si="18"/>
        <v>2.9729971104005455</v>
      </c>
      <c r="U83" s="9">
        <f t="shared" ca="1" si="18"/>
        <v>1.0592715824461791</v>
      </c>
      <c r="W83" s="6">
        <f t="shared" si="19"/>
        <v>44872</v>
      </c>
      <c r="X83" s="9">
        <f t="shared" ca="1" si="20"/>
        <v>1.0685992374146649</v>
      </c>
      <c r="Y83" s="9">
        <f t="shared" ca="1" si="20"/>
        <v>1.1228055808737838</v>
      </c>
      <c r="Z83" s="9">
        <f t="shared" ca="1" si="20"/>
        <v>1.3021165485639214</v>
      </c>
    </row>
    <row r="84" spans="1:26" x14ac:dyDescent="0.35">
      <c r="A84" s="2">
        <v>44879</v>
      </c>
      <c r="B84" s="4">
        <v>738</v>
      </c>
      <c r="C84" s="4">
        <v>351</v>
      </c>
      <c r="D84" s="4">
        <v>1147</v>
      </c>
      <c r="E84" s="4">
        <v>2236</v>
      </c>
      <c r="G84">
        <f t="shared" si="21"/>
        <v>69352</v>
      </c>
      <c r="H84">
        <f t="shared" si="21"/>
        <v>24798</v>
      </c>
      <c r="I84">
        <f t="shared" si="21"/>
        <v>80399</v>
      </c>
      <c r="K84" s="9">
        <f t="shared" si="16"/>
        <v>0.35756719344791787</v>
      </c>
      <c r="L84" s="9">
        <f t="shared" si="16"/>
        <v>3.2421566255343173</v>
      </c>
      <c r="M84" s="9">
        <f t="shared" si="17"/>
        <v>1.1592888453108778</v>
      </c>
      <c r="S84" s="9">
        <f t="shared" ca="1" si="18"/>
        <v>0.32753111270947605</v>
      </c>
      <c r="T84" s="9">
        <f t="shared" ca="1" si="18"/>
        <v>2.9698115112295085</v>
      </c>
      <c r="U84" s="9">
        <f t="shared" ca="1" si="18"/>
        <v>1.0619071671396549</v>
      </c>
      <c r="W84" s="6">
        <f t="shared" si="19"/>
        <v>44879</v>
      </c>
      <c r="X84" s="9">
        <f t="shared" ca="1" si="20"/>
        <v>1.0711363492919979</v>
      </c>
      <c r="Y84" s="9">
        <f t="shared" ca="1" si="20"/>
        <v>1.1216024823187416</v>
      </c>
      <c r="Z84" s="9">
        <f t="shared" ca="1" si="20"/>
        <v>1.3053563583552796</v>
      </c>
    </row>
    <row r="85" spans="1:26" x14ac:dyDescent="0.35">
      <c r="A85" s="2">
        <v>44886</v>
      </c>
      <c r="B85" s="4">
        <v>808</v>
      </c>
      <c r="C85" s="4">
        <v>342</v>
      </c>
      <c r="D85" s="4">
        <v>1146</v>
      </c>
      <c r="E85" s="4">
        <v>2296</v>
      </c>
      <c r="G85">
        <f t="shared" si="21"/>
        <v>70160</v>
      </c>
      <c r="H85">
        <f t="shared" si="21"/>
        <v>25140</v>
      </c>
      <c r="I85">
        <f t="shared" si="21"/>
        <v>81545</v>
      </c>
      <c r="K85" s="9">
        <f t="shared" si="16"/>
        <v>0.35832383124287343</v>
      </c>
      <c r="L85" s="9">
        <f t="shared" si="16"/>
        <v>3.2436356404136832</v>
      </c>
      <c r="M85" s="9">
        <f t="shared" si="17"/>
        <v>1.1622719498289624</v>
      </c>
      <c r="S85" s="9">
        <f t="shared" ca="1" si="18"/>
        <v>0.32783525409327985</v>
      </c>
      <c r="T85" s="9">
        <f t="shared" ca="1" si="18"/>
        <v>2.9676455252016885</v>
      </c>
      <c r="U85" s="9">
        <f t="shared" ca="1" si="18"/>
        <v>1.0633781143610384</v>
      </c>
      <c r="W85" s="6">
        <f t="shared" si="19"/>
        <v>44886</v>
      </c>
      <c r="X85" s="9">
        <f t="shared" ca="1" si="20"/>
        <v>1.0721309934002208</v>
      </c>
      <c r="Y85" s="9">
        <f t="shared" ca="1" si="20"/>
        <v>1.120784458920191</v>
      </c>
      <c r="Z85" s="9">
        <f t="shared" ca="1" si="20"/>
        <v>1.3071645298863277</v>
      </c>
    </row>
    <row r="86" spans="1:26" x14ac:dyDescent="0.35">
      <c r="A86" s="2">
        <v>44893</v>
      </c>
      <c r="B86" s="4">
        <v>848</v>
      </c>
      <c r="C86" s="4">
        <v>363</v>
      </c>
      <c r="D86" s="4">
        <v>1251</v>
      </c>
      <c r="E86" s="4">
        <v>2462</v>
      </c>
      <c r="G86">
        <f t="shared" si="21"/>
        <v>71008</v>
      </c>
      <c r="H86">
        <f t="shared" si="21"/>
        <v>25503</v>
      </c>
      <c r="I86">
        <f t="shared" si="21"/>
        <v>82796</v>
      </c>
      <c r="K86" s="9">
        <f t="shared" si="16"/>
        <v>0.35915671473636773</v>
      </c>
      <c r="L86" s="9">
        <f t="shared" si="16"/>
        <v>3.2465200172528723</v>
      </c>
      <c r="M86" s="9">
        <f t="shared" si="17"/>
        <v>1.1660094637223974</v>
      </c>
      <c r="S86" s="9">
        <f t="shared" ca="1" si="18"/>
        <v>0.32820789031240305</v>
      </c>
      <c r="T86" s="9">
        <f t="shared" ca="1" si="18"/>
        <v>2.9667647631248837</v>
      </c>
      <c r="U86" s="9">
        <f t="shared" ca="1" si="18"/>
        <v>1.0655334857195515</v>
      </c>
      <c r="W86" s="6">
        <f t="shared" si="19"/>
        <v>44893</v>
      </c>
      <c r="X86" s="9">
        <f t="shared" ca="1" si="20"/>
        <v>1.0733496385422463</v>
      </c>
      <c r="Y86" s="9">
        <f t="shared" ca="1" si="20"/>
        <v>1.1204518233546203</v>
      </c>
      <c r="Z86" s="9">
        <f t="shared" ca="1" si="20"/>
        <v>1.309814034282301</v>
      </c>
    </row>
    <row r="87" spans="1:26" x14ac:dyDescent="0.35">
      <c r="A87" s="2">
        <v>44900</v>
      </c>
      <c r="B87" s="4">
        <v>854</v>
      </c>
      <c r="C87" s="4">
        <v>386</v>
      </c>
      <c r="D87" s="4">
        <v>1228</v>
      </c>
      <c r="E87" s="4">
        <v>2468</v>
      </c>
      <c r="G87">
        <f t="shared" si="21"/>
        <v>71862</v>
      </c>
      <c r="H87">
        <f t="shared" si="21"/>
        <v>25889</v>
      </c>
      <c r="I87">
        <f t="shared" si="21"/>
        <v>84024</v>
      </c>
      <c r="K87" s="9">
        <f t="shared" si="16"/>
        <v>0.36025994266789124</v>
      </c>
      <c r="L87" s="9">
        <f t="shared" si="16"/>
        <v>3.2455483023678009</v>
      </c>
      <c r="M87" s="9">
        <f t="shared" si="17"/>
        <v>1.1692410453368958</v>
      </c>
      <c r="S87" s="9">
        <f t="shared" ca="1" si="18"/>
        <v>0.32882593895766998</v>
      </c>
      <c r="T87" s="9">
        <f t="shared" ca="1" si="18"/>
        <v>2.962362287783936</v>
      </c>
      <c r="U87" s="9">
        <f t="shared" ca="1" si="18"/>
        <v>1.067220467958564</v>
      </c>
      <c r="W87" s="6">
        <f t="shared" si="19"/>
        <v>44900</v>
      </c>
      <c r="X87" s="9">
        <f t="shared" ca="1" si="20"/>
        <v>1.0753708644468623</v>
      </c>
      <c r="Y87" s="9">
        <f t="shared" ca="1" si="20"/>
        <v>1.1187891497296838</v>
      </c>
      <c r="Z87" s="9">
        <f t="shared" ca="1" si="20"/>
        <v>1.3118877682773911</v>
      </c>
    </row>
    <row r="88" spans="1:26" x14ac:dyDescent="0.35">
      <c r="A88" s="2">
        <v>44907</v>
      </c>
      <c r="B88" s="4">
        <v>902</v>
      </c>
      <c r="C88" s="4">
        <v>435</v>
      </c>
      <c r="D88" s="4">
        <v>1395</v>
      </c>
      <c r="E88" s="4">
        <v>2732</v>
      </c>
      <c r="G88">
        <f t="shared" si="21"/>
        <v>72764</v>
      </c>
      <c r="H88">
        <f t="shared" si="21"/>
        <v>26324</v>
      </c>
      <c r="I88">
        <f t="shared" si="21"/>
        <v>85419</v>
      </c>
      <c r="K88" s="9">
        <f t="shared" si="16"/>
        <v>0.36177230498598206</v>
      </c>
      <c r="L88" s="9">
        <f t="shared" si="16"/>
        <v>3.2449095882084791</v>
      </c>
      <c r="M88" s="9">
        <f t="shared" si="17"/>
        <v>1.1739184211972953</v>
      </c>
      <c r="S88" s="9">
        <f t="shared" ca="1" si="18"/>
        <v>0.32981505539282341</v>
      </c>
      <c r="T88" s="9">
        <f t="shared" ca="1" si="18"/>
        <v>2.9582696652833946</v>
      </c>
      <c r="U88" s="9">
        <f t="shared" ca="1" si="18"/>
        <v>1.0702200355796831</v>
      </c>
      <c r="W88" s="6">
        <f t="shared" si="19"/>
        <v>44907</v>
      </c>
      <c r="X88" s="9">
        <f t="shared" ca="1" si="20"/>
        <v>1.0786056062050131</v>
      </c>
      <c r="Y88" s="9">
        <f t="shared" ca="1" si="20"/>
        <v>1.1172434975768641</v>
      </c>
      <c r="Z88" s="9">
        <f t="shared" ca="1" si="20"/>
        <v>1.3155750064726952</v>
      </c>
    </row>
    <row r="89" spans="1:26" x14ac:dyDescent="0.35">
      <c r="A89" s="2">
        <v>44914</v>
      </c>
      <c r="B89" s="4">
        <v>1011</v>
      </c>
      <c r="C89" s="4">
        <v>414</v>
      </c>
      <c r="D89" s="4">
        <v>1597</v>
      </c>
      <c r="E89" s="4">
        <v>3022</v>
      </c>
      <c r="G89">
        <f t="shared" si="21"/>
        <v>73775</v>
      </c>
      <c r="H89">
        <f t="shared" si="21"/>
        <v>26738</v>
      </c>
      <c r="I89">
        <f t="shared" si="21"/>
        <v>87016</v>
      </c>
      <c r="K89" s="9">
        <f t="shared" si="16"/>
        <v>0.36242629617078959</v>
      </c>
      <c r="L89" s="9">
        <f t="shared" si="16"/>
        <v>3.2543944947266064</v>
      </c>
      <c r="M89" s="9">
        <f t="shared" si="17"/>
        <v>1.179478143002372</v>
      </c>
      <c r="S89" s="9">
        <f t="shared" ca="1" si="18"/>
        <v>0.33001974654243271</v>
      </c>
      <c r="T89" s="9">
        <f t="shared" ca="1" si="18"/>
        <v>2.9634009939296595</v>
      </c>
      <c r="U89" s="9">
        <f t="shared" ca="1" si="18"/>
        <v>1.0740144462987629</v>
      </c>
      <c r="W89" s="6">
        <f t="shared" si="19"/>
        <v>44914</v>
      </c>
      <c r="X89" s="9">
        <f t="shared" ca="1" si="20"/>
        <v>1.0792750147656569</v>
      </c>
      <c r="Y89" s="9">
        <f t="shared" ca="1" si="20"/>
        <v>1.1191814357003718</v>
      </c>
      <c r="Z89" s="9">
        <f t="shared" ca="1" si="20"/>
        <v>1.3202393107656059</v>
      </c>
    </row>
    <row r="90" spans="1:26" x14ac:dyDescent="0.35">
      <c r="A90" s="2">
        <v>44921</v>
      </c>
      <c r="B90" s="4">
        <v>1109</v>
      </c>
      <c r="C90" s="4">
        <v>487</v>
      </c>
      <c r="D90" s="4">
        <v>1570</v>
      </c>
      <c r="E90" s="4">
        <v>3166</v>
      </c>
      <c r="G90">
        <f t="shared" si="21"/>
        <v>74884</v>
      </c>
      <c r="H90">
        <f t="shared" si="21"/>
        <v>27225</v>
      </c>
      <c r="I90">
        <f t="shared" si="21"/>
        <v>88586</v>
      </c>
      <c r="K90" s="9">
        <f t="shared" si="16"/>
        <v>0.3635623097056781</v>
      </c>
      <c r="L90" s="9">
        <f t="shared" si="16"/>
        <v>3.2538475665748394</v>
      </c>
      <c r="M90" s="9">
        <f t="shared" si="17"/>
        <v>1.1829763367341488</v>
      </c>
      <c r="S90" s="9">
        <f t="shared" ca="1" si="18"/>
        <v>0.33066189140786656</v>
      </c>
      <c r="T90" s="9">
        <f t="shared" ca="1" si="18"/>
        <v>2.9593919996479676</v>
      </c>
      <c r="U90" s="9">
        <f t="shared" ca="1" si="18"/>
        <v>1.0759233907165204</v>
      </c>
      <c r="W90" s="6">
        <f t="shared" si="19"/>
        <v>44921</v>
      </c>
      <c r="X90" s="9">
        <f t="shared" ca="1" si="20"/>
        <v>1.0813750433741987</v>
      </c>
      <c r="Y90" s="9">
        <f t="shared" ca="1" si="20"/>
        <v>1.1176673672415001</v>
      </c>
      <c r="Z90" s="9">
        <f t="shared" ca="1" si="20"/>
        <v>1.3225858932264614</v>
      </c>
    </row>
    <row r="91" spans="1:26" x14ac:dyDescent="0.35">
      <c r="A91" s="2">
        <v>44928</v>
      </c>
      <c r="B91" s="4">
        <v>1000</v>
      </c>
      <c r="C91" s="4">
        <v>441</v>
      </c>
      <c r="D91" s="4">
        <v>1522</v>
      </c>
      <c r="E91" s="4">
        <v>2963</v>
      </c>
      <c r="G91">
        <f t="shared" si="21"/>
        <v>75884</v>
      </c>
      <c r="H91">
        <f t="shared" si="21"/>
        <v>27666</v>
      </c>
      <c r="I91">
        <f t="shared" si="21"/>
        <v>90108</v>
      </c>
      <c r="K91" s="9">
        <f t="shared" si="16"/>
        <v>0.36458278424964419</v>
      </c>
      <c r="L91" s="9">
        <f t="shared" si="16"/>
        <v>3.2569941444372152</v>
      </c>
      <c r="M91" s="9">
        <f t="shared" si="17"/>
        <v>1.1874439934637078</v>
      </c>
      <c r="S91" s="9">
        <f t="shared" ca="1" si="18"/>
        <v>0.33119709219955057</v>
      </c>
      <c r="T91" s="9">
        <f t="shared" ca="1" si="18"/>
        <v>2.9587436284702227</v>
      </c>
      <c r="U91" s="9">
        <f t="shared" ca="1" si="18"/>
        <v>1.0787069899485686</v>
      </c>
      <c r="W91" s="6">
        <f t="shared" si="19"/>
        <v>44928</v>
      </c>
      <c r="X91" s="9">
        <f t="shared" ca="1" si="20"/>
        <v>1.0831253290719458</v>
      </c>
      <c r="Y91" s="9">
        <f t="shared" ca="1" si="20"/>
        <v>1.1174224982591847</v>
      </c>
      <c r="Z91" s="9">
        <f t="shared" ca="1" si="20"/>
        <v>1.3260076508613161</v>
      </c>
    </row>
    <row r="92" spans="1:26" x14ac:dyDescent="0.35">
      <c r="A92" s="2">
        <v>44935</v>
      </c>
      <c r="B92" s="4">
        <v>916</v>
      </c>
      <c r="C92" s="4">
        <v>394</v>
      </c>
      <c r="D92" s="4">
        <v>1355</v>
      </c>
      <c r="E92" s="4">
        <v>2665</v>
      </c>
      <c r="G92">
        <f t="shared" si="21"/>
        <v>76800</v>
      </c>
      <c r="H92">
        <f t="shared" si="21"/>
        <v>28060</v>
      </c>
      <c r="I92">
        <f t="shared" si="21"/>
        <v>91463</v>
      </c>
      <c r="K92" s="9">
        <f t="shared" si="16"/>
        <v>0.36536458333333333</v>
      </c>
      <c r="L92" s="9">
        <f t="shared" si="16"/>
        <v>3.2595509622238059</v>
      </c>
      <c r="M92" s="9">
        <f t="shared" si="17"/>
        <v>1.1909244791666667</v>
      </c>
      <c r="S92" s="9">
        <f t="shared" ca="1" si="18"/>
        <v>0.33151399781711083</v>
      </c>
      <c r="T92" s="9">
        <f t="shared" ca="1" si="18"/>
        <v>2.9575575188949603</v>
      </c>
      <c r="U92" s="9">
        <f t="shared" ca="1" si="18"/>
        <v>1.0805867705754244</v>
      </c>
      <c r="W92" s="6">
        <f t="shared" si="19"/>
        <v>44935</v>
      </c>
      <c r="X92" s="9">
        <f t="shared" ca="1" si="20"/>
        <v>1.0841617164961985</v>
      </c>
      <c r="Y92" s="9">
        <f t="shared" ca="1" si="20"/>
        <v>1.1169745427445381</v>
      </c>
      <c r="Z92" s="9">
        <f t="shared" ca="1" si="20"/>
        <v>1.3283183835406978</v>
      </c>
    </row>
    <row r="93" spans="1:26" x14ac:dyDescent="0.35">
      <c r="A93" s="2">
        <v>44942</v>
      </c>
      <c r="B93" s="4">
        <v>849</v>
      </c>
      <c r="C93" s="4">
        <v>398</v>
      </c>
      <c r="D93" s="4">
        <v>1280</v>
      </c>
      <c r="E93" s="4">
        <v>2527</v>
      </c>
      <c r="G93">
        <f t="shared" si="21"/>
        <v>77649</v>
      </c>
      <c r="H93">
        <f t="shared" si="21"/>
        <v>28458</v>
      </c>
      <c r="I93">
        <f t="shared" si="21"/>
        <v>92743</v>
      </c>
      <c r="K93" s="9">
        <f t="shared" si="16"/>
        <v>0.36649538306996871</v>
      </c>
      <c r="L93" s="9">
        <f t="shared" si="16"/>
        <v>3.2589430037247875</v>
      </c>
      <c r="M93" s="9">
        <f t="shared" si="17"/>
        <v>1.1943875645533104</v>
      </c>
      <c r="S93" s="9">
        <f t="shared" ca="1" si="18"/>
        <v>0.33214597825044939</v>
      </c>
      <c r="T93" s="9">
        <f t="shared" ca="1" si="18"/>
        <v>2.9535019049011453</v>
      </c>
      <c r="U93" s="9">
        <f t="shared" ca="1" si="18"/>
        <v>1.0824448120346275</v>
      </c>
      <c r="W93" s="6">
        <f t="shared" si="19"/>
        <v>44942</v>
      </c>
      <c r="X93" s="9">
        <f t="shared" ca="1" si="20"/>
        <v>1.0862285040101856</v>
      </c>
      <c r="Y93" s="9">
        <f t="shared" ca="1" si="20"/>
        <v>1.1154428675168042</v>
      </c>
      <c r="Z93" s="9">
        <f t="shared" ca="1" si="20"/>
        <v>1.3306023932054896</v>
      </c>
    </row>
    <row r="94" spans="1:26" x14ac:dyDescent="0.35">
      <c r="A94" s="2">
        <v>44949</v>
      </c>
      <c r="B94" s="4">
        <v>752</v>
      </c>
      <c r="C94" s="4">
        <v>362</v>
      </c>
      <c r="D94" s="4">
        <v>1203</v>
      </c>
      <c r="E94" s="4">
        <v>2317</v>
      </c>
      <c r="G94">
        <f t="shared" si="21"/>
        <v>78401</v>
      </c>
      <c r="H94">
        <f t="shared" si="21"/>
        <v>28820</v>
      </c>
      <c r="I94">
        <f t="shared" si="21"/>
        <v>93946</v>
      </c>
      <c r="K94" s="9">
        <f t="shared" si="16"/>
        <v>0.36759735207459088</v>
      </c>
      <c r="L94" s="9">
        <f t="shared" si="16"/>
        <v>3.2597501734906316</v>
      </c>
      <c r="M94" s="9">
        <f t="shared" si="17"/>
        <v>1.1982755321998444</v>
      </c>
      <c r="S94" s="9">
        <f t="shared" ca="1" si="18"/>
        <v>0.33274989777896657</v>
      </c>
      <c r="T94" s="9">
        <f t="shared" ca="1" si="18"/>
        <v>2.9507327266978747</v>
      </c>
      <c r="U94" s="9">
        <f t="shared" ca="1" si="18"/>
        <v>1.0846815370139762</v>
      </c>
      <c r="W94" s="6">
        <f t="shared" si="19"/>
        <v>44949</v>
      </c>
      <c r="X94" s="9">
        <f t="shared" ca="1" si="20"/>
        <v>1.0882035229746154</v>
      </c>
      <c r="Y94" s="9">
        <f t="shared" ca="1" si="20"/>
        <v>1.1143970377949424</v>
      </c>
      <c r="Z94" s="9">
        <f t="shared" ca="1" si="20"/>
        <v>1.3333519020740936</v>
      </c>
    </row>
    <row r="95" spans="1:26" x14ac:dyDescent="0.35">
      <c r="A95" s="2">
        <v>44956</v>
      </c>
      <c r="B95" s="4">
        <v>800</v>
      </c>
      <c r="C95" s="4">
        <v>350</v>
      </c>
      <c r="D95" s="4">
        <v>1202</v>
      </c>
      <c r="E95" s="4">
        <v>2352</v>
      </c>
      <c r="G95">
        <f t="shared" si="21"/>
        <v>79201</v>
      </c>
      <c r="H95">
        <f t="shared" si="21"/>
        <v>29170</v>
      </c>
      <c r="I95">
        <f t="shared" si="21"/>
        <v>95148</v>
      </c>
      <c r="K95" s="9">
        <f t="shared" si="16"/>
        <v>0.36830343051224101</v>
      </c>
      <c r="L95" s="9">
        <f t="shared" si="16"/>
        <v>3.2618443606444978</v>
      </c>
      <c r="M95" s="9">
        <f t="shared" si="17"/>
        <v>1.201348467822376</v>
      </c>
      <c r="S95" s="9">
        <f t="shared" ca="1" si="18"/>
        <v>0.33299398333140956</v>
      </c>
      <c r="T95" s="9">
        <f t="shared" ca="1" si="18"/>
        <v>2.9491295944418465</v>
      </c>
      <c r="U95" s="9">
        <f t="shared" ca="1" si="18"/>
        <v>1.0861745466581061</v>
      </c>
      <c r="W95" s="6">
        <f t="shared" si="19"/>
        <v>44956</v>
      </c>
      <c r="X95" s="9">
        <f t="shared" ca="1" si="20"/>
        <v>1.0890017644161565</v>
      </c>
      <c r="Y95" s="9">
        <f t="shared" ca="1" si="20"/>
        <v>1.1137915861994294</v>
      </c>
      <c r="Z95" s="9">
        <f t="shared" ca="1" si="20"/>
        <v>1.3351871939831785</v>
      </c>
    </row>
    <row r="96" spans="1:26" x14ac:dyDescent="0.35">
      <c r="A96" s="2">
        <v>44963</v>
      </c>
      <c r="B96" s="4">
        <v>788</v>
      </c>
      <c r="C96" s="4">
        <v>351</v>
      </c>
      <c r="D96" s="4">
        <v>1174</v>
      </c>
      <c r="E96" s="4">
        <v>2313</v>
      </c>
      <c r="G96">
        <f t="shared" si="21"/>
        <v>79989</v>
      </c>
      <c r="H96">
        <f t="shared" si="21"/>
        <v>29521</v>
      </c>
      <c r="I96">
        <f t="shared" si="21"/>
        <v>96322</v>
      </c>
      <c r="K96" s="9">
        <f t="shared" si="16"/>
        <v>0.369063246196352</v>
      </c>
      <c r="L96" s="9">
        <f t="shared" si="16"/>
        <v>3.2628298499373329</v>
      </c>
      <c r="M96" s="9">
        <f t="shared" si="17"/>
        <v>1.204190576204228</v>
      </c>
      <c r="S96" s="9">
        <f t="shared" ca="1" si="18"/>
        <v>0.33328555103080576</v>
      </c>
      <c r="T96" s="9">
        <f t="shared" ca="1" si="18"/>
        <v>2.9465248996308051</v>
      </c>
      <c r="U96" s="9">
        <f t="shared" ca="1" si="18"/>
        <v>1.0874540444561251</v>
      </c>
      <c r="W96" s="6">
        <f t="shared" si="19"/>
        <v>44963</v>
      </c>
      <c r="X96" s="9">
        <f t="shared" ca="1" si="20"/>
        <v>1.0899552883684893</v>
      </c>
      <c r="Y96" s="9">
        <f t="shared" ca="1" si="20"/>
        <v>1.112807876575199</v>
      </c>
      <c r="Z96" s="9">
        <f t="shared" ca="1" si="20"/>
        <v>1.3367600250533791</v>
      </c>
    </row>
    <row r="97" spans="1:26" x14ac:dyDescent="0.35">
      <c r="A97" s="2">
        <v>44970</v>
      </c>
      <c r="B97" s="4">
        <v>786</v>
      </c>
      <c r="C97" s="4">
        <v>382</v>
      </c>
      <c r="D97" s="4">
        <v>1173</v>
      </c>
      <c r="E97" s="4">
        <v>2341</v>
      </c>
      <c r="G97">
        <f t="shared" si="21"/>
        <v>80775</v>
      </c>
      <c r="H97">
        <f t="shared" si="21"/>
        <v>29903</v>
      </c>
      <c r="I97">
        <f t="shared" si="21"/>
        <v>97495</v>
      </c>
      <c r="K97" s="9">
        <f t="shared" si="16"/>
        <v>0.37020117610646858</v>
      </c>
      <c r="L97" s="9">
        <f t="shared" si="16"/>
        <v>3.2603752131893122</v>
      </c>
      <c r="M97" s="9">
        <f t="shared" si="17"/>
        <v>1.2069947384710615</v>
      </c>
      <c r="S97" s="9">
        <f t="shared" ca="1" si="18"/>
        <v>0.333917014639312</v>
      </c>
      <c r="T97" s="9">
        <f t="shared" ca="1" si="18"/>
        <v>2.9408192843749386</v>
      </c>
      <c r="U97" s="9">
        <f t="shared" ca="1" si="18"/>
        <v>1.0886947577921855</v>
      </c>
      <c r="W97" s="6">
        <f t="shared" si="19"/>
        <v>44970</v>
      </c>
      <c r="X97" s="9">
        <f t="shared" ca="1" si="20"/>
        <v>1.0920203856923154</v>
      </c>
      <c r="Y97" s="9">
        <f t="shared" ca="1" si="20"/>
        <v>1.1106530488327857</v>
      </c>
      <c r="Z97" s="9">
        <f t="shared" ca="1" si="20"/>
        <v>1.3382851800690336</v>
      </c>
    </row>
    <row r="98" spans="1:26" x14ac:dyDescent="0.35">
      <c r="A98" s="2">
        <v>44977</v>
      </c>
      <c r="B98" s="4">
        <v>763</v>
      </c>
      <c r="C98" s="4">
        <v>351</v>
      </c>
      <c r="D98" s="4">
        <v>1184</v>
      </c>
      <c r="E98" s="4">
        <v>2298</v>
      </c>
      <c r="G98">
        <f t="shared" si="21"/>
        <v>81538</v>
      </c>
      <c r="H98">
        <f t="shared" si="21"/>
        <v>30254</v>
      </c>
      <c r="I98">
        <f t="shared" si="21"/>
        <v>98679</v>
      </c>
      <c r="K98" s="9">
        <f t="shared" si="16"/>
        <v>0.37104172287767667</v>
      </c>
      <c r="L98" s="9">
        <f t="shared" si="16"/>
        <v>3.2616844053678853</v>
      </c>
      <c r="M98" s="9">
        <f t="shared" si="17"/>
        <v>1.2102210012509504</v>
      </c>
      <c r="S98" s="9">
        <f t="shared" ca="1" si="18"/>
        <v>0.33427859555336004</v>
      </c>
      <c r="T98" s="9">
        <f t="shared" ca="1" si="18"/>
        <v>2.9385139593158955</v>
      </c>
      <c r="U98" s="9">
        <f t="shared" ca="1" si="18"/>
        <v>1.090311282164673</v>
      </c>
      <c r="W98" s="6">
        <f t="shared" si="19"/>
        <v>44977</v>
      </c>
      <c r="X98" s="9">
        <f t="shared" ca="1" si="20"/>
        <v>1.0932028762870047</v>
      </c>
      <c r="Y98" s="9">
        <f t="shared" ca="1" si="20"/>
        <v>1.1097824015546682</v>
      </c>
      <c r="Z98" s="9">
        <f t="shared" ca="1" si="20"/>
        <v>1.3402723032690274</v>
      </c>
    </row>
    <row r="99" spans="1:26" x14ac:dyDescent="0.35">
      <c r="A99" s="2">
        <v>44984</v>
      </c>
      <c r="B99" s="4">
        <v>774</v>
      </c>
      <c r="C99" s="4">
        <v>355</v>
      </c>
      <c r="D99" s="4">
        <v>1195</v>
      </c>
      <c r="E99" s="4">
        <v>2324</v>
      </c>
      <c r="G99">
        <f t="shared" si="21"/>
        <v>82312</v>
      </c>
      <c r="H99">
        <f t="shared" si="21"/>
        <v>30609</v>
      </c>
      <c r="I99">
        <f t="shared" si="21"/>
        <v>99874</v>
      </c>
      <c r="K99" s="9">
        <f t="shared" si="16"/>
        <v>0.37186558460491786</v>
      </c>
      <c r="L99" s="9">
        <f t="shared" si="16"/>
        <v>3.2628965336992386</v>
      </c>
      <c r="M99" s="9">
        <f t="shared" si="17"/>
        <v>1.2133589270094276</v>
      </c>
      <c r="S99" s="9">
        <f t="shared" ca="1" si="18"/>
        <v>0.33462383659850609</v>
      </c>
      <c r="T99" s="9">
        <f t="shared" ca="1" si="18"/>
        <v>2.9361226253040207</v>
      </c>
      <c r="U99" s="9">
        <f t="shared" ca="1" si="18"/>
        <v>1.091842956530406</v>
      </c>
      <c r="W99" s="6">
        <f t="shared" si="19"/>
        <v>44984</v>
      </c>
      <c r="X99" s="9">
        <f t="shared" ca="1" si="20"/>
        <v>1.0943319300421253</v>
      </c>
      <c r="Y99" s="9">
        <f t="shared" ca="1" si="20"/>
        <v>1.1088792714557947</v>
      </c>
      <c r="Z99" s="9">
        <f t="shared" ca="1" si="20"/>
        <v>1.3421551240410396</v>
      </c>
    </row>
    <row r="100" spans="1:26" x14ac:dyDescent="0.35">
      <c r="A100" s="2">
        <v>44991</v>
      </c>
      <c r="B100" s="4">
        <v>739</v>
      </c>
      <c r="C100" s="4">
        <v>385</v>
      </c>
      <c r="D100" s="4">
        <v>1215</v>
      </c>
      <c r="E100" s="4">
        <v>2339</v>
      </c>
      <c r="G100">
        <f t="shared" si="21"/>
        <v>83051</v>
      </c>
      <c r="H100">
        <f t="shared" si="21"/>
        <v>30994</v>
      </c>
      <c r="I100">
        <f t="shared" si="21"/>
        <v>101089</v>
      </c>
      <c r="K100" s="9">
        <f t="shared" si="16"/>
        <v>0.37319237576910574</v>
      </c>
      <c r="L100" s="9">
        <f t="shared" si="16"/>
        <v>3.2615667548557785</v>
      </c>
      <c r="M100" s="9">
        <f t="shared" si="17"/>
        <v>1.2171918459741604</v>
      </c>
      <c r="S100" s="9">
        <f t="shared" ca="1" si="18"/>
        <v>0.33541981563211959</v>
      </c>
      <c r="T100" s="9">
        <f t="shared" ca="1" si="18"/>
        <v>2.9314482037072227</v>
      </c>
      <c r="U100" s="9">
        <f t="shared" ca="1" si="18"/>
        <v>1.0939941195855758</v>
      </c>
      <c r="W100" s="6">
        <f t="shared" si="19"/>
        <v>44991</v>
      </c>
      <c r="X100" s="9">
        <f t="shared" ca="1" si="20"/>
        <v>1.0969350478623674</v>
      </c>
      <c r="Y100" s="9">
        <f t="shared" ca="1" si="20"/>
        <v>1.1071138924589969</v>
      </c>
      <c r="Z100" s="9">
        <f t="shared" ca="1" si="20"/>
        <v>1.3447994553524938</v>
      </c>
    </row>
    <row r="101" spans="1:26" x14ac:dyDescent="0.35">
      <c r="A101" s="2">
        <v>44998</v>
      </c>
      <c r="B101" s="4">
        <v>750</v>
      </c>
      <c r="C101" s="4">
        <v>322</v>
      </c>
      <c r="D101" s="4">
        <v>1149</v>
      </c>
      <c r="E101" s="4">
        <v>2221</v>
      </c>
      <c r="G101">
        <f t="shared" si="21"/>
        <v>83801</v>
      </c>
      <c r="H101">
        <f t="shared" si="21"/>
        <v>31316</v>
      </c>
      <c r="I101">
        <f t="shared" si="21"/>
        <v>102238</v>
      </c>
      <c r="K101" s="9">
        <f t="shared" si="16"/>
        <v>0.37369482464409731</v>
      </c>
      <c r="L101" s="9">
        <f t="shared" si="16"/>
        <v>3.2647209094392644</v>
      </c>
      <c r="M101" s="9">
        <f t="shared" si="17"/>
        <v>1.2200093077648237</v>
      </c>
      <c r="S101" s="9">
        <f t="shared" ca="1" si="18"/>
        <v>0.33547340960264493</v>
      </c>
      <c r="T101" s="9">
        <f t="shared" ca="1" si="18"/>
        <v>2.930806055271757</v>
      </c>
      <c r="U101" s="9">
        <f t="shared" ca="1" si="18"/>
        <v>1.0952270548906378</v>
      </c>
      <c r="W101" s="6">
        <f t="shared" si="19"/>
        <v>44998</v>
      </c>
      <c r="X101" s="9">
        <f t="shared" ca="1" si="20"/>
        <v>1.0971103180816075</v>
      </c>
      <c r="Y101" s="9">
        <f t="shared" ca="1" si="20"/>
        <v>1.106871373606702</v>
      </c>
      <c r="Z101" s="9">
        <f t="shared" ca="1" si="20"/>
        <v>1.3463150491724682</v>
      </c>
    </row>
    <row r="102" spans="1:26" x14ac:dyDescent="0.35">
      <c r="A102" s="2">
        <v>45005</v>
      </c>
      <c r="B102" s="4">
        <v>759</v>
      </c>
      <c r="C102" s="4">
        <v>361</v>
      </c>
      <c r="D102" s="4">
        <v>1153</v>
      </c>
      <c r="E102" s="4">
        <v>2273</v>
      </c>
      <c r="G102">
        <f t="shared" si="21"/>
        <v>84560</v>
      </c>
      <c r="H102">
        <f t="shared" si="21"/>
        <v>31677</v>
      </c>
      <c r="I102">
        <f t="shared" si="21"/>
        <v>103391</v>
      </c>
      <c r="K102" s="9">
        <f t="shared" si="16"/>
        <v>0.37460974456007567</v>
      </c>
      <c r="L102" s="9">
        <f t="shared" si="16"/>
        <v>3.2639138807336554</v>
      </c>
      <c r="M102" s="9">
        <f t="shared" si="17"/>
        <v>1.2226939451277199</v>
      </c>
      <c r="S102" s="9">
        <f t="shared" ca="1" si="18"/>
        <v>0.33589625039860627</v>
      </c>
      <c r="T102" s="9">
        <f t="shared" ca="1" si="18"/>
        <v>2.9266094918323211</v>
      </c>
      <c r="U102" s="9">
        <f t="shared" ca="1" si="18"/>
        <v>1.0963364341623987</v>
      </c>
      <c r="W102" s="6">
        <f t="shared" si="19"/>
        <v>45005</v>
      </c>
      <c r="X102" s="9">
        <f t="shared" ca="1" si="20"/>
        <v>1.0984931489912302</v>
      </c>
      <c r="Y102" s="9">
        <f t="shared" ca="1" si="20"/>
        <v>1.1052864662975743</v>
      </c>
      <c r="Z102" s="9">
        <f t="shared" ca="1" si="20"/>
        <v>1.3476787609271608</v>
      </c>
    </row>
    <row r="103" spans="1:26" x14ac:dyDescent="0.35">
      <c r="A103" s="2">
        <v>45012</v>
      </c>
      <c r="B103" s="4">
        <v>743</v>
      </c>
      <c r="C103" s="4">
        <v>305</v>
      </c>
      <c r="D103" s="4">
        <v>1149</v>
      </c>
      <c r="E103" s="4">
        <v>2197</v>
      </c>
      <c r="G103">
        <f t="shared" si="21"/>
        <v>85303</v>
      </c>
      <c r="H103">
        <f t="shared" si="21"/>
        <v>31982</v>
      </c>
      <c r="I103">
        <f t="shared" si="21"/>
        <v>104540</v>
      </c>
      <c r="K103" s="9">
        <f t="shared" si="16"/>
        <v>0.37492233567400912</v>
      </c>
      <c r="L103" s="9">
        <f t="shared" si="16"/>
        <v>3.2687136514289286</v>
      </c>
      <c r="M103" s="9">
        <f t="shared" si="17"/>
        <v>1.2255137568432528</v>
      </c>
      <c r="S103" s="9">
        <f t="shared" ca="1" si="18"/>
        <v>0.33577817598876986</v>
      </c>
      <c r="T103" s="9">
        <f t="shared" ca="1" si="18"/>
        <v>2.9274401743317746</v>
      </c>
      <c r="U103" s="9">
        <f t="shared" ca="1" si="18"/>
        <v>1.0975627077063974</v>
      </c>
      <c r="W103" s="6">
        <f t="shared" si="19"/>
        <v>45012</v>
      </c>
      <c r="X103" s="9">
        <f t="shared" ca="1" si="20"/>
        <v>1.0981070061565823</v>
      </c>
      <c r="Y103" s="9">
        <f t="shared" ca="1" si="20"/>
        <v>1.1056001884142417</v>
      </c>
      <c r="Z103" s="9">
        <f t="shared" ca="1" si="20"/>
        <v>1.3491861657336028</v>
      </c>
    </row>
    <row r="104" spans="1:26" x14ac:dyDescent="0.35">
      <c r="A104" s="2">
        <v>45019</v>
      </c>
      <c r="B104" s="4">
        <v>719</v>
      </c>
      <c r="C104" s="4">
        <v>312</v>
      </c>
      <c r="D104" s="4">
        <v>1088</v>
      </c>
      <c r="E104" s="4">
        <v>2119</v>
      </c>
      <c r="G104">
        <f t="shared" si="21"/>
        <v>86022</v>
      </c>
      <c r="H104">
        <f t="shared" si="21"/>
        <v>32294</v>
      </c>
      <c r="I104">
        <f t="shared" si="21"/>
        <v>105628</v>
      </c>
      <c r="K104" s="9">
        <f t="shared" si="16"/>
        <v>0.37541559136034969</v>
      </c>
      <c r="L104" s="9">
        <f t="shared" si="16"/>
        <v>3.2708243017278753</v>
      </c>
      <c r="M104" s="9">
        <f t="shared" si="17"/>
        <v>1.2279184394689731</v>
      </c>
      <c r="S104" s="9">
        <f t="shared" ca="1" si="18"/>
        <v>0.33582152012117666</v>
      </c>
      <c r="T104" s="9">
        <f t="shared" ca="1" si="18"/>
        <v>2.9258592725873465</v>
      </c>
      <c r="U104" s="9">
        <f t="shared" ca="1" si="18"/>
        <v>1.0984131890555413</v>
      </c>
      <c r="W104" s="6">
        <f t="shared" si="19"/>
        <v>45019</v>
      </c>
      <c r="X104" s="9">
        <f t="shared" ca="1" si="20"/>
        <v>1.0982487559749901</v>
      </c>
      <c r="Y104" s="9">
        <f t="shared" ca="1" si="20"/>
        <v>1.1050031325694016</v>
      </c>
      <c r="Z104" s="9">
        <f t="shared" ca="1" si="20"/>
        <v>1.3502316255168323</v>
      </c>
    </row>
    <row r="105" spans="1:26" x14ac:dyDescent="0.35">
      <c r="A105" s="2">
        <v>45026</v>
      </c>
      <c r="B105" s="4">
        <v>719</v>
      </c>
      <c r="C105" s="4">
        <v>378</v>
      </c>
      <c r="D105" s="4">
        <v>1151</v>
      </c>
      <c r="E105" s="4">
        <v>2248</v>
      </c>
      <c r="G105">
        <f t="shared" si="21"/>
        <v>86741</v>
      </c>
      <c r="H105">
        <f t="shared" si="21"/>
        <v>32672</v>
      </c>
      <c r="I105">
        <f t="shared" si="21"/>
        <v>106779</v>
      </c>
      <c r="K105" s="9">
        <f t="shared" si="16"/>
        <v>0.37666155566571746</v>
      </c>
      <c r="L105" s="9">
        <f t="shared" si="16"/>
        <v>3.2682113124387855</v>
      </c>
      <c r="M105" s="9">
        <f t="shared" si="17"/>
        <v>1.2310095571874893</v>
      </c>
      <c r="S105" s="9">
        <f t="shared" ca="1" si="18"/>
        <v>0.33653681463791202</v>
      </c>
      <c r="T105" s="9">
        <f t="shared" ca="1" si="18"/>
        <v>2.9200575638992556</v>
      </c>
      <c r="U105" s="9">
        <f t="shared" ca="1" si="18"/>
        <v>1.099873424651739</v>
      </c>
      <c r="W105" s="6">
        <f t="shared" si="19"/>
        <v>45026</v>
      </c>
      <c r="X105" s="9">
        <f t="shared" ca="1" si="20"/>
        <v>1.1005880084233648</v>
      </c>
      <c r="Y105" s="9">
        <f t="shared" ca="1" si="20"/>
        <v>1.1028120134220591</v>
      </c>
      <c r="Z105" s="9">
        <f t="shared" ca="1" si="20"/>
        <v>1.3520266297122816</v>
      </c>
    </row>
    <row r="106" spans="1:26" x14ac:dyDescent="0.35">
      <c r="A106" s="2">
        <v>45033</v>
      </c>
      <c r="B106" s="4">
        <v>707</v>
      </c>
      <c r="C106" s="4">
        <v>343</v>
      </c>
      <c r="D106" s="4">
        <v>1105</v>
      </c>
      <c r="E106" s="4">
        <v>2155</v>
      </c>
      <c r="G106">
        <f t="shared" si="21"/>
        <v>87448</v>
      </c>
      <c r="H106">
        <f t="shared" si="21"/>
        <v>33015</v>
      </c>
      <c r="I106">
        <f t="shared" si="21"/>
        <v>107884</v>
      </c>
      <c r="K106" s="9">
        <f t="shared" si="16"/>
        <v>0.37753865154148752</v>
      </c>
      <c r="L106" s="9">
        <f t="shared" si="16"/>
        <v>3.2677267908526426</v>
      </c>
      <c r="M106" s="9">
        <f t="shared" si="17"/>
        <v>1.2336931662244992</v>
      </c>
      <c r="S106" s="9">
        <f t="shared" ca="1" si="18"/>
        <v>0.33692075905822094</v>
      </c>
      <c r="T106" s="9">
        <f t="shared" ca="1" si="18"/>
        <v>2.9161649708545729</v>
      </c>
      <c r="U106" s="9">
        <f t="shared" ca="1" si="18"/>
        <v>1.1009649907689569</v>
      </c>
      <c r="W106" s="6">
        <f t="shared" si="19"/>
        <v>45033</v>
      </c>
      <c r="X106" s="9">
        <f t="shared" ca="1" si="20"/>
        <v>1.1018436351676415</v>
      </c>
      <c r="Y106" s="9">
        <f t="shared" ca="1" si="20"/>
        <v>1.1013419059741407</v>
      </c>
      <c r="Z106" s="9">
        <f t="shared" ca="1" si="20"/>
        <v>1.3533684445297798</v>
      </c>
    </row>
    <row r="107" spans="1:26" x14ac:dyDescent="0.35">
      <c r="A107" s="2">
        <v>45040</v>
      </c>
      <c r="B107" s="4">
        <v>667</v>
      </c>
      <c r="C107" s="4">
        <v>324</v>
      </c>
      <c r="D107" s="4">
        <v>1083</v>
      </c>
      <c r="E107" s="4">
        <v>2074</v>
      </c>
      <c r="G107">
        <f t="shared" si="21"/>
        <v>88115</v>
      </c>
      <c r="H107">
        <f t="shared" si="21"/>
        <v>33339</v>
      </c>
      <c r="I107">
        <f t="shared" si="21"/>
        <v>108967</v>
      </c>
      <c r="K107" s="9">
        <f t="shared" si="16"/>
        <v>0.37835782783861999</v>
      </c>
      <c r="L107" s="9">
        <f t="shared" si="16"/>
        <v>3.2684543627583311</v>
      </c>
      <c r="M107" s="9">
        <f t="shared" si="17"/>
        <v>1.2366452930829031</v>
      </c>
      <c r="S107" s="9">
        <f t="shared" ca="1" si="18"/>
        <v>0.33725169400325772</v>
      </c>
      <c r="T107" s="9">
        <f t="shared" ca="1" si="18"/>
        <v>2.9133579101811082</v>
      </c>
      <c r="U107" s="9">
        <f t="shared" ca="1" si="18"/>
        <v>1.1022917706125854</v>
      </c>
      <c r="W107" s="6">
        <f t="shared" si="19"/>
        <v>45040</v>
      </c>
      <c r="X107" s="9">
        <f t="shared" ca="1" si="20"/>
        <v>1.1029259031877616</v>
      </c>
      <c r="Y107" s="9">
        <f t="shared" ca="1" si="20"/>
        <v>1.1002817692592439</v>
      </c>
      <c r="Z107" s="9">
        <f t="shared" ca="1" si="20"/>
        <v>1.3549993973650292</v>
      </c>
    </row>
    <row r="108" spans="1:26" x14ac:dyDescent="0.35">
      <c r="A108" s="2">
        <v>45047</v>
      </c>
      <c r="B108" s="4">
        <v>743</v>
      </c>
      <c r="C108" s="4">
        <v>314</v>
      </c>
      <c r="D108" s="4">
        <v>1052</v>
      </c>
      <c r="E108" s="4">
        <v>2109</v>
      </c>
      <c r="G108">
        <f t="shared" si="21"/>
        <v>88858</v>
      </c>
      <c r="H108">
        <f t="shared" si="21"/>
        <v>33653</v>
      </c>
      <c r="I108">
        <f t="shared" si="21"/>
        <v>110019</v>
      </c>
      <c r="K108" s="9">
        <f t="shared" si="16"/>
        <v>0.37872785793063091</v>
      </c>
      <c r="L108" s="9">
        <f t="shared" si="16"/>
        <v>3.2692181974861083</v>
      </c>
      <c r="M108" s="9">
        <f t="shared" si="17"/>
        <v>1.238144005041752</v>
      </c>
      <c r="S108" s="9">
        <f t="shared" ca="1" si="18"/>
        <v>0.33718149658759017</v>
      </c>
      <c r="T108" s="9">
        <f t="shared" ca="1" si="18"/>
        <v>2.9105856921189428</v>
      </c>
      <c r="U108" s="9">
        <f t="shared" ca="1" si="18"/>
        <v>1.1023198844997499</v>
      </c>
      <c r="W108" s="6">
        <f t="shared" si="19"/>
        <v>45047</v>
      </c>
      <c r="X108" s="9">
        <f t="shared" ca="1" si="20"/>
        <v>1.1026963341464395</v>
      </c>
      <c r="Y108" s="9">
        <f t="shared" ca="1" si="20"/>
        <v>1.0992347914802514</v>
      </c>
      <c r="Z108" s="9">
        <f t="shared" ca="1" si="20"/>
        <v>1.3550339565454397</v>
      </c>
    </row>
    <row r="109" spans="1:26" x14ac:dyDescent="0.35">
      <c r="A109" s="2">
        <v>45054</v>
      </c>
      <c r="B109" s="4">
        <v>650</v>
      </c>
      <c r="C109" s="4">
        <v>329</v>
      </c>
      <c r="D109" s="4">
        <v>1029</v>
      </c>
      <c r="E109" s="4">
        <v>2008</v>
      </c>
      <c r="G109">
        <f t="shared" si="21"/>
        <v>89508</v>
      </c>
      <c r="H109">
        <f t="shared" si="21"/>
        <v>33982</v>
      </c>
      <c r="I109">
        <f t="shared" si="21"/>
        <v>111048</v>
      </c>
      <c r="K109" s="9">
        <f t="shared" si="16"/>
        <v>0.37965321535505209</v>
      </c>
      <c r="L109" s="9">
        <f t="shared" si="16"/>
        <v>3.2678476840680362</v>
      </c>
      <c r="M109" s="9">
        <f t="shared" si="17"/>
        <v>1.2406488805469902</v>
      </c>
      <c r="S109" s="9">
        <f t="shared" ca="1" si="18"/>
        <v>0.33760481416444788</v>
      </c>
      <c r="T109" s="9">
        <f t="shared" ca="1" si="18"/>
        <v>2.9059179943089868</v>
      </c>
      <c r="U109" s="9">
        <f t="shared" ca="1" si="18"/>
        <v>1.1032411100975106</v>
      </c>
      <c r="W109" s="6">
        <f t="shared" si="19"/>
        <v>45054</v>
      </c>
      <c r="X109" s="9">
        <f t="shared" ca="1" si="20"/>
        <v>1.1040807242891515</v>
      </c>
      <c r="Y109" s="9">
        <f t="shared" ca="1" si="20"/>
        <v>1.0974719518419227</v>
      </c>
      <c r="Z109" s="9">
        <f t="shared" ca="1" si="20"/>
        <v>1.3561663791608323</v>
      </c>
    </row>
    <row r="110" spans="1:26" x14ac:dyDescent="0.35">
      <c r="A110" s="2">
        <v>45061</v>
      </c>
      <c r="B110" s="4">
        <v>687</v>
      </c>
      <c r="C110" s="4">
        <v>306</v>
      </c>
      <c r="D110" s="4">
        <v>1038</v>
      </c>
      <c r="E110" s="4">
        <v>2031</v>
      </c>
      <c r="G110">
        <f t="shared" si="21"/>
        <v>90195</v>
      </c>
      <c r="H110">
        <f t="shared" si="21"/>
        <v>34288</v>
      </c>
      <c r="I110">
        <f t="shared" si="21"/>
        <v>112086</v>
      </c>
      <c r="K110" s="9">
        <f t="shared" si="16"/>
        <v>0.38015411053827819</v>
      </c>
      <c r="L110" s="9">
        <f t="shared" si="16"/>
        <v>3.2689570695286982</v>
      </c>
      <c r="M110" s="9">
        <f t="shared" si="17"/>
        <v>1.2427074671544986</v>
      </c>
      <c r="S110" s="9">
        <f t="shared" ca="1" si="18"/>
        <v>0.33764965128234414</v>
      </c>
      <c r="T110" s="9">
        <f t="shared" ca="1" si="18"/>
        <v>2.9034598968835286</v>
      </c>
      <c r="U110" s="9">
        <f t="shared" ca="1" si="18"/>
        <v>1.1037622145833186</v>
      </c>
      <c r="W110" s="6">
        <f t="shared" si="19"/>
        <v>45061</v>
      </c>
      <c r="X110" s="9">
        <f t="shared" ca="1" si="20"/>
        <v>1.1042273566697485</v>
      </c>
      <c r="Y110" s="9">
        <f t="shared" ca="1" si="20"/>
        <v>1.0965436073447212</v>
      </c>
      <c r="Z110" s="9">
        <f t="shared" ca="1" si="20"/>
        <v>1.3568069502719109</v>
      </c>
    </row>
    <row r="111" spans="1:26" x14ac:dyDescent="0.35">
      <c r="A111" s="2">
        <v>45068</v>
      </c>
      <c r="B111" s="4">
        <v>660</v>
      </c>
      <c r="C111" s="4">
        <v>330</v>
      </c>
      <c r="D111" s="4">
        <v>988</v>
      </c>
      <c r="E111" s="4">
        <v>1978</v>
      </c>
      <c r="G111">
        <f t="shared" si="21"/>
        <v>90855</v>
      </c>
      <c r="H111">
        <f t="shared" si="21"/>
        <v>34618</v>
      </c>
      <c r="I111">
        <f t="shared" si="21"/>
        <v>113074</v>
      </c>
      <c r="K111" s="9">
        <f t="shared" si="16"/>
        <v>0.38102470970227287</v>
      </c>
      <c r="L111" s="9">
        <f t="shared" si="16"/>
        <v>3.2663354324339937</v>
      </c>
      <c r="M111" s="9">
        <f t="shared" si="17"/>
        <v>1.2445545099334103</v>
      </c>
      <c r="S111" s="9">
        <f t="shared" ca="1" si="18"/>
        <v>0.33802188691073165</v>
      </c>
      <c r="T111" s="9">
        <f t="shared" ca="1" si="18"/>
        <v>2.8976936089458376</v>
      </c>
      <c r="U111" s="9">
        <f t="shared" ca="1" si="18"/>
        <v>1.1040928661547191</v>
      </c>
      <c r="W111" s="6">
        <f t="shared" si="19"/>
        <v>45068</v>
      </c>
      <c r="X111" s="9">
        <f t="shared" ca="1" si="20"/>
        <v>1.1054446917460077</v>
      </c>
      <c r="Y111" s="9">
        <f t="shared" ca="1" si="20"/>
        <v>1.0943658654778641</v>
      </c>
      <c r="Z111" s="9">
        <f t="shared" ca="1" si="20"/>
        <v>1.3572134058873206</v>
      </c>
    </row>
    <row r="112" spans="1:26" x14ac:dyDescent="0.35">
      <c r="A112" s="2">
        <v>45075</v>
      </c>
      <c r="B112" s="4">
        <v>641</v>
      </c>
      <c r="C112" s="4">
        <v>328</v>
      </c>
      <c r="D112" s="4">
        <v>1000</v>
      </c>
      <c r="E112" s="4">
        <v>1969</v>
      </c>
      <c r="G112">
        <f t="shared" si="21"/>
        <v>91496</v>
      </c>
      <c r="H112">
        <f t="shared" si="21"/>
        <v>34946</v>
      </c>
      <c r="I112">
        <f t="shared" si="21"/>
        <v>114074</v>
      </c>
      <c r="K112" s="9">
        <f t="shared" si="16"/>
        <v>0.38194019410684621</v>
      </c>
      <c r="L112" s="9">
        <f t="shared" si="16"/>
        <v>3.2642934813712583</v>
      </c>
      <c r="M112" s="9">
        <f t="shared" si="17"/>
        <v>1.2467648858966511</v>
      </c>
      <c r="S112" s="9">
        <f t="shared" ca="1" si="18"/>
        <v>0.33843253850425137</v>
      </c>
      <c r="T112" s="9">
        <f t="shared" ca="1" si="18"/>
        <v>2.8924505625985719</v>
      </c>
      <c r="U112" s="9">
        <f t="shared" ca="1" si="18"/>
        <v>1.1047431293233552</v>
      </c>
      <c r="W112" s="6">
        <f t="shared" si="19"/>
        <v>45075</v>
      </c>
      <c r="X112" s="9">
        <f t="shared" ca="1" si="20"/>
        <v>1.1067876598844386</v>
      </c>
      <c r="Y112" s="9">
        <f t="shared" ca="1" si="20"/>
        <v>1.0923857351646205</v>
      </c>
      <c r="Z112" s="9">
        <f t="shared" ca="1" si="20"/>
        <v>1.3580127461574025</v>
      </c>
    </row>
    <row r="113" spans="1:26" x14ac:dyDescent="0.35">
      <c r="A113" s="2">
        <v>45082</v>
      </c>
      <c r="B113" s="4">
        <v>686</v>
      </c>
      <c r="C113" s="4">
        <v>300</v>
      </c>
      <c r="D113" s="4">
        <v>1005</v>
      </c>
      <c r="E113" s="4">
        <v>1991</v>
      </c>
      <c r="G113">
        <f t="shared" si="21"/>
        <v>92182</v>
      </c>
      <c r="H113">
        <f t="shared" si="21"/>
        <v>35246</v>
      </c>
      <c r="I113">
        <f t="shared" si="21"/>
        <v>115079</v>
      </c>
      <c r="K113" s="9">
        <f t="shared" si="16"/>
        <v>0.38235230305265672</v>
      </c>
      <c r="L113" s="9">
        <f t="shared" si="16"/>
        <v>3.265022981331215</v>
      </c>
      <c r="M113" s="9">
        <f t="shared" si="17"/>
        <v>1.2483890564318414</v>
      </c>
      <c r="S113" s="9">
        <f t="shared" ca="1" si="18"/>
        <v>0.33839623593127405</v>
      </c>
      <c r="T113" s="9">
        <f t="shared" ca="1" si="18"/>
        <v>2.8896687120501769</v>
      </c>
      <c r="U113" s="9">
        <f t="shared" ca="1" si="18"/>
        <v>1.1048714871115894</v>
      </c>
      <c r="W113" s="6">
        <f t="shared" si="19"/>
        <v>45082</v>
      </c>
      <c r="X113" s="9">
        <f t="shared" ca="1" si="20"/>
        <v>1.1066689383218757</v>
      </c>
      <c r="Y113" s="9">
        <f t="shared" ca="1" si="20"/>
        <v>1.091335119504764</v>
      </c>
      <c r="Z113" s="9">
        <f t="shared" ca="1" si="20"/>
        <v>1.3581705308114673</v>
      </c>
    </row>
    <row r="114" spans="1:26" x14ac:dyDescent="0.35">
      <c r="A114" s="2">
        <v>45089</v>
      </c>
      <c r="B114" s="4">
        <v>676</v>
      </c>
      <c r="C114" s="4">
        <v>307</v>
      </c>
      <c r="D114" s="4">
        <v>975</v>
      </c>
      <c r="E114" s="4">
        <v>1958</v>
      </c>
      <c r="G114">
        <f t="shared" si="21"/>
        <v>92858</v>
      </c>
      <c r="H114">
        <f t="shared" si="21"/>
        <v>35553</v>
      </c>
      <c r="I114">
        <f t="shared" si="21"/>
        <v>116054</v>
      </c>
      <c r="K114" s="9">
        <f t="shared" si="16"/>
        <v>0.38287492730836331</v>
      </c>
      <c r="L114" s="9">
        <f t="shared" si="16"/>
        <v>3.2642533682108401</v>
      </c>
      <c r="M114" s="9">
        <f t="shared" si="17"/>
        <v>1.2498007710698056</v>
      </c>
      <c r="S114" s="9">
        <f t="shared" ca="1" si="18"/>
        <v>0.33845723849962955</v>
      </c>
      <c r="T114" s="9">
        <f t="shared" ca="1" si="18"/>
        <v>2.8855641933376148</v>
      </c>
      <c r="U114" s="9">
        <f t="shared" ca="1" si="18"/>
        <v>1.1048101807677555</v>
      </c>
      <c r="W114" s="6">
        <f t="shared" si="19"/>
        <v>45089</v>
      </c>
      <c r="X114" s="9">
        <f t="shared" ca="1" si="20"/>
        <v>1.106868437135363</v>
      </c>
      <c r="Y114" s="9">
        <f t="shared" ca="1" si="20"/>
        <v>1.0897849745345105</v>
      </c>
      <c r="Z114" s="9">
        <f t="shared" ca="1" si="20"/>
        <v>1.3580951695857335</v>
      </c>
    </row>
    <row r="115" spans="1:26" x14ac:dyDescent="0.35">
      <c r="A115" s="2">
        <v>45096</v>
      </c>
      <c r="B115" s="4">
        <v>715</v>
      </c>
      <c r="C115" s="4">
        <v>339</v>
      </c>
      <c r="D115" s="4">
        <v>1075</v>
      </c>
      <c r="E115" s="4">
        <v>2129</v>
      </c>
      <c r="G115">
        <f t="shared" si="21"/>
        <v>93573</v>
      </c>
      <c r="H115">
        <f t="shared" si="21"/>
        <v>35892</v>
      </c>
      <c r="I115">
        <f t="shared" si="21"/>
        <v>117129</v>
      </c>
      <c r="K115" s="9">
        <f t="shared" si="16"/>
        <v>0.38357218428392803</v>
      </c>
      <c r="L115" s="9">
        <f t="shared" si="16"/>
        <v>3.2633734536944168</v>
      </c>
      <c r="M115" s="9">
        <f t="shared" si="17"/>
        <v>1.2517392837677535</v>
      </c>
      <c r="S115" s="9">
        <f t="shared" ca="1" si="18"/>
        <v>0.33867181181038591</v>
      </c>
      <c r="T115" s="9">
        <f t="shared" ca="1" si="18"/>
        <v>2.8813679548736606</v>
      </c>
      <c r="U115" s="9">
        <f t="shared" ca="1" si="18"/>
        <v>1.1052126001766045</v>
      </c>
      <c r="W115" s="6">
        <f t="shared" si="19"/>
        <v>45096</v>
      </c>
      <c r="X115" s="9">
        <f t="shared" ca="1" si="20"/>
        <v>1.1075701636700968</v>
      </c>
      <c r="Y115" s="9">
        <f t="shared" ca="1" si="20"/>
        <v>1.088200189958191</v>
      </c>
      <c r="Z115" s="9">
        <f t="shared" ca="1" si="20"/>
        <v>1.3585898462865995</v>
      </c>
    </row>
    <row r="116" spans="1:26" x14ac:dyDescent="0.35">
      <c r="A116" s="2">
        <v>45103</v>
      </c>
      <c r="B116" s="4">
        <v>661</v>
      </c>
      <c r="C116" s="4">
        <v>300</v>
      </c>
      <c r="D116" s="4">
        <v>977</v>
      </c>
      <c r="E116" s="4">
        <v>1938</v>
      </c>
      <c r="G116">
        <f t="shared" si="21"/>
        <v>94234</v>
      </c>
      <c r="H116">
        <f t="shared" si="21"/>
        <v>36192</v>
      </c>
      <c r="I116">
        <f t="shared" si="21"/>
        <v>118106</v>
      </c>
      <c r="K116" s="9">
        <f t="shared" si="16"/>
        <v>0.38406519939724515</v>
      </c>
      <c r="L116" s="9">
        <f t="shared" si="16"/>
        <v>3.263317860300619</v>
      </c>
      <c r="M116" s="9">
        <f t="shared" si="17"/>
        <v>1.2533268247129485</v>
      </c>
      <c r="S116" s="9">
        <f t="shared" ca="1" si="18"/>
        <v>0.33870528140981554</v>
      </c>
      <c r="T116" s="9">
        <f t="shared" ca="1" si="18"/>
        <v>2.8779045743729692</v>
      </c>
      <c r="U116" s="9">
        <f t="shared" ca="1" si="18"/>
        <v>1.1053029942027983</v>
      </c>
      <c r="W116" s="6">
        <f t="shared" si="19"/>
        <v>45103</v>
      </c>
      <c r="X116" s="9">
        <f t="shared" ca="1" si="20"/>
        <v>1.1076796204610828</v>
      </c>
      <c r="Y116" s="9">
        <f t="shared" ca="1" si="20"/>
        <v>1.086892182311207</v>
      </c>
      <c r="Z116" s="9">
        <f t="shared" ca="1" si="20"/>
        <v>1.3587009637368821</v>
      </c>
    </row>
    <row r="117" spans="1:26" x14ac:dyDescent="0.35">
      <c r="A117" s="2">
        <v>45110</v>
      </c>
      <c r="B117" s="4">
        <v>644</v>
      </c>
      <c r="C117" s="4">
        <v>326</v>
      </c>
      <c r="D117" s="4">
        <v>991</v>
      </c>
      <c r="E117" s="4">
        <v>1961</v>
      </c>
      <c r="G117">
        <f t="shared" si="21"/>
        <v>94878</v>
      </c>
      <c r="H117">
        <f t="shared" si="21"/>
        <v>36518</v>
      </c>
      <c r="I117">
        <f t="shared" si="21"/>
        <v>119097</v>
      </c>
      <c r="K117" s="9">
        <f t="shared" si="16"/>
        <v>0.38489428529269165</v>
      </c>
      <c r="L117" s="9">
        <f t="shared" si="16"/>
        <v>3.2613231830877925</v>
      </c>
      <c r="M117" s="9">
        <f t="shared" si="17"/>
        <v>1.255264655663062</v>
      </c>
      <c r="S117" s="9">
        <f t="shared" ca="1" si="18"/>
        <v>0.33903422416502599</v>
      </c>
      <c r="T117" s="9">
        <f t="shared" ca="1" si="18"/>
        <v>2.8727373135424874</v>
      </c>
      <c r="U117" s="9">
        <f t="shared" ca="1" si="18"/>
        <v>1.1057001751295827</v>
      </c>
      <c r="W117" s="6">
        <f t="shared" si="19"/>
        <v>45110</v>
      </c>
      <c r="X117" s="9">
        <f t="shared" ca="1" si="20"/>
        <v>1.1087553733537698</v>
      </c>
      <c r="Y117" s="9">
        <f t="shared" ca="1" si="20"/>
        <v>1.0849406737550773</v>
      </c>
      <c r="Z117" s="9">
        <f t="shared" ca="1" si="20"/>
        <v>1.3591892009992712</v>
      </c>
    </row>
    <row r="118" spans="1:26" x14ac:dyDescent="0.35">
      <c r="A118" s="2">
        <v>45117</v>
      </c>
      <c r="B118" s="4">
        <v>660</v>
      </c>
      <c r="C118" s="4">
        <v>321</v>
      </c>
      <c r="D118" s="4">
        <v>1083</v>
      </c>
      <c r="E118" s="4">
        <v>2064</v>
      </c>
      <c r="G118">
        <f t="shared" si="21"/>
        <v>95538</v>
      </c>
      <c r="H118">
        <f t="shared" si="21"/>
        <v>36839</v>
      </c>
      <c r="I118">
        <f t="shared" si="21"/>
        <v>120180</v>
      </c>
      <c r="K118" s="9">
        <f t="shared" si="16"/>
        <v>0.38559526052460802</v>
      </c>
      <c r="L118" s="9">
        <f t="shared" si="16"/>
        <v>3.2623035370124054</v>
      </c>
      <c r="M118" s="9">
        <f t="shared" si="17"/>
        <v>1.2579287822646485</v>
      </c>
      <c r="S118" s="9">
        <f t="shared" ca="1" si="18"/>
        <v>0.33924919915328811</v>
      </c>
      <c r="T118" s="9">
        <f t="shared" ca="1" si="18"/>
        <v>2.8701957094095767</v>
      </c>
      <c r="U118" s="9">
        <f t="shared" ca="1" si="18"/>
        <v>1.1067338623263976</v>
      </c>
      <c r="W118" s="6">
        <f t="shared" si="19"/>
        <v>45117</v>
      </c>
      <c r="X118" s="9">
        <f t="shared" ca="1" si="20"/>
        <v>1.1094584135083716</v>
      </c>
      <c r="Y118" s="9">
        <f t="shared" ca="1" si="20"/>
        <v>1.0839807914548822</v>
      </c>
      <c r="Z118" s="9">
        <f t="shared" ca="1" si="20"/>
        <v>1.3604598677737947</v>
      </c>
    </row>
    <row r="119" spans="1:26" x14ac:dyDescent="0.35">
      <c r="A119" s="2">
        <v>45124</v>
      </c>
      <c r="B119" s="4">
        <v>654</v>
      </c>
      <c r="C119" s="4">
        <v>301</v>
      </c>
      <c r="D119" s="4">
        <v>1020</v>
      </c>
      <c r="E119" s="4">
        <v>1975</v>
      </c>
      <c r="G119">
        <f t="shared" si="21"/>
        <v>96192</v>
      </c>
      <c r="H119">
        <f t="shared" si="21"/>
        <v>37140</v>
      </c>
      <c r="I119">
        <f t="shared" si="21"/>
        <v>121200</v>
      </c>
      <c r="K119" s="9">
        <f t="shared" si="16"/>
        <v>0.38610279441117762</v>
      </c>
      <c r="L119" s="9">
        <f t="shared" si="16"/>
        <v>3.2633279483037159</v>
      </c>
      <c r="M119" s="9">
        <f t="shared" si="17"/>
        <v>1.2599800399201597</v>
      </c>
      <c r="S119" s="9">
        <f t="shared" ca="1" si="18"/>
        <v>0.33929319932762186</v>
      </c>
      <c r="T119" s="9">
        <f t="shared" ca="1" si="18"/>
        <v>2.8676948109732665</v>
      </c>
      <c r="U119" s="9">
        <f t="shared" ca="1" si="18"/>
        <v>1.1072249800352121</v>
      </c>
      <c r="W119" s="6">
        <f t="shared" si="19"/>
        <v>45124</v>
      </c>
      <c r="X119" s="9">
        <f t="shared" ca="1" si="20"/>
        <v>1.1096023088034297</v>
      </c>
      <c r="Y119" s="9">
        <f t="shared" ca="1" si="20"/>
        <v>1.0830362823897157</v>
      </c>
      <c r="Z119" s="9">
        <f t="shared" ca="1" si="20"/>
        <v>1.3610635774423419</v>
      </c>
    </row>
    <row r="120" spans="1:26" x14ac:dyDescent="0.35">
      <c r="A120" s="2">
        <v>45131</v>
      </c>
      <c r="B120" s="4">
        <v>581</v>
      </c>
      <c r="C120" s="4">
        <v>333</v>
      </c>
      <c r="D120" s="4">
        <v>963</v>
      </c>
      <c r="E120" s="4">
        <v>1877</v>
      </c>
      <c r="G120">
        <f t="shared" si="21"/>
        <v>96773</v>
      </c>
      <c r="H120">
        <f t="shared" si="21"/>
        <v>37473</v>
      </c>
      <c r="I120">
        <f t="shared" si="21"/>
        <v>122163</v>
      </c>
      <c r="K120" s="9">
        <f t="shared" si="16"/>
        <v>0.38722577578456802</v>
      </c>
      <c r="L120" s="9">
        <f t="shared" si="16"/>
        <v>3.2600272195981108</v>
      </c>
      <c r="M120" s="9">
        <f t="shared" si="17"/>
        <v>1.2623665691876866</v>
      </c>
      <c r="S120" s="9">
        <f t="shared" ca="1" si="18"/>
        <v>0.33987681102284856</v>
      </c>
      <c r="T120" s="9">
        <f t="shared" ca="1" si="18"/>
        <v>2.8613995362259317</v>
      </c>
      <c r="U120" s="9">
        <f t="shared" ca="1" si="18"/>
        <v>1.1080076552446896</v>
      </c>
      <c r="W120" s="6">
        <f t="shared" si="19"/>
        <v>45131</v>
      </c>
      <c r="X120" s="9">
        <f t="shared" ca="1" si="20"/>
        <v>1.1115109143568318</v>
      </c>
      <c r="Y120" s="9">
        <f t="shared" ca="1" si="20"/>
        <v>1.0806587591843571</v>
      </c>
      <c r="Z120" s="9">
        <f t="shared" ca="1" si="20"/>
        <v>1.3620256860831288</v>
      </c>
    </row>
    <row r="121" spans="1:26" x14ac:dyDescent="0.35">
      <c r="A121" s="2">
        <v>45138</v>
      </c>
      <c r="B121" s="4">
        <v>613</v>
      </c>
      <c r="C121" s="4">
        <v>291</v>
      </c>
      <c r="D121" s="4">
        <v>988</v>
      </c>
      <c r="E121" s="4">
        <v>1892</v>
      </c>
      <c r="G121">
        <f t="shared" si="21"/>
        <v>97386</v>
      </c>
      <c r="H121">
        <f t="shared" si="21"/>
        <v>37764</v>
      </c>
      <c r="I121">
        <f t="shared" si="21"/>
        <v>123151</v>
      </c>
      <c r="K121" s="9">
        <f t="shared" si="16"/>
        <v>0.38777647711169982</v>
      </c>
      <c r="L121" s="9">
        <f t="shared" si="16"/>
        <v>3.2610687427179323</v>
      </c>
      <c r="M121" s="9">
        <f t="shared" si="17"/>
        <v>1.2645657486702402</v>
      </c>
      <c r="S121" s="9">
        <f t="shared" ca="1" si="18"/>
        <v>0.33995685525359276</v>
      </c>
      <c r="T121" s="9">
        <f t="shared" ca="1" si="18"/>
        <v>2.8589219304832532</v>
      </c>
      <c r="U121" s="9">
        <f t="shared" ca="1" si="18"/>
        <v>1.1086226745401762</v>
      </c>
      <c r="W121" s="6">
        <f t="shared" si="19"/>
        <v>45138</v>
      </c>
      <c r="X121" s="9">
        <f t="shared" ca="1" si="20"/>
        <v>1.1117726857787646</v>
      </c>
      <c r="Y121" s="9">
        <f t="shared" ca="1" si="20"/>
        <v>1.0797230470219226</v>
      </c>
      <c r="Z121" s="9">
        <f t="shared" ca="1" si="20"/>
        <v>1.3627817025907083</v>
      </c>
    </row>
    <row r="122" spans="1:26" x14ac:dyDescent="0.35">
      <c r="A122" s="2">
        <v>45145</v>
      </c>
      <c r="B122" s="4">
        <v>650</v>
      </c>
      <c r="C122" s="4">
        <v>357</v>
      </c>
      <c r="D122" s="4">
        <v>993</v>
      </c>
      <c r="E122" s="4">
        <v>2000</v>
      </c>
      <c r="G122">
        <f t="shared" si="21"/>
        <v>98036</v>
      </c>
      <c r="H122">
        <f t="shared" si="21"/>
        <v>38121</v>
      </c>
      <c r="I122">
        <f t="shared" si="21"/>
        <v>124144</v>
      </c>
      <c r="K122" s="9">
        <f t="shared" si="16"/>
        <v>0.38884695418009713</v>
      </c>
      <c r="L122" s="9">
        <f t="shared" si="16"/>
        <v>3.256577739303796</v>
      </c>
      <c r="M122" s="9">
        <f t="shared" si="17"/>
        <v>1.2663103349789873</v>
      </c>
      <c r="S122" s="9">
        <f t="shared" ca="1" si="18"/>
        <v>0.34049137087225084</v>
      </c>
      <c r="T122" s="9">
        <f t="shared" ca="1" si="18"/>
        <v>2.8516016568668809</v>
      </c>
      <c r="U122" s="9">
        <f t="shared" ca="1" si="18"/>
        <v>1.1088366188076049</v>
      </c>
      <c r="W122" s="6">
        <f t="shared" si="19"/>
        <v>45145</v>
      </c>
      <c r="X122" s="9">
        <f t="shared" ca="1" si="20"/>
        <v>1.1135207307314188</v>
      </c>
      <c r="Y122" s="9">
        <f t="shared" ca="1" si="20"/>
        <v>1.0769584146443021</v>
      </c>
      <c r="Z122" s="9">
        <f t="shared" ca="1" si="20"/>
        <v>1.3630446949863373</v>
      </c>
    </row>
    <row r="123" spans="1:26" x14ac:dyDescent="0.35">
      <c r="A123" s="2">
        <v>45152</v>
      </c>
      <c r="B123" s="4">
        <v>745</v>
      </c>
      <c r="C123" s="4">
        <v>320</v>
      </c>
      <c r="D123" s="4">
        <v>1074</v>
      </c>
      <c r="E123" s="4">
        <v>2139</v>
      </c>
      <c r="G123">
        <f t="shared" si="21"/>
        <v>98781</v>
      </c>
      <c r="H123">
        <f t="shared" si="21"/>
        <v>38441</v>
      </c>
      <c r="I123">
        <f t="shared" si="21"/>
        <v>125218</v>
      </c>
      <c r="K123" s="9">
        <f t="shared" si="16"/>
        <v>0.38915378463469696</v>
      </c>
      <c r="L123" s="9">
        <f t="shared" si="16"/>
        <v>3.2574074555812804</v>
      </c>
      <c r="M123" s="9">
        <f t="shared" si="17"/>
        <v>1.2676324394367338</v>
      </c>
      <c r="S123" s="9">
        <f t="shared" ca="1" si="18"/>
        <v>0.34035625241272427</v>
      </c>
      <c r="T123" s="9">
        <f t="shared" ca="1" si="18"/>
        <v>2.8489482511486859</v>
      </c>
      <c r="U123" s="9">
        <f t="shared" ca="1" si="18"/>
        <v>1.108678994162912</v>
      </c>
      <c r="W123" s="6">
        <f t="shared" si="19"/>
        <v>45152</v>
      </c>
      <c r="X123" s="9">
        <f t="shared" ca="1" si="20"/>
        <v>1.1130788481503657</v>
      </c>
      <c r="Y123" s="9">
        <f t="shared" ca="1" si="20"/>
        <v>1.0759563084739698</v>
      </c>
      <c r="Z123" s="9">
        <f t="shared" ca="1" si="20"/>
        <v>1.3628509338567862</v>
      </c>
    </row>
    <row r="124" spans="1:26" x14ac:dyDescent="0.35">
      <c r="A124" s="2">
        <v>45159</v>
      </c>
      <c r="B124" s="4">
        <v>675</v>
      </c>
      <c r="C124" s="4">
        <v>374</v>
      </c>
      <c r="D124" s="4">
        <v>1155</v>
      </c>
      <c r="E124" s="4">
        <v>2204</v>
      </c>
      <c r="G124">
        <f t="shared" si="21"/>
        <v>99456</v>
      </c>
      <c r="H124">
        <f t="shared" si="21"/>
        <v>38815</v>
      </c>
      <c r="I124">
        <f t="shared" si="21"/>
        <v>126373</v>
      </c>
      <c r="K124" s="9">
        <f t="shared" si="16"/>
        <v>0.3902730855855856</v>
      </c>
      <c r="L124" s="9">
        <f t="shared" si="16"/>
        <v>3.2557774056421485</v>
      </c>
      <c r="M124" s="9">
        <f t="shared" si="17"/>
        <v>1.2706422940797941</v>
      </c>
      <c r="S124" s="9">
        <f t="shared" ca="1" si="18"/>
        <v>0.34093072564317234</v>
      </c>
      <c r="T124" s="9">
        <f t="shared" ca="1" si="18"/>
        <v>2.8441483526150164</v>
      </c>
      <c r="U124" s="9">
        <f t="shared" ca="1" si="18"/>
        <v>1.1099945534382227</v>
      </c>
      <c r="W124" s="6">
        <f t="shared" si="19"/>
        <v>45159</v>
      </c>
      <c r="X124" s="9">
        <f t="shared" ca="1" si="20"/>
        <v>1.114957567865686</v>
      </c>
      <c r="Y124" s="9">
        <f t="shared" ca="1" si="20"/>
        <v>1.0741435408656941</v>
      </c>
      <c r="Z124" s="9">
        <f t="shared" ca="1" si="20"/>
        <v>1.3644680937347498</v>
      </c>
    </row>
    <row r="125" spans="1:26" x14ac:dyDescent="0.35">
      <c r="A125" s="2">
        <v>45166</v>
      </c>
      <c r="B125" s="4">
        <v>590</v>
      </c>
      <c r="C125" s="4">
        <v>290</v>
      </c>
      <c r="D125" s="4">
        <v>1030</v>
      </c>
      <c r="E125" s="4">
        <v>1910</v>
      </c>
      <c r="G125">
        <f t="shared" si="21"/>
        <v>100046</v>
      </c>
      <c r="H125">
        <f t="shared" si="21"/>
        <v>39105</v>
      </c>
      <c r="I125">
        <f t="shared" si="21"/>
        <v>127403</v>
      </c>
      <c r="K125" s="9">
        <f t="shared" si="16"/>
        <v>0.39087019970813425</v>
      </c>
      <c r="L125" s="9">
        <f t="shared" si="16"/>
        <v>3.2579721263265569</v>
      </c>
      <c r="M125" s="9">
        <f t="shared" si="17"/>
        <v>1.2734442156607961</v>
      </c>
      <c r="S125" s="9">
        <f t="shared" ca="1" si="18"/>
        <v>0.34104773345941625</v>
      </c>
      <c r="T125" s="9">
        <f t="shared" ca="1" si="18"/>
        <v>2.8426930735249498</v>
      </c>
      <c r="U125" s="9">
        <f t="shared" ca="1" si="18"/>
        <v>1.1111240093576271</v>
      </c>
      <c r="W125" s="6">
        <f t="shared" si="19"/>
        <v>45166</v>
      </c>
      <c r="X125" s="9">
        <f t="shared" ca="1" si="20"/>
        <v>1.1153402225823428</v>
      </c>
      <c r="Y125" s="9">
        <f t="shared" ca="1" si="20"/>
        <v>1.0735939286651508</v>
      </c>
      <c r="Z125" s="9">
        <f t="shared" ca="1" si="20"/>
        <v>1.365856484840394</v>
      </c>
    </row>
    <row r="126" spans="1:26" x14ac:dyDescent="0.35">
      <c r="A126" s="2">
        <v>45173</v>
      </c>
      <c r="B126" s="4">
        <v>639</v>
      </c>
      <c r="C126" s="4">
        <v>307</v>
      </c>
      <c r="D126" s="4">
        <v>991</v>
      </c>
      <c r="E126" s="4">
        <v>1937</v>
      </c>
      <c r="G126">
        <f t="shared" si="21"/>
        <v>100685</v>
      </c>
      <c r="H126">
        <f t="shared" si="21"/>
        <v>39412</v>
      </c>
      <c r="I126">
        <f t="shared" si="21"/>
        <v>128394</v>
      </c>
      <c r="K126" s="9">
        <f t="shared" si="16"/>
        <v>0.39143864527983313</v>
      </c>
      <c r="L126" s="9">
        <f t="shared" si="16"/>
        <v>3.2577387597685985</v>
      </c>
      <c r="M126" s="9">
        <f t="shared" si="17"/>
        <v>1.2752048467994239</v>
      </c>
      <c r="S126" s="9">
        <f t="shared" ca="1" si="18"/>
        <v>0.34113900059003849</v>
      </c>
      <c r="T126" s="9">
        <f t="shared" ca="1" si="18"/>
        <v>2.8391211703085957</v>
      </c>
      <c r="U126" s="9">
        <f t="shared" ca="1" si="18"/>
        <v>1.1113417446908911</v>
      </c>
      <c r="W126" s="6">
        <f t="shared" si="19"/>
        <v>45173</v>
      </c>
      <c r="X126" s="9">
        <f t="shared" ca="1" si="20"/>
        <v>1.1156386966427041</v>
      </c>
      <c r="Y126" s="9">
        <f t="shared" ca="1" si="20"/>
        <v>1.07224493547184</v>
      </c>
      <c r="Z126" s="9">
        <f t="shared" ca="1" si="20"/>
        <v>1.3661241374285955</v>
      </c>
    </row>
    <row r="127" spans="1:26" x14ac:dyDescent="0.35">
      <c r="A127" s="2">
        <v>45180</v>
      </c>
      <c r="B127" s="4">
        <v>658</v>
      </c>
      <c r="C127" s="4">
        <v>295</v>
      </c>
      <c r="D127" s="4">
        <v>1030</v>
      </c>
      <c r="E127" s="4">
        <v>1983</v>
      </c>
      <c r="G127">
        <f t="shared" si="21"/>
        <v>101343</v>
      </c>
      <c r="H127">
        <f t="shared" si="21"/>
        <v>39707</v>
      </c>
      <c r="I127">
        <f t="shared" si="21"/>
        <v>129424</v>
      </c>
      <c r="K127" s="9">
        <f t="shared" si="16"/>
        <v>0.39180801831404238</v>
      </c>
      <c r="L127" s="9">
        <f t="shared" si="16"/>
        <v>3.2594756592036669</v>
      </c>
      <c r="M127" s="9">
        <f t="shared" si="17"/>
        <v>1.2770886987754457</v>
      </c>
      <c r="S127" s="9">
        <f t="shared" ca="1" si="18"/>
        <v>0.34105628628800361</v>
      </c>
      <c r="T127" s="9">
        <f t="shared" ca="1" si="18"/>
        <v>2.8372687939304053</v>
      </c>
      <c r="U127" s="9">
        <f t="shared" ca="1" si="18"/>
        <v>1.1116646635741452</v>
      </c>
      <c r="W127" s="6">
        <f t="shared" si="19"/>
        <v>45180</v>
      </c>
      <c r="X127" s="9">
        <f t="shared" ca="1" si="20"/>
        <v>1.1153681931940915</v>
      </c>
      <c r="Y127" s="9">
        <f t="shared" ca="1" si="20"/>
        <v>1.0715453523716632</v>
      </c>
      <c r="Z127" s="9">
        <f t="shared" ca="1" si="20"/>
        <v>1.3665210875863236</v>
      </c>
    </row>
    <row r="128" spans="1:26" x14ac:dyDescent="0.35">
      <c r="A128" s="2">
        <v>45187</v>
      </c>
      <c r="B128" s="4">
        <v>679</v>
      </c>
      <c r="C128" s="4">
        <v>341</v>
      </c>
      <c r="D128" s="4">
        <v>1031</v>
      </c>
      <c r="E128" s="4">
        <v>2051</v>
      </c>
      <c r="G128">
        <f t="shared" si="21"/>
        <v>102022</v>
      </c>
      <c r="H128">
        <f t="shared" si="21"/>
        <v>40048</v>
      </c>
      <c r="I128">
        <f t="shared" si="21"/>
        <v>130455</v>
      </c>
      <c r="K128" s="9">
        <f t="shared" si="16"/>
        <v>0.39254278488953365</v>
      </c>
      <c r="L128" s="9">
        <f t="shared" si="16"/>
        <v>3.2574660407510985</v>
      </c>
      <c r="M128" s="9">
        <f t="shared" si="17"/>
        <v>1.2786947913195192</v>
      </c>
      <c r="S128" s="9">
        <f t="shared" ca="1" si="18"/>
        <v>0.34129097543366643</v>
      </c>
      <c r="T128" s="9">
        <f t="shared" ca="1" si="18"/>
        <v>2.832159462064356</v>
      </c>
      <c r="U128" s="9">
        <f t="shared" ca="1" si="18"/>
        <v>1.1117437624899857</v>
      </c>
      <c r="W128" s="6">
        <f t="shared" si="19"/>
        <v>45187</v>
      </c>
      <c r="X128" s="9">
        <f t="shared" ca="1" si="20"/>
        <v>1.1161357052408836</v>
      </c>
      <c r="Y128" s="9">
        <f t="shared" ca="1" si="20"/>
        <v>1.0696157217259865</v>
      </c>
      <c r="Z128" s="9">
        <f t="shared" ca="1" si="20"/>
        <v>1.3666183204480338</v>
      </c>
    </row>
    <row r="129" spans="1:26" x14ac:dyDescent="0.35">
      <c r="A129" s="2">
        <v>45194</v>
      </c>
      <c r="B129" s="4">
        <v>651</v>
      </c>
      <c r="C129" s="4">
        <v>297</v>
      </c>
      <c r="D129" s="4">
        <v>1013</v>
      </c>
      <c r="E129" s="4">
        <v>1961</v>
      </c>
      <c r="G129">
        <f t="shared" si="21"/>
        <v>102673</v>
      </c>
      <c r="H129">
        <f t="shared" si="21"/>
        <v>40345</v>
      </c>
      <c r="I129">
        <f t="shared" si="21"/>
        <v>131468</v>
      </c>
      <c r="K129" s="9">
        <f t="shared" si="16"/>
        <v>0.39294653901220378</v>
      </c>
      <c r="L129" s="9">
        <f t="shared" si="16"/>
        <v>3.258594621390507</v>
      </c>
      <c r="M129" s="9">
        <f t="shared" si="17"/>
        <v>1.2804534785191823</v>
      </c>
      <c r="S129" s="9">
        <f t="shared" ca="1" si="18"/>
        <v>0.34123717623923894</v>
      </c>
      <c r="T129" s="9">
        <f t="shared" ca="1" si="18"/>
        <v>2.8297834863412157</v>
      </c>
      <c r="U129" s="9">
        <f t="shared" ca="1" si="18"/>
        <v>1.1119536271116686</v>
      </c>
      <c r="W129" s="6">
        <f t="shared" si="19"/>
        <v>45194</v>
      </c>
      <c r="X129" s="9">
        <f t="shared" ca="1" si="20"/>
        <v>1.1159597638708036</v>
      </c>
      <c r="Y129" s="9">
        <f t="shared" ca="1" si="20"/>
        <v>1.0687183919597956</v>
      </c>
      <c r="Z129" s="9">
        <f t="shared" ca="1" si="20"/>
        <v>1.3668762979123401</v>
      </c>
    </row>
    <row r="130" spans="1:26" x14ac:dyDescent="0.35">
      <c r="A130" s="2">
        <v>45201</v>
      </c>
      <c r="B130" s="4">
        <v>728</v>
      </c>
      <c r="C130" s="4">
        <v>328</v>
      </c>
      <c r="D130" s="4">
        <v>1025</v>
      </c>
      <c r="E130" s="4">
        <v>2081</v>
      </c>
      <c r="G130">
        <f t="shared" si="21"/>
        <v>103401</v>
      </c>
      <c r="H130">
        <f t="shared" si="21"/>
        <v>40673</v>
      </c>
      <c r="I130">
        <f t="shared" si="21"/>
        <v>132493</v>
      </c>
      <c r="K130" s="9">
        <f t="shared" si="16"/>
        <v>0.3933520952408584</v>
      </c>
      <c r="L130" s="9">
        <f t="shared" si="16"/>
        <v>3.2575172719002778</v>
      </c>
      <c r="M130" s="9">
        <f t="shared" si="17"/>
        <v>1.2813512441852593</v>
      </c>
      <c r="S130" s="9">
        <f t="shared" ca="1" si="18"/>
        <v>0.3411845884215618</v>
      </c>
      <c r="T130" s="9">
        <f t="shared" ca="1" si="18"/>
        <v>2.8254957915220476</v>
      </c>
      <c r="U130" s="9">
        <f t="shared" ca="1" si="18"/>
        <v>1.111414689689425</v>
      </c>
      <c r="W130" s="6">
        <f t="shared" si="19"/>
        <v>45201</v>
      </c>
      <c r="X130" s="9">
        <f t="shared" ca="1" si="20"/>
        <v>1.1157877841080936</v>
      </c>
      <c r="Y130" s="9">
        <f t="shared" ca="1" si="20"/>
        <v>1.0670990672536922</v>
      </c>
      <c r="Z130" s="9">
        <f t="shared" ca="1" si="20"/>
        <v>1.3662138055470461</v>
      </c>
    </row>
    <row r="131" spans="1:26" x14ac:dyDescent="0.35">
      <c r="A131" s="2">
        <v>45208</v>
      </c>
      <c r="B131" s="4">
        <v>726</v>
      </c>
      <c r="C131" s="4">
        <v>403</v>
      </c>
      <c r="D131" s="4">
        <v>1159</v>
      </c>
      <c r="E131" s="4">
        <v>2288</v>
      </c>
      <c r="G131">
        <f t="shared" si="21"/>
        <v>104127</v>
      </c>
      <c r="H131">
        <f t="shared" si="21"/>
        <v>41076</v>
      </c>
      <c r="I131">
        <f t="shared" si="21"/>
        <v>133652</v>
      </c>
      <c r="K131" s="9">
        <f t="shared" si="16"/>
        <v>0.39447981791466191</v>
      </c>
      <c r="L131" s="9">
        <f t="shared" si="16"/>
        <v>3.2537734930372966</v>
      </c>
      <c r="M131" s="9">
        <f t="shared" si="17"/>
        <v>1.2835479750689063</v>
      </c>
      <c r="S131" s="9">
        <f t="shared" ca="1" si="18"/>
        <v>0.34175729443807801</v>
      </c>
      <c r="T131" s="9">
        <f t="shared" ca="1" si="18"/>
        <v>2.818904225755146</v>
      </c>
      <c r="U131" s="9">
        <f t="shared" ca="1" si="18"/>
        <v>1.1120008256947611</v>
      </c>
      <c r="W131" s="6">
        <f t="shared" si="19"/>
        <v>45208</v>
      </c>
      <c r="X131" s="9">
        <f t="shared" ca="1" si="20"/>
        <v>1.1176607244424455</v>
      </c>
      <c r="Y131" s="9">
        <f t="shared" ca="1" si="20"/>
        <v>1.0646096444406385</v>
      </c>
      <c r="Z131" s="9">
        <f t="shared" ca="1" si="20"/>
        <v>1.3669343170805421</v>
      </c>
    </row>
    <row r="132" spans="1:26" x14ac:dyDescent="0.35">
      <c r="A132" s="2">
        <v>45215</v>
      </c>
      <c r="B132" s="4">
        <v>706</v>
      </c>
      <c r="C132" s="4">
        <v>399</v>
      </c>
      <c r="D132" s="4">
        <v>1099</v>
      </c>
      <c r="E132" s="4">
        <v>2204</v>
      </c>
      <c r="G132">
        <f t="shared" si="21"/>
        <v>104833</v>
      </c>
      <c r="H132">
        <f t="shared" si="21"/>
        <v>41475</v>
      </c>
      <c r="I132">
        <f t="shared" si="21"/>
        <v>134751</v>
      </c>
      <c r="K132" s="9">
        <f t="shared" si="16"/>
        <v>0.39562923888470236</v>
      </c>
      <c r="L132" s="9">
        <f t="shared" si="16"/>
        <v>3.2489692585895118</v>
      </c>
      <c r="M132" s="9">
        <f t="shared" si="17"/>
        <v>1.2853872349355642</v>
      </c>
      <c r="S132" s="9">
        <f t="shared" ca="1" si="18"/>
        <v>0.34234694011470218</v>
      </c>
      <c r="T132" s="9">
        <f t="shared" ca="1" si="18"/>
        <v>2.8114066779806448</v>
      </c>
      <c r="U132" s="9">
        <f t="shared" ca="1" si="18"/>
        <v>1.1122746842048519</v>
      </c>
      <c r="W132" s="6">
        <f t="shared" si="19"/>
        <v>45215</v>
      </c>
      <c r="X132" s="9">
        <f t="shared" ca="1" si="20"/>
        <v>1.1195890631343342</v>
      </c>
      <c r="Y132" s="9">
        <f t="shared" ca="1" si="20"/>
        <v>1.061778061303666</v>
      </c>
      <c r="Z132" s="9">
        <f t="shared" ca="1" si="20"/>
        <v>1.3672709594523982</v>
      </c>
    </row>
    <row r="133" spans="1:26" x14ac:dyDescent="0.35">
      <c r="A133" s="2">
        <v>45222</v>
      </c>
      <c r="B133" s="4">
        <v>709</v>
      </c>
      <c r="C133" s="4">
        <v>382</v>
      </c>
      <c r="D133" s="4">
        <v>1134</v>
      </c>
      <c r="E133" s="4">
        <v>2225</v>
      </c>
      <c r="G133">
        <f t="shared" si="21"/>
        <v>105542</v>
      </c>
      <c r="H133">
        <f t="shared" si="21"/>
        <v>41857</v>
      </c>
      <c r="I133">
        <f t="shared" si="21"/>
        <v>135885</v>
      </c>
      <c r="K133" s="9">
        <f t="shared" si="16"/>
        <v>0.39659093062477496</v>
      </c>
      <c r="L133" s="9">
        <f t="shared" si="16"/>
        <v>3.2464103973051102</v>
      </c>
      <c r="M133" s="9">
        <f t="shared" si="17"/>
        <v>1.2874969206571791</v>
      </c>
      <c r="S133" s="9">
        <f t="shared" ca="1" si="18"/>
        <v>0.34277245461488265</v>
      </c>
      <c r="T133" s="9">
        <f t="shared" ca="1" si="18"/>
        <v>2.8058636106945656</v>
      </c>
      <c r="U133" s="9">
        <f t="shared" ca="1" si="18"/>
        <v>1.112780060571549</v>
      </c>
      <c r="W133" s="6">
        <f t="shared" si="19"/>
        <v>45222</v>
      </c>
      <c r="X133" s="9">
        <f t="shared" ca="1" si="20"/>
        <v>1.1209806379515284</v>
      </c>
      <c r="Y133" s="9">
        <f t="shared" ca="1" si="20"/>
        <v>1.0596846227119514</v>
      </c>
      <c r="Z133" s="9">
        <f t="shared" ca="1" si="20"/>
        <v>1.367892196669779</v>
      </c>
    </row>
    <row r="134" spans="1:26" x14ac:dyDescent="0.35">
      <c r="A134" s="2">
        <v>45229</v>
      </c>
      <c r="B134" s="4">
        <v>713</v>
      </c>
      <c r="C134" s="4">
        <v>365</v>
      </c>
      <c r="D134" s="4">
        <v>1085</v>
      </c>
      <c r="E134" s="4">
        <v>2163</v>
      </c>
      <c r="G134">
        <f t="shared" si="21"/>
        <v>106255</v>
      </c>
      <c r="H134">
        <f t="shared" si="21"/>
        <v>42222</v>
      </c>
      <c r="I134">
        <f t="shared" si="21"/>
        <v>136970</v>
      </c>
      <c r="K134" s="9">
        <f t="shared" si="16"/>
        <v>0.3973648298903581</v>
      </c>
      <c r="L134" s="9">
        <f t="shared" si="16"/>
        <v>3.2440433897020511</v>
      </c>
      <c r="M134" s="9">
        <f t="shared" si="17"/>
        <v>1.2890687497058961</v>
      </c>
      <c r="S134" s="9">
        <f t="shared" ca="1" si="18"/>
        <v>0.34303436376348551</v>
      </c>
      <c r="T134" s="9">
        <f t="shared" ca="1" si="18"/>
        <v>2.8004953546458444</v>
      </c>
      <c r="U134" s="9">
        <f t="shared" ca="1" si="18"/>
        <v>1.1128183602075838</v>
      </c>
      <c r="W134" s="6">
        <f t="shared" si="19"/>
        <v>45229</v>
      </c>
      <c r="X134" s="9">
        <f t="shared" ca="1" si="20"/>
        <v>1.1218371685173116</v>
      </c>
      <c r="Y134" s="9">
        <f t="shared" ca="1" si="20"/>
        <v>1.0576572047134687</v>
      </c>
      <c r="Z134" s="9">
        <f t="shared" ca="1" si="20"/>
        <v>1.3679392767488743</v>
      </c>
    </row>
    <row r="135" spans="1:26" x14ac:dyDescent="0.35">
      <c r="A135" s="2">
        <v>45236</v>
      </c>
      <c r="B135" s="4">
        <v>710</v>
      </c>
      <c r="C135" s="4">
        <v>328</v>
      </c>
      <c r="D135" s="4">
        <v>1113</v>
      </c>
      <c r="E135" s="4">
        <v>2151</v>
      </c>
      <c r="G135">
        <f t="shared" si="21"/>
        <v>106965</v>
      </c>
      <c r="H135">
        <f t="shared" si="21"/>
        <v>42550</v>
      </c>
      <c r="I135">
        <f t="shared" si="21"/>
        <v>138083</v>
      </c>
      <c r="K135" s="9">
        <f t="shared" si="16"/>
        <v>0.39779367082690598</v>
      </c>
      <c r="L135" s="9">
        <f t="shared" si="16"/>
        <v>3.2451938895417158</v>
      </c>
      <c r="M135" s="9">
        <f t="shared" si="17"/>
        <v>1.290917589865844</v>
      </c>
      <c r="S135" s="9">
        <f t="shared" ca="1" si="18"/>
        <v>0.34299764430032958</v>
      </c>
      <c r="T135" s="9">
        <f t="shared" ca="1" si="18"/>
        <v>2.798168852452604</v>
      </c>
      <c r="U135" s="9">
        <f t="shared" ca="1" si="18"/>
        <v>1.1130938594106325</v>
      </c>
      <c r="W135" s="6">
        <f t="shared" si="19"/>
        <v>45236</v>
      </c>
      <c r="X135" s="9">
        <f t="shared" ca="1" si="20"/>
        <v>1.1217170835843493</v>
      </c>
      <c r="Y135" s="9">
        <f t="shared" ca="1" si="20"/>
        <v>1.0567785595115116</v>
      </c>
      <c r="Z135" s="9">
        <f t="shared" ca="1" si="20"/>
        <v>1.3682779359533226</v>
      </c>
    </row>
    <row r="136" spans="1:26" x14ac:dyDescent="0.35">
      <c r="A136" s="2">
        <v>45243</v>
      </c>
      <c r="B136" s="4">
        <v>749</v>
      </c>
      <c r="C136" s="4">
        <v>391</v>
      </c>
      <c r="D136" s="4">
        <v>1190</v>
      </c>
      <c r="E136" s="4">
        <v>2330</v>
      </c>
      <c r="G136">
        <f t="shared" si="21"/>
        <v>107714</v>
      </c>
      <c r="H136">
        <f t="shared" si="21"/>
        <v>42941</v>
      </c>
      <c r="I136">
        <f t="shared" si="21"/>
        <v>139273</v>
      </c>
      <c r="K136" s="9">
        <f t="shared" si="16"/>
        <v>0.39865755612083853</v>
      </c>
      <c r="L136" s="9">
        <f t="shared" si="16"/>
        <v>3.2433571644814978</v>
      </c>
      <c r="M136" s="9">
        <f t="shared" si="17"/>
        <v>1.2929888408192065</v>
      </c>
      <c r="S136" s="9">
        <f t="shared" ca="1" si="18"/>
        <v>0.34333520273111839</v>
      </c>
      <c r="T136" s="9">
        <f t="shared" ca="1" si="18"/>
        <v>2.7932712487183999</v>
      </c>
      <c r="U136" s="9">
        <f t="shared" ca="1" si="18"/>
        <v>1.1135586895966803</v>
      </c>
      <c r="W136" s="6">
        <f t="shared" si="19"/>
        <v>45243</v>
      </c>
      <c r="X136" s="9">
        <f t="shared" ca="1" si="20"/>
        <v>1.1228210126194775</v>
      </c>
      <c r="Y136" s="9">
        <f t="shared" ca="1" si="20"/>
        <v>1.0549288917851505</v>
      </c>
      <c r="Z136" s="9">
        <f t="shared" ca="1" si="20"/>
        <v>1.3688493315118884</v>
      </c>
    </row>
    <row r="137" spans="1:26" x14ac:dyDescent="0.35">
      <c r="A137" s="2">
        <v>45250</v>
      </c>
      <c r="B137" s="4">
        <v>748</v>
      </c>
      <c r="C137" s="4">
        <v>376</v>
      </c>
      <c r="D137" s="4">
        <v>1188</v>
      </c>
      <c r="E137" s="4">
        <v>2312</v>
      </c>
      <c r="G137">
        <f t="shared" si="21"/>
        <v>108462</v>
      </c>
      <c r="H137">
        <f t="shared" si="21"/>
        <v>43317</v>
      </c>
      <c r="I137">
        <f t="shared" si="21"/>
        <v>140461</v>
      </c>
      <c r="K137" s="9">
        <f t="shared" si="16"/>
        <v>0.39937489627703709</v>
      </c>
      <c r="L137" s="9">
        <f t="shared" si="16"/>
        <v>3.2426299143523329</v>
      </c>
      <c r="M137" s="9">
        <f t="shared" si="17"/>
        <v>1.2950249857092806</v>
      </c>
      <c r="S137" s="9">
        <f t="shared" ca="1" si="18"/>
        <v>0.34354542026008167</v>
      </c>
      <c r="T137" s="9">
        <f t="shared" ca="1" si="18"/>
        <v>2.7893357020150193</v>
      </c>
      <c r="U137" s="9">
        <f t="shared" ca="1" si="18"/>
        <v>1.1139906566740847</v>
      </c>
      <c r="W137" s="6">
        <f t="shared" si="19"/>
        <v>45250</v>
      </c>
      <c r="X137" s="9">
        <f t="shared" ca="1" si="20"/>
        <v>1.1235084942900528</v>
      </c>
      <c r="Y137" s="9">
        <f t="shared" ca="1" si="20"/>
        <v>1.0534425621190751</v>
      </c>
      <c r="Z137" s="9">
        <f t="shared" ca="1" si="20"/>
        <v>1.3693803298783547</v>
      </c>
    </row>
    <row r="138" spans="1:26" x14ac:dyDescent="0.35">
      <c r="A138" s="2">
        <v>45257</v>
      </c>
      <c r="B138" s="4">
        <v>790</v>
      </c>
      <c r="C138" s="4">
        <v>360</v>
      </c>
      <c r="D138" s="4">
        <v>1242</v>
      </c>
      <c r="E138" s="4">
        <v>2392</v>
      </c>
      <c r="G138">
        <f t="shared" si="21"/>
        <v>109252</v>
      </c>
      <c r="H138">
        <f t="shared" si="21"/>
        <v>43677</v>
      </c>
      <c r="I138">
        <f t="shared" si="21"/>
        <v>141703</v>
      </c>
      <c r="K138" s="9">
        <f t="shared" si="16"/>
        <v>0.3997821550177571</v>
      </c>
      <c r="L138" s="9">
        <f t="shared" si="16"/>
        <v>3.2443391258557135</v>
      </c>
      <c r="M138" s="9">
        <f t="shared" si="17"/>
        <v>1.2970288873430236</v>
      </c>
      <c r="S138" s="9">
        <f t="shared" ca="1" si="18"/>
        <v>0.34348823908956616</v>
      </c>
      <c r="T138" s="9">
        <f t="shared" ca="1" si="18"/>
        <v>2.7874989400166288</v>
      </c>
      <c r="U138" s="9">
        <f t="shared" ca="1" si="18"/>
        <v>1.1143923333495616</v>
      </c>
      <c r="W138" s="6">
        <f t="shared" si="19"/>
        <v>45257</v>
      </c>
      <c r="X138" s="9">
        <f t="shared" ca="1" si="20"/>
        <v>1.1233214927263615</v>
      </c>
      <c r="Y138" s="9">
        <f t="shared" ca="1" si="20"/>
        <v>1.0527488760689556</v>
      </c>
      <c r="Z138" s="9">
        <f t="shared" ca="1" si="20"/>
        <v>1.3698740935693459</v>
      </c>
    </row>
    <row r="139" spans="1:26" x14ac:dyDescent="0.35">
      <c r="A139" s="2">
        <v>45264</v>
      </c>
      <c r="B139" s="4">
        <v>834</v>
      </c>
      <c r="C139" s="4">
        <v>430</v>
      </c>
      <c r="D139" s="4">
        <v>1208</v>
      </c>
      <c r="E139" s="4">
        <v>2472</v>
      </c>
      <c r="G139">
        <f t="shared" si="21"/>
        <v>110086</v>
      </c>
      <c r="H139">
        <f t="shared" si="21"/>
        <v>44107</v>
      </c>
      <c r="I139">
        <f t="shared" si="21"/>
        <v>142911</v>
      </c>
      <c r="K139" s="9">
        <f t="shared" ref="K139:L156" si="22">H139/G139</f>
        <v>0.40065948440310301</v>
      </c>
      <c r="L139" s="9">
        <f t="shared" si="22"/>
        <v>3.2400979436370645</v>
      </c>
      <c r="M139" s="9">
        <f t="shared" ref="M139:M156" si="23">I139/G139</f>
        <v>1.2981759715131806</v>
      </c>
      <c r="S139" s="9">
        <f t="shared" ref="S139:U155" ca="1" si="24">K139*($O$6^(ROW()-10))</f>
        <v>0.34383411175508471</v>
      </c>
      <c r="T139" s="9">
        <f t="shared" ca="1" si="24"/>
        <v>2.7805561625718962</v>
      </c>
      <c r="U139" s="9">
        <f t="shared" ca="1" si="24"/>
        <v>1.1140561984499266</v>
      </c>
      <c r="W139" s="6">
        <f t="shared" ref="W139:W156" si="25">A139</f>
        <v>45264</v>
      </c>
      <c r="X139" s="9">
        <f t="shared" ref="X139:Z156" ca="1" si="26">S139/OFFSET(S$10, $H$1,0)</f>
        <v>1.1244526120914768</v>
      </c>
      <c r="Y139" s="9">
        <f t="shared" ca="1" si="26"/>
        <v>1.0501268118784324</v>
      </c>
      <c r="Z139" s="9">
        <f t="shared" ca="1" si="26"/>
        <v>1.3694608975366969</v>
      </c>
    </row>
    <row r="140" spans="1:26" x14ac:dyDescent="0.35">
      <c r="A140" s="2">
        <v>45271</v>
      </c>
      <c r="B140" s="4">
        <v>735</v>
      </c>
      <c r="C140" s="4">
        <v>384</v>
      </c>
      <c r="D140" s="4">
        <v>1311</v>
      </c>
      <c r="E140" s="4">
        <v>2430</v>
      </c>
      <c r="G140">
        <f t="shared" ref="G140:I156" si="27">B140+G139</f>
        <v>110821</v>
      </c>
      <c r="H140">
        <f t="shared" si="27"/>
        <v>44491</v>
      </c>
      <c r="I140">
        <f t="shared" si="27"/>
        <v>144222</v>
      </c>
      <c r="K140" s="9">
        <f t="shared" si="22"/>
        <v>0.40146723093998432</v>
      </c>
      <c r="L140" s="9">
        <f t="shared" si="22"/>
        <v>3.2415994246027284</v>
      </c>
      <c r="M140" s="9">
        <f t="shared" si="23"/>
        <v>1.3013959448119039</v>
      </c>
      <c r="S140" s="9">
        <f t="shared" ca="1" si="24"/>
        <v>0.34411903922159404</v>
      </c>
      <c r="T140" s="9">
        <f t="shared" ca="1" si="24"/>
        <v>2.7785482688680996</v>
      </c>
      <c r="U140" s="9">
        <f t="shared" ca="1" si="24"/>
        <v>1.1154960795355631</v>
      </c>
      <c r="W140" s="6">
        <f t="shared" si="25"/>
        <v>45271</v>
      </c>
      <c r="X140" s="9">
        <f t="shared" ca="1" si="26"/>
        <v>1.125384420260066</v>
      </c>
      <c r="Y140" s="9">
        <f t="shared" ca="1" si="26"/>
        <v>1.0493684948761934</v>
      </c>
      <c r="Z140" s="9">
        <f t="shared" ca="1" si="26"/>
        <v>1.3712308808163782</v>
      </c>
    </row>
    <row r="141" spans="1:26" x14ac:dyDescent="0.35">
      <c r="A141" s="2">
        <v>45278</v>
      </c>
      <c r="B141" s="4">
        <v>838</v>
      </c>
      <c r="C141" s="4">
        <v>370</v>
      </c>
      <c r="D141" s="4">
        <v>1266</v>
      </c>
      <c r="E141" s="4">
        <v>2474</v>
      </c>
      <c r="G141">
        <f t="shared" si="27"/>
        <v>111659</v>
      </c>
      <c r="H141">
        <f t="shared" si="27"/>
        <v>44861</v>
      </c>
      <c r="I141">
        <f t="shared" si="27"/>
        <v>145488</v>
      </c>
      <c r="K141" s="9">
        <f t="shared" si="22"/>
        <v>0.40176788257104218</v>
      </c>
      <c r="L141" s="9">
        <f t="shared" si="22"/>
        <v>3.2430841933973831</v>
      </c>
      <c r="M141" s="9">
        <f t="shared" si="23"/>
        <v>1.3029670693808828</v>
      </c>
      <c r="S141" s="9">
        <f t="shared" ca="1" si="24"/>
        <v>0.34396866551225203</v>
      </c>
      <c r="T141" s="9">
        <f t="shared" ca="1" si="24"/>
        <v>2.7765269214856305</v>
      </c>
      <c r="U141" s="9">
        <f t="shared" ca="1" si="24"/>
        <v>1.1155193421467759</v>
      </c>
      <c r="W141" s="6">
        <f t="shared" si="25"/>
        <v>45278</v>
      </c>
      <c r="X141" s="9">
        <f t="shared" ca="1" si="26"/>
        <v>1.1248926479068333</v>
      </c>
      <c r="Y141" s="9">
        <f t="shared" ca="1" si="26"/>
        <v>1.0486050968513581</v>
      </c>
      <c r="Z141" s="9">
        <f t="shared" ca="1" si="26"/>
        <v>1.3712594765339685</v>
      </c>
    </row>
    <row r="142" spans="1:26" x14ac:dyDescent="0.35">
      <c r="A142" s="2">
        <v>45285</v>
      </c>
      <c r="B142" s="4">
        <v>809</v>
      </c>
      <c r="C142" s="4">
        <v>372</v>
      </c>
      <c r="D142" s="4">
        <v>1305</v>
      </c>
      <c r="E142" s="4">
        <v>2486</v>
      </c>
      <c r="G142">
        <f t="shared" si="27"/>
        <v>112468</v>
      </c>
      <c r="H142">
        <f t="shared" si="27"/>
        <v>45233</v>
      </c>
      <c r="I142">
        <f t="shared" si="27"/>
        <v>146793</v>
      </c>
      <c r="K142" s="9">
        <f t="shared" si="22"/>
        <v>0.40218551054522172</v>
      </c>
      <c r="L142" s="9">
        <f t="shared" si="22"/>
        <v>3.2452634138792473</v>
      </c>
      <c r="M142" s="9">
        <f t="shared" si="23"/>
        <v>1.3051979229647543</v>
      </c>
      <c r="S142" s="9">
        <f t="shared" ca="1" si="24"/>
        <v>0.34391819417477637</v>
      </c>
      <c r="T142" s="9">
        <f t="shared" ca="1" si="24"/>
        <v>2.7751003048562732</v>
      </c>
      <c r="U142" s="9">
        <f t="shared" ca="1" si="24"/>
        <v>1.1161051329228207</v>
      </c>
      <c r="W142" s="6">
        <f t="shared" si="25"/>
        <v>45285</v>
      </c>
      <c r="X142" s="9">
        <f t="shared" ca="1" si="26"/>
        <v>1.1247275897426778</v>
      </c>
      <c r="Y142" s="9">
        <f t="shared" ca="1" si="26"/>
        <v>1.0480663095422127</v>
      </c>
      <c r="Z142" s="9">
        <f t="shared" ca="1" si="26"/>
        <v>1.3719795636920913</v>
      </c>
    </row>
    <row r="143" spans="1:26" x14ac:dyDescent="0.35">
      <c r="A143" s="2">
        <v>45292</v>
      </c>
      <c r="B143" s="4">
        <v>778</v>
      </c>
      <c r="C143" s="4">
        <v>359</v>
      </c>
      <c r="D143" s="4">
        <v>1179</v>
      </c>
      <c r="E143" s="4">
        <v>2316</v>
      </c>
      <c r="G143">
        <f t="shared" si="27"/>
        <v>113246</v>
      </c>
      <c r="H143">
        <f t="shared" si="27"/>
        <v>45592</v>
      </c>
      <c r="I143">
        <f t="shared" si="27"/>
        <v>147972</v>
      </c>
      <c r="K143" s="9">
        <f t="shared" si="22"/>
        <v>0.40259258605160447</v>
      </c>
      <c r="L143" s="9">
        <f t="shared" si="22"/>
        <v>3.2455693981400247</v>
      </c>
      <c r="M143" s="9">
        <f t="shared" si="23"/>
        <v>1.3066421772071419</v>
      </c>
      <c r="S143" s="9">
        <f t="shared" ca="1" si="24"/>
        <v>0.3438583464937649</v>
      </c>
      <c r="T143" s="9">
        <f t="shared" ca="1" si="24"/>
        <v>2.7720732207724788</v>
      </c>
      <c r="U143" s="9">
        <f t="shared" ca="1" si="24"/>
        <v>1.1160161266751925</v>
      </c>
      <c r="W143" s="6">
        <f t="shared" si="25"/>
        <v>45292</v>
      </c>
      <c r="X143" s="9">
        <f t="shared" ca="1" si="26"/>
        <v>1.1245318677972973</v>
      </c>
      <c r="Y143" s="9">
        <f t="shared" ca="1" si="26"/>
        <v>1.0469230770475801</v>
      </c>
      <c r="Z143" s="9">
        <f t="shared" ca="1" si="26"/>
        <v>1.3718701521777235</v>
      </c>
    </row>
    <row r="144" spans="1:26" x14ac:dyDescent="0.35">
      <c r="A144" s="2">
        <v>45299</v>
      </c>
      <c r="B144" s="4">
        <v>708</v>
      </c>
      <c r="C144" s="4">
        <v>341</v>
      </c>
      <c r="D144" s="4">
        <v>1175</v>
      </c>
      <c r="E144" s="4">
        <v>2224</v>
      </c>
      <c r="G144">
        <f t="shared" si="27"/>
        <v>113954</v>
      </c>
      <c r="H144">
        <f t="shared" si="27"/>
        <v>45933</v>
      </c>
      <c r="I144">
        <f t="shared" si="27"/>
        <v>149147</v>
      </c>
      <c r="K144" s="9">
        <f t="shared" si="22"/>
        <v>0.40308370044052866</v>
      </c>
      <c r="L144" s="9">
        <f t="shared" si="22"/>
        <v>3.2470554938715086</v>
      </c>
      <c r="M144" s="9">
        <f t="shared" si="23"/>
        <v>1.308835144005476</v>
      </c>
      <c r="S144" s="9">
        <f t="shared" ca="1" si="24"/>
        <v>0.34386985112236396</v>
      </c>
      <c r="T144" s="9">
        <f t="shared" ca="1" si="24"/>
        <v>2.7700561646212942</v>
      </c>
      <c r="U144" s="9">
        <f t="shared" ca="1" si="24"/>
        <v>1.1165644892636495</v>
      </c>
      <c r="W144" s="6">
        <f t="shared" si="25"/>
        <v>45299</v>
      </c>
      <c r="X144" s="9">
        <f t="shared" ca="1" si="26"/>
        <v>1.1245694917829259</v>
      </c>
      <c r="Y144" s="9">
        <f t="shared" ca="1" si="26"/>
        <v>1.0461612996830605</v>
      </c>
      <c r="Z144" s="9">
        <f t="shared" ca="1" si="26"/>
        <v>1.3725442304904771</v>
      </c>
    </row>
    <row r="145" spans="1:26" x14ac:dyDescent="0.35">
      <c r="A145" s="2">
        <v>45306</v>
      </c>
      <c r="B145" s="4">
        <v>755</v>
      </c>
      <c r="C145" s="4">
        <v>395</v>
      </c>
      <c r="D145" s="4">
        <v>1149</v>
      </c>
      <c r="E145" s="4">
        <v>2299</v>
      </c>
      <c r="G145">
        <f t="shared" si="27"/>
        <v>114709</v>
      </c>
      <c r="H145">
        <f t="shared" si="27"/>
        <v>46328</v>
      </c>
      <c r="I145">
        <f t="shared" si="27"/>
        <v>150296</v>
      </c>
      <c r="K145" s="9">
        <f t="shared" si="22"/>
        <v>0.40387415111281588</v>
      </c>
      <c r="L145" s="9">
        <f t="shared" si="22"/>
        <v>3.2441719910205493</v>
      </c>
      <c r="M145" s="9">
        <f t="shared" si="23"/>
        <v>1.3102372089373981</v>
      </c>
      <c r="S145" s="9">
        <f t="shared" ca="1" si="24"/>
        <v>0.34413590620035434</v>
      </c>
      <c r="T145" s="9">
        <f t="shared" ca="1" si="24"/>
        <v>2.7643167182734745</v>
      </c>
      <c r="U145" s="9">
        <f t="shared" ca="1" si="24"/>
        <v>1.1164360679996645</v>
      </c>
      <c r="W145" s="6">
        <f t="shared" si="25"/>
        <v>45306</v>
      </c>
      <c r="X145" s="9">
        <f t="shared" ca="1" si="26"/>
        <v>1.1254395809252726</v>
      </c>
      <c r="Y145" s="9">
        <f t="shared" ca="1" si="26"/>
        <v>1.0439936950231321</v>
      </c>
      <c r="Z145" s="9">
        <f t="shared" ca="1" si="26"/>
        <v>1.3723863678084292</v>
      </c>
    </row>
    <row r="146" spans="1:26" x14ac:dyDescent="0.35">
      <c r="A146" s="2">
        <v>45313</v>
      </c>
      <c r="B146" s="4">
        <v>756</v>
      </c>
      <c r="C146" s="4">
        <v>400</v>
      </c>
      <c r="D146" s="4">
        <v>1215</v>
      </c>
      <c r="E146" s="4">
        <v>2371</v>
      </c>
      <c r="G146">
        <f t="shared" si="27"/>
        <v>115465</v>
      </c>
      <c r="H146">
        <f t="shared" si="27"/>
        <v>46728</v>
      </c>
      <c r="I146">
        <f t="shared" si="27"/>
        <v>151511</v>
      </c>
      <c r="K146" s="9">
        <f t="shared" si="22"/>
        <v>0.40469406313601525</v>
      </c>
      <c r="L146" s="9">
        <f t="shared" si="22"/>
        <v>3.2424028419791133</v>
      </c>
      <c r="M146" s="9">
        <f t="shared" si="23"/>
        <v>1.3121811804442904</v>
      </c>
      <c r="S146" s="9">
        <f t="shared" ca="1" si="24"/>
        <v>0.34442592177534259</v>
      </c>
      <c r="T146" s="9">
        <f t="shared" ca="1" si="24"/>
        <v>2.7595353857224922</v>
      </c>
      <c r="U146" s="9">
        <f t="shared" ca="1" si="24"/>
        <v>1.1167675876156464</v>
      </c>
      <c r="W146" s="6">
        <f t="shared" si="25"/>
        <v>45313</v>
      </c>
      <c r="X146" s="9">
        <f t="shared" ca="1" si="26"/>
        <v>1.1263880289113615</v>
      </c>
      <c r="Y146" s="9">
        <f t="shared" ca="1" si="26"/>
        <v>1.0421879391905833</v>
      </c>
      <c r="Z146" s="9">
        <f t="shared" ca="1" si="26"/>
        <v>1.3727938904733408</v>
      </c>
    </row>
    <row r="147" spans="1:26" x14ac:dyDescent="0.35">
      <c r="A147" s="2">
        <v>45320</v>
      </c>
      <c r="B147" s="4">
        <v>748</v>
      </c>
      <c r="C147" s="4">
        <v>377</v>
      </c>
      <c r="D147" s="4">
        <v>1197</v>
      </c>
      <c r="E147" s="4">
        <v>2322</v>
      </c>
      <c r="G147">
        <f t="shared" si="27"/>
        <v>116213</v>
      </c>
      <c r="H147">
        <f t="shared" si="27"/>
        <v>47105</v>
      </c>
      <c r="I147">
        <f t="shared" si="27"/>
        <v>152708</v>
      </c>
      <c r="K147" s="9">
        <f t="shared" si="22"/>
        <v>0.40533331038696185</v>
      </c>
      <c r="L147" s="9">
        <f t="shared" si="22"/>
        <v>3.241863921027492</v>
      </c>
      <c r="M147" s="9">
        <f t="shared" si="23"/>
        <v>1.3140354349341297</v>
      </c>
      <c r="S147" s="9">
        <f t="shared" ca="1" si="24"/>
        <v>0.34456118932109653</v>
      </c>
      <c r="T147" s="9">
        <f t="shared" ca="1" si="24"/>
        <v>2.7558072816171801</v>
      </c>
      <c r="U147" s="9">
        <f t="shared" ca="1" si="24"/>
        <v>1.1170204882463861</v>
      </c>
      <c r="W147" s="6">
        <f t="shared" si="25"/>
        <v>45320</v>
      </c>
      <c r="X147" s="9">
        <f t="shared" ca="1" si="26"/>
        <v>1.1268303990542707</v>
      </c>
      <c r="Y147" s="9">
        <f t="shared" ca="1" si="26"/>
        <v>1.0407799539352736</v>
      </c>
      <c r="Z147" s="9">
        <f t="shared" ca="1" si="26"/>
        <v>1.3731047702343817</v>
      </c>
    </row>
    <row r="148" spans="1:26" x14ac:dyDescent="0.35">
      <c r="A148" s="2">
        <v>45327</v>
      </c>
      <c r="B148" s="4">
        <v>773</v>
      </c>
      <c r="C148" s="4">
        <v>416</v>
      </c>
      <c r="D148" s="4">
        <v>1324</v>
      </c>
      <c r="E148" s="4">
        <v>2513</v>
      </c>
      <c r="G148">
        <f t="shared" si="27"/>
        <v>116986</v>
      </c>
      <c r="H148">
        <f t="shared" si="27"/>
        <v>47521</v>
      </c>
      <c r="I148">
        <f t="shared" si="27"/>
        <v>154032</v>
      </c>
      <c r="K148" s="9">
        <f t="shared" si="22"/>
        <v>0.40621099960679058</v>
      </c>
      <c r="L148" s="9">
        <f t="shared" si="22"/>
        <v>3.2413459312724902</v>
      </c>
      <c r="M148" s="9">
        <f t="shared" si="23"/>
        <v>1.3166703708136016</v>
      </c>
      <c r="S148" s="9">
        <f t="shared" ca="1" si="24"/>
        <v>0.34489810454326664</v>
      </c>
      <c r="T148" s="9">
        <f t="shared" ca="1" si="24"/>
        <v>2.7521019099607438</v>
      </c>
      <c r="U148" s="9">
        <f t="shared" ca="1" si="24"/>
        <v>1.1179340678649112</v>
      </c>
      <c r="W148" s="6">
        <f t="shared" si="25"/>
        <v>45327</v>
      </c>
      <c r="X148" s="9">
        <f t="shared" ca="1" si="26"/>
        <v>1.1279322245819614</v>
      </c>
      <c r="Y148" s="9">
        <f t="shared" ca="1" si="26"/>
        <v>1.0393805539962342</v>
      </c>
      <c r="Z148" s="9">
        <f t="shared" ca="1" si="26"/>
        <v>1.3742277939795908</v>
      </c>
    </row>
    <row r="149" spans="1:26" x14ac:dyDescent="0.35">
      <c r="A149" s="2">
        <v>45334</v>
      </c>
      <c r="B149" s="4">
        <v>694</v>
      </c>
      <c r="C149" s="4">
        <v>350</v>
      </c>
      <c r="D149" s="4">
        <v>1183</v>
      </c>
      <c r="E149" s="4">
        <v>2227</v>
      </c>
      <c r="G149">
        <f t="shared" si="27"/>
        <v>117680</v>
      </c>
      <c r="H149">
        <f t="shared" si="27"/>
        <v>47871</v>
      </c>
      <c r="I149">
        <f t="shared" si="27"/>
        <v>155215</v>
      </c>
      <c r="K149" s="9">
        <f t="shared" si="22"/>
        <v>0.40678959891230454</v>
      </c>
      <c r="L149" s="9">
        <f t="shared" si="22"/>
        <v>3.2423596749597876</v>
      </c>
      <c r="M149" s="9">
        <f t="shared" si="23"/>
        <v>1.3189581917063222</v>
      </c>
      <c r="S149" s="9">
        <f t="shared" ca="1" si="24"/>
        <v>0.34498009267038637</v>
      </c>
      <c r="T149" s="9">
        <f t="shared" ca="1" si="24"/>
        <v>2.7497004449700486</v>
      </c>
      <c r="U149" s="9">
        <f t="shared" ca="1" si="24"/>
        <v>1.1185495411383515</v>
      </c>
      <c r="W149" s="6">
        <f t="shared" si="25"/>
        <v>45334</v>
      </c>
      <c r="X149" s="9">
        <f t="shared" ca="1" si="26"/>
        <v>1.1282003531955818</v>
      </c>
      <c r="Y149" s="9">
        <f t="shared" ca="1" si="26"/>
        <v>1.0384735977518462</v>
      </c>
      <c r="Z149" s="9">
        <f t="shared" ca="1" si="26"/>
        <v>1.3749843685425509</v>
      </c>
    </row>
    <row r="150" spans="1:26" x14ac:dyDescent="0.35">
      <c r="A150" s="2">
        <v>45341</v>
      </c>
      <c r="B150" s="4">
        <v>665</v>
      </c>
      <c r="C150" s="4">
        <v>399</v>
      </c>
      <c r="D150" s="4">
        <v>1123</v>
      </c>
      <c r="E150" s="4">
        <v>2187</v>
      </c>
      <c r="G150">
        <f t="shared" si="27"/>
        <v>118345</v>
      </c>
      <c r="H150">
        <f t="shared" si="27"/>
        <v>48270</v>
      </c>
      <c r="I150">
        <f t="shared" si="27"/>
        <v>156338</v>
      </c>
      <c r="K150" s="9">
        <f t="shared" si="22"/>
        <v>0.40787527990198147</v>
      </c>
      <c r="L150" s="9">
        <f t="shared" si="22"/>
        <v>3.2388232856846901</v>
      </c>
      <c r="M150" s="9">
        <f t="shared" si="23"/>
        <v>1.3210359542016985</v>
      </c>
      <c r="S150" s="9">
        <f t="shared" ca="1" si="24"/>
        <v>0.34549092594634034</v>
      </c>
      <c r="T150" s="9">
        <f t="shared" ca="1" si="24"/>
        <v>2.7434466148982617</v>
      </c>
      <c r="U150" s="9">
        <f t="shared" ca="1" si="24"/>
        <v>1.1189840559477722</v>
      </c>
      <c r="W150" s="6">
        <f t="shared" si="25"/>
        <v>45341</v>
      </c>
      <c r="X150" s="9">
        <f t="shared" ca="1" si="26"/>
        <v>1.1298709489621206</v>
      </c>
      <c r="Y150" s="9">
        <f t="shared" ca="1" si="26"/>
        <v>1.0361117268701443</v>
      </c>
      <c r="Z150" s="9">
        <f t="shared" ca="1" si="26"/>
        <v>1.3755184987253282</v>
      </c>
    </row>
    <row r="151" spans="1:26" x14ac:dyDescent="0.35">
      <c r="A151" s="2">
        <v>45348</v>
      </c>
      <c r="B151" s="4">
        <v>600</v>
      </c>
      <c r="C151" s="4">
        <v>342</v>
      </c>
      <c r="D151" s="4">
        <v>1097</v>
      </c>
      <c r="E151" s="4">
        <v>2039</v>
      </c>
      <c r="G151">
        <f t="shared" si="27"/>
        <v>118945</v>
      </c>
      <c r="H151">
        <f t="shared" si="27"/>
        <v>48612</v>
      </c>
      <c r="I151">
        <f t="shared" si="27"/>
        <v>157435</v>
      </c>
      <c r="K151" s="9">
        <f t="shared" si="22"/>
        <v>0.40869309344655091</v>
      </c>
      <c r="L151" s="9">
        <f t="shared" si="22"/>
        <v>3.238603636962067</v>
      </c>
      <c r="M151" s="9">
        <f t="shared" si="23"/>
        <v>1.3235949388372776</v>
      </c>
      <c r="S151" s="9">
        <f t="shared" ca="1" si="24"/>
        <v>0.34577343579798003</v>
      </c>
      <c r="T151" s="9">
        <f t="shared" ca="1" si="24"/>
        <v>2.7400098624046332</v>
      </c>
      <c r="U151" s="9">
        <f t="shared" ca="1" si="24"/>
        <v>1.1198231067402078</v>
      </c>
      <c r="W151" s="6">
        <f t="shared" si="25"/>
        <v>45348</v>
      </c>
      <c r="X151" s="9">
        <f t="shared" ca="1" si="26"/>
        <v>1.1307948507210133</v>
      </c>
      <c r="Y151" s="9">
        <f t="shared" ca="1" si="26"/>
        <v>1.034813775766718</v>
      </c>
      <c r="Z151" s="9">
        <f t="shared" ca="1" si="26"/>
        <v>1.3765499074216638</v>
      </c>
    </row>
    <row r="152" spans="1:26" x14ac:dyDescent="0.35">
      <c r="A152" s="2">
        <v>45355</v>
      </c>
      <c r="B152" s="4">
        <v>681</v>
      </c>
      <c r="C152" s="4">
        <v>295</v>
      </c>
      <c r="D152" s="4">
        <v>1044</v>
      </c>
      <c r="E152" s="4">
        <v>2020</v>
      </c>
      <c r="G152">
        <f t="shared" si="27"/>
        <v>119626</v>
      </c>
      <c r="H152">
        <f t="shared" si="27"/>
        <v>48907</v>
      </c>
      <c r="I152">
        <f t="shared" si="27"/>
        <v>158479</v>
      </c>
      <c r="K152" s="9">
        <f t="shared" si="22"/>
        <v>0.40883252804574255</v>
      </c>
      <c r="L152" s="9">
        <f t="shared" si="22"/>
        <v>3.2404154824462754</v>
      </c>
      <c r="M152" s="9">
        <f t="shared" si="23"/>
        <v>1.3247872536070753</v>
      </c>
      <c r="S152" s="9">
        <f t="shared" ca="1" si="24"/>
        <v>0.34548153083652061</v>
      </c>
      <c r="T152" s="9">
        <f t="shared" ca="1" si="24"/>
        <v>2.7382941048581273</v>
      </c>
      <c r="U152" s="9">
        <f t="shared" ca="1" si="24"/>
        <v>1.1195037014219018</v>
      </c>
      <c r="W152" s="6">
        <f t="shared" si="25"/>
        <v>45355</v>
      </c>
      <c r="X152" s="9">
        <f t="shared" ca="1" si="26"/>
        <v>1.1298402238088663</v>
      </c>
      <c r="Y152" s="9">
        <f t="shared" ca="1" si="26"/>
        <v>1.0341657892140557</v>
      </c>
      <c r="Z152" s="9">
        <f t="shared" ca="1" si="26"/>
        <v>1.3761572763367205</v>
      </c>
    </row>
    <row r="153" spans="1:26" x14ac:dyDescent="0.35">
      <c r="A153" s="2">
        <v>45362</v>
      </c>
      <c r="B153" s="4">
        <v>642</v>
      </c>
      <c r="C153" s="4">
        <v>302</v>
      </c>
      <c r="D153" s="4">
        <v>1056</v>
      </c>
      <c r="E153" s="4">
        <v>2000</v>
      </c>
      <c r="G153">
        <f t="shared" si="27"/>
        <v>120268</v>
      </c>
      <c r="H153">
        <f t="shared" si="27"/>
        <v>49209</v>
      </c>
      <c r="I153">
        <f t="shared" si="27"/>
        <v>159535</v>
      </c>
      <c r="K153" s="9">
        <f t="shared" si="22"/>
        <v>0.40916120663850736</v>
      </c>
      <c r="L153" s="9">
        <f t="shared" si="22"/>
        <v>3.2419882541811456</v>
      </c>
      <c r="M153" s="9">
        <f t="shared" si="23"/>
        <v>1.3264958259886255</v>
      </c>
      <c r="S153" s="9">
        <f t="shared" ca="1" si="24"/>
        <v>0.34534956217805357</v>
      </c>
      <c r="T153" s="9">
        <f t="shared" ca="1" si="24"/>
        <v>2.7363767776670747</v>
      </c>
      <c r="U153" s="9">
        <f t="shared" ca="1" si="24"/>
        <v>1.1196192241678509</v>
      </c>
      <c r="W153" s="6">
        <f t="shared" si="25"/>
        <v>45362</v>
      </c>
      <c r="X153" s="9">
        <f t="shared" ca="1" si="26"/>
        <v>1.1294086421313825</v>
      </c>
      <c r="Y153" s="9">
        <f t="shared" ca="1" si="26"/>
        <v>1.0334416762766621</v>
      </c>
      <c r="Z153" s="9">
        <f t="shared" ca="1" si="26"/>
        <v>1.3762992834307732</v>
      </c>
    </row>
    <row r="154" spans="1:26" x14ac:dyDescent="0.35">
      <c r="A154" s="2">
        <v>45369</v>
      </c>
      <c r="B154" s="4">
        <v>627</v>
      </c>
      <c r="C154" s="4">
        <v>330</v>
      </c>
      <c r="D154" s="4">
        <v>989</v>
      </c>
      <c r="E154" s="4">
        <v>1946</v>
      </c>
      <c r="G154">
        <f t="shared" si="27"/>
        <v>120895</v>
      </c>
      <c r="H154">
        <f t="shared" si="27"/>
        <v>49539</v>
      </c>
      <c r="I154">
        <f t="shared" si="27"/>
        <v>160524</v>
      </c>
      <c r="K154" s="9">
        <f t="shared" si="22"/>
        <v>0.409768807642996</v>
      </c>
      <c r="L154" s="9">
        <f t="shared" si="22"/>
        <v>3.2403560830860534</v>
      </c>
      <c r="M154" s="9">
        <f t="shared" si="23"/>
        <v>1.327796848504901</v>
      </c>
      <c r="S154" s="9">
        <f t="shared" ca="1" si="24"/>
        <v>0.34545256464227447</v>
      </c>
      <c r="T154" s="9">
        <f t="shared" ca="1" si="24"/>
        <v>2.7317582460583987</v>
      </c>
      <c r="U154" s="9">
        <f t="shared" ca="1" si="24"/>
        <v>1.1193893192562721</v>
      </c>
      <c r="W154" s="6">
        <f t="shared" si="25"/>
        <v>45369</v>
      </c>
      <c r="X154" s="9">
        <f t="shared" ca="1" si="26"/>
        <v>1.1297454946599284</v>
      </c>
      <c r="Y154" s="9">
        <f t="shared" ca="1" si="26"/>
        <v>1.0316974051344123</v>
      </c>
      <c r="Z154" s="9">
        <f t="shared" ca="1" si="26"/>
        <v>1.3760166713085149</v>
      </c>
    </row>
    <row r="155" spans="1:26" x14ac:dyDescent="0.35">
      <c r="A155" s="2">
        <v>45376</v>
      </c>
      <c r="B155" s="4">
        <v>621</v>
      </c>
      <c r="C155" s="4">
        <v>340</v>
      </c>
      <c r="D155" s="4">
        <v>1066</v>
      </c>
      <c r="E155" s="4">
        <v>2027</v>
      </c>
      <c r="G155">
        <f t="shared" si="27"/>
        <v>121516</v>
      </c>
      <c r="H155">
        <f t="shared" si="27"/>
        <v>49879</v>
      </c>
      <c r="I155">
        <f t="shared" si="27"/>
        <v>161590</v>
      </c>
      <c r="K155" s="9">
        <f t="shared" si="22"/>
        <v>0.41047269495375094</v>
      </c>
      <c r="L155" s="9">
        <f t="shared" si="22"/>
        <v>3.2396399286272781</v>
      </c>
      <c r="M155" s="9">
        <f t="shared" si="23"/>
        <v>1.3297837321834163</v>
      </c>
      <c r="S155" s="9">
        <f t="shared" ca="1" si="24"/>
        <v>0.34563591533657645</v>
      </c>
      <c r="T155" s="9">
        <f t="shared" ca="1" si="24"/>
        <v>2.7279181437834108</v>
      </c>
      <c r="U155" s="9">
        <f t="shared" ca="1" si="24"/>
        <v>1.1197359120920105</v>
      </c>
      <c r="W155" s="6">
        <f t="shared" si="25"/>
        <v>45376</v>
      </c>
      <c r="X155" s="9">
        <f t="shared" ca="1" si="26"/>
        <v>1.1303451127899744</v>
      </c>
      <c r="Y155" s="9">
        <f t="shared" ca="1" si="26"/>
        <v>1.0302471217653506</v>
      </c>
      <c r="Z155" s="9">
        <f t="shared" ca="1" si="26"/>
        <v>1.3764427228277925</v>
      </c>
    </row>
    <row r="156" spans="1:26" x14ac:dyDescent="0.35">
      <c r="A156" s="2">
        <v>45383</v>
      </c>
      <c r="B156" s="4">
        <v>606</v>
      </c>
      <c r="C156" s="4">
        <v>318</v>
      </c>
      <c r="D156" s="4">
        <v>1098</v>
      </c>
      <c r="E156" s="4">
        <v>2022</v>
      </c>
      <c r="G156">
        <f t="shared" si="27"/>
        <v>122122</v>
      </c>
      <c r="H156">
        <f t="shared" si="27"/>
        <v>50197</v>
      </c>
      <c r="I156">
        <f t="shared" si="27"/>
        <v>162688</v>
      </c>
      <c r="K156" s="9">
        <f t="shared" si="22"/>
        <v>0.41103977989223889</v>
      </c>
      <c r="L156" s="9">
        <f t="shared" si="22"/>
        <v>3.240990497440086</v>
      </c>
      <c r="M156" s="9">
        <f t="shared" si="23"/>
        <v>1.3321760207006108</v>
      </c>
      <c r="S156" s="9">
        <f t="shared" ref="S156:U156" ca="1" si="28">K156*($O$6^(ROW()-10))</f>
        <v>0.34570328936104211</v>
      </c>
      <c r="T156" s="9">
        <f t="shared" ca="1" si="28"/>
        <v>2.7258215154909227</v>
      </c>
      <c r="U156" s="9">
        <f t="shared" ca="1" si="28"/>
        <v>1.1204210757529178</v>
      </c>
      <c r="W156" s="6">
        <f t="shared" si="25"/>
        <v>45383</v>
      </c>
      <c r="X156" s="9">
        <f t="shared" ca="1" si="26"/>
        <v>1.1305654483971974</v>
      </c>
      <c r="Y156" s="9">
        <f t="shared" ca="1" si="26"/>
        <v>1.0294552925571796</v>
      </c>
      <c r="Z156" s="9">
        <f t="shared" ca="1" si="26"/>
        <v>1.3772849647571774</v>
      </c>
    </row>
    <row r="157" spans="1:26" x14ac:dyDescent="0.35">
      <c r="A157" s="3" t="s">
        <v>3</v>
      </c>
      <c r="B157" s="4">
        <v>122122</v>
      </c>
      <c r="C157" s="4">
        <v>50197</v>
      </c>
      <c r="D157" s="4">
        <v>162688</v>
      </c>
      <c r="E157" s="4">
        <v>335007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0373-6A94-49F1-8CE1-C45FE6D66404}">
  <dimension ref="A1:BG157"/>
  <sheetViews>
    <sheetView workbookViewId="0">
      <selection activeCell="X2" sqref="X2:Z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81640625" bestFit="1" customWidth="1"/>
    <col min="4" max="4" width="6.81640625" bestFit="1" customWidth="1"/>
    <col min="5" max="5" width="10.7265625" bestFit="1" customWidth="1"/>
    <col min="6" max="6" width="10.6328125" customWidth="1"/>
    <col min="7" max="7" width="16.08984375" customWidth="1"/>
    <col min="8" max="37" width="10.6328125" customWidth="1"/>
    <col min="38" max="38" width="19.453125" customWidth="1"/>
    <col min="39" max="40" width="10.6328125" customWidth="1"/>
    <col min="41" max="41" width="10.26953125" customWidth="1"/>
    <col min="42" max="42" width="2.81640625" customWidth="1"/>
    <col min="43" max="74" width="10.6328125" customWidth="1"/>
    <col min="75" max="106" width="2.81640625" bestFit="1" customWidth="1"/>
    <col min="107" max="177" width="3.81640625" bestFit="1" customWidth="1"/>
    <col min="178" max="178" width="10.7265625" bestFit="1" customWidth="1"/>
  </cols>
  <sheetData>
    <row r="1" spans="1:59" x14ac:dyDescent="0.35">
      <c r="G1" s="5" t="s">
        <v>17</v>
      </c>
      <c r="H1" s="10">
        <v>4</v>
      </c>
      <c r="J1" t="s">
        <v>25</v>
      </c>
    </row>
    <row r="2" spans="1:59" x14ac:dyDescent="0.35">
      <c r="G2" s="5" t="s">
        <v>18</v>
      </c>
      <c r="H2" s="10">
        <v>72</v>
      </c>
      <c r="J2" t="s">
        <v>24</v>
      </c>
    </row>
    <row r="3" spans="1:59" x14ac:dyDescent="0.35">
      <c r="G3" s="5" t="s">
        <v>19</v>
      </c>
      <c r="H3" s="10">
        <v>52</v>
      </c>
    </row>
    <row r="4" spans="1:59" x14ac:dyDescent="0.35">
      <c r="G4" s="5" t="s">
        <v>27</v>
      </c>
      <c r="H4" s="10">
        <v>4</v>
      </c>
      <c r="J4" t="s">
        <v>28</v>
      </c>
    </row>
    <row r="5" spans="1:59" x14ac:dyDescent="0.35">
      <c r="A5" t="s">
        <v>4</v>
      </c>
      <c r="B5" t="s" vm="1">
        <v>5</v>
      </c>
      <c r="O5" s="5" t="s">
        <v>29</v>
      </c>
    </row>
    <row r="6" spans="1:59" x14ac:dyDescent="0.35">
      <c r="A6" t="s">
        <v>6</v>
      </c>
      <c r="B6" t="s" vm="2">
        <v>5</v>
      </c>
      <c r="G6" s="5" t="s">
        <v>43</v>
      </c>
      <c r="O6">
        <f ca="1">(OFFSET(O10,$H$4,0)/OFFSET(O10,$H$3-1,0))^(1/($H$3-$H$4))</f>
        <v>0.99881502362651309</v>
      </c>
      <c r="P6">
        <f t="shared" ref="P6:Q6" ca="1" si="0">(OFFSET(P10,$H$4,0)/OFFSET(P10,$H$3-1,0))^(1/($H$3-$H$4))</f>
        <v>1.0005512829072924</v>
      </c>
      <c r="Q6">
        <f t="shared" ca="1" si="0"/>
        <v>0.99936565327658533</v>
      </c>
    </row>
    <row r="7" spans="1:59" x14ac:dyDescent="0.35">
      <c r="Y7" t="s">
        <v>26</v>
      </c>
    </row>
    <row r="8" spans="1:59" x14ac:dyDescent="0.35">
      <c r="A8" t="s">
        <v>8</v>
      </c>
      <c r="B8" t="s">
        <v>7</v>
      </c>
      <c r="G8" s="5"/>
      <c r="H8" s="5" t="s">
        <v>9</v>
      </c>
      <c r="I8" s="5"/>
      <c r="L8" t="s">
        <v>13</v>
      </c>
      <c r="O8" t="s">
        <v>21</v>
      </c>
      <c r="T8" t="s">
        <v>23</v>
      </c>
      <c r="Y8" t="s">
        <v>20</v>
      </c>
    </row>
    <row r="9" spans="1:59" x14ac:dyDescent="0.35">
      <c r="A9" t="s">
        <v>2</v>
      </c>
      <c r="B9">
        <v>0</v>
      </c>
      <c r="C9">
        <v>1</v>
      </c>
      <c r="D9">
        <v>2</v>
      </c>
      <c r="E9" t="s">
        <v>3</v>
      </c>
      <c r="G9" s="11" t="s">
        <v>10</v>
      </c>
      <c r="H9" s="11" t="s">
        <v>11</v>
      </c>
      <c r="I9" s="11" t="s">
        <v>12</v>
      </c>
      <c r="K9" s="5" t="s">
        <v>14</v>
      </c>
      <c r="L9" s="5" t="s">
        <v>16</v>
      </c>
      <c r="M9" s="5" t="s">
        <v>15</v>
      </c>
      <c r="N9" s="5"/>
      <c r="O9" s="5" t="s">
        <v>14</v>
      </c>
      <c r="P9" s="5" t="s">
        <v>16</v>
      </c>
      <c r="Q9" s="5" t="s">
        <v>15</v>
      </c>
      <c r="S9" s="5" t="s">
        <v>14</v>
      </c>
      <c r="T9" s="5" t="s">
        <v>16</v>
      </c>
      <c r="U9" s="5" t="s">
        <v>15</v>
      </c>
      <c r="V9" s="5"/>
      <c r="W9" s="5" t="s">
        <v>30</v>
      </c>
      <c r="X9" s="5" t="s">
        <v>14</v>
      </c>
      <c r="Y9" s="5" t="s">
        <v>16</v>
      </c>
      <c r="Z9" s="5" t="s">
        <v>15</v>
      </c>
      <c r="BE9" s="5"/>
      <c r="BF9" s="5"/>
      <c r="BG9" s="5"/>
    </row>
    <row r="10" spans="1:59" x14ac:dyDescent="0.35">
      <c r="A10" s="2">
        <v>44361</v>
      </c>
      <c r="B10" s="4">
        <v>1033</v>
      </c>
      <c r="C10" s="4">
        <v>313</v>
      </c>
      <c r="D10" s="4">
        <v>722</v>
      </c>
      <c r="E10" s="4">
        <v>2068</v>
      </c>
      <c r="G10">
        <f>B10</f>
        <v>1033</v>
      </c>
      <c r="H10">
        <f t="shared" ref="H10:I10" si="1">C10</f>
        <v>313</v>
      </c>
      <c r="I10">
        <f t="shared" si="1"/>
        <v>722</v>
      </c>
      <c r="K10" s="9">
        <f>H10/G10</f>
        <v>0.30300096805421106</v>
      </c>
      <c r="L10" s="9">
        <f>I10/H10</f>
        <v>2.3067092651757188</v>
      </c>
      <c r="M10" s="9">
        <f>I10/G10</f>
        <v>0.69893514036786064</v>
      </c>
      <c r="O10" s="9">
        <f ca="1">(OFFSET(H10,$H$2,0)-OFFSET(H$10, $H$2-1, 0))/(OFFSET(G10,$H$2,0)-OFFSET(G$10,$H$2-1,0))</f>
        <v>0.40784313725490196</v>
      </c>
      <c r="P10" s="9">
        <f ca="1">(OFFSET(I10,$H$2,0)-OFFSET(I$10, $H$2-1, 0))/(OFFSET(H10,$H$2,0)-OFFSET(H$10,$H$2-1,0))</f>
        <v>3.5448717948717947</v>
      </c>
      <c r="Q10" s="9">
        <f ca="1">(OFFSET(I10,$H$2,0)-OFFSET(I$10, $H$2-1, 0))/(OFFSET(G10,$H$2,0)-OFFSET(G$10,$H$2-1,0))</f>
        <v>1.4457516339869281</v>
      </c>
      <c r="S10" s="9">
        <f ca="1">K10*($O$6^(ROW()-10))</f>
        <v>0.30300096805421106</v>
      </c>
      <c r="T10" s="9">
        <f t="shared" ref="T10:U73" ca="1" si="2">L10*($O$6^(ROW()-10))</f>
        <v>2.3067092651757188</v>
      </c>
      <c r="U10" s="9">
        <f t="shared" ca="1" si="2"/>
        <v>0.69893514036786064</v>
      </c>
      <c r="W10" s="6">
        <f>A10</f>
        <v>44361</v>
      </c>
      <c r="X10" s="9">
        <f ca="1">S10/OFFSET(S$10, $H$1,0)</f>
        <v>0.99091456707324566</v>
      </c>
      <c r="Y10" s="9">
        <f t="shared" ref="Y10:Z73" ca="1" si="3">T10/OFFSET(T$10, $H$1,0)</f>
        <v>0.8711700483434438</v>
      </c>
      <c r="Z10" s="9">
        <f t="shared" ca="1" si="3"/>
        <v>0.85917061094394076</v>
      </c>
      <c r="AM10" s="11" t="s">
        <v>14</v>
      </c>
      <c r="AN10" s="11" t="s">
        <v>16</v>
      </c>
      <c r="AO10" s="11" t="s">
        <v>15</v>
      </c>
    </row>
    <row r="11" spans="1:59" x14ac:dyDescent="0.35">
      <c r="A11" s="2">
        <v>44368</v>
      </c>
      <c r="B11" s="4">
        <v>943</v>
      </c>
      <c r="C11" s="4">
        <v>318</v>
      </c>
      <c r="D11" s="4">
        <v>758</v>
      </c>
      <c r="E11" s="4">
        <v>2019</v>
      </c>
      <c r="G11">
        <f>B11+G10</f>
        <v>1976</v>
      </c>
      <c r="H11">
        <f t="shared" ref="H11:I26" si="4">C11+H10</f>
        <v>631</v>
      </c>
      <c r="I11">
        <f t="shared" si="4"/>
        <v>1480</v>
      </c>
      <c r="K11" s="9">
        <f t="shared" ref="K11:L74" si="5">H11/G11</f>
        <v>0.31933198380566802</v>
      </c>
      <c r="L11" s="9">
        <f t="shared" si="5"/>
        <v>2.3454833597464342</v>
      </c>
      <c r="M11" s="9">
        <f t="shared" ref="M11:M74" si="6">I11/G11</f>
        <v>0.74898785425101211</v>
      </c>
      <c r="O11" s="9">
        <f t="shared" ref="O11:P61" ca="1" si="7">(OFFSET(H11,$H$2,0)-OFFSET(H$10, $H$2-1, 0))/(OFFSET(G11,$H$2,0)-OFFSET(G$10,$H$2-1,0))</f>
        <v>0.45013297872340424</v>
      </c>
      <c r="P11" s="9">
        <f t="shared" ca="1" si="7"/>
        <v>3.3220088626292466</v>
      </c>
      <c r="Q11" s="9">
        <f t="shared" ref="Q11:Q74" ca="1" si="8">(OFFSET(I11,$H$2,0)-OFFSET(I$10, $H$2-1, 0))/(OFFSET(G11,$H$2,0)-OFFSET(G$10,$H$2-1,0))</f>
        <v>1.4953457446808511</v>
      </c>
      <c r="S11" s="9">
        <f t="shared" ref="S11:U74" ca="1" si="9">K11*($O$6^(ROW()-10))</f>
        <v>0.31895358294955961</v>
      </c>
      <c r="T11" s="9">
        <f t="shared" ca="1" si="2"/>
        <v>2.3427040173807279</v>
      </c>
      <c r="U11" s="9">
        <f t="shared" ca="1" si="2"/>
        <v>0.74810032133969595</v>
      </c>
      <c r="W11" s="6">
        <f t="shared" ref="W11:W74" si="10">A11</f>
        <v>44368</v>
      </c>
      <c r="X11" s="9">
        <f t="shared" ref="X11:Z74" ca="1" si="11">S11/OFFSET(S$10, $H$1,0)</f>
        <v>1.0430849564427025</v>
      </c>
      <c r="Y11" s="9">
        <f t="shared" ca="1" si="3"/>
        <v>0.88476411088611073</v>
      </c>
      <c r="Z11" s="9">
        <f t="shared" ca="1" si="3"/>
        <v>0.91960723250300125</v>
      </c>
      <c r="AL11" s="5" t="s">
        <v>31</v>
      </c>
      <c r="AM11" s="9">
        <f ca="1">VLOOKUP(DATE(2022,12,26), $W:$Z, 2, FALSE)</f>
        <v>1.0813750433741987</v>
      </c>
      <c r="AN11" s="7">
        <f ca="1">VLOOKUP(DATE(2022,12,26), $W:$Z, 3, FALSE)</f>
        <v>1.1176673672415001</v>
      </c>
      <c r="AO11" s="7">
        <f ca="1">VLOOKUP(DATE(2022,12,26), $W:$Z, 4, FALSE)</f>
        <v>1.3225858932264614</v>
      </c>
    </row>
    <row r="12" spans="1:59" x14ac:dyDescent="0.35">
      <c r="A12" s="2">
        <v>44375</v>
      </c>
      <c r="B12" s="4">
        <v>888</v>
      </c>
      <c r="C12" s="4">
        <v>254</v>
      </c>
      <c r="D12" s="4">
        <v>745</v>
      </c>
      <c r="E12" s="4">
        <v>1887</v>
      </c>
      <c r="G12">
        <f t="shared" ref="G12:I75" si="12">B12+G11</f>
        <v>2864</v>
      </c>
      <c r="H12">
        <f t="shared" si="4"/>
        <v>885</v>
      </c>
      <c r="I12">
        <f t="shared" si="4"/>
        <v>2225</v>
      </c>
      <c r="K12" s="9">
        <f t="shared" si="5"/>
        <v>0.30900837988826818</v>
      </c>
      <c r="L12" s="9">
        <f t="shared" si="5"/>
        <v>2.5141242937853105</v>
      </c>
      <c r="M12" s="9">
        <f t="shared" si="6"/>
        <v>0.77688547486033521</v>
      </c>
      <c r="O12" s="9">
        <f t="shared" ca="1" si="7"/>
        <v>0.45851917930419267</v>
      </c>
      <c r="P12" s="9">
        <f t="shared" ca="1" si="7"/>
        <v>3.3035019455252916</v>
      </c>
      <c r="Q12" s="9">
        <f t="shared" ca="1" si="8"/>
        <v>1.5147190008920606</v>
      </c>
      <c r="S12" s="9">
        <f t="shared" ca="1" si="9"/>
        <v>0.30827647852950363</v>
      </c>
      <c r="T12" s="9">
        <f t="shared" ca="1" si="2"/>
        <v>2.5081694682644304</v>
      </c>
      <c r="U12" s="9">
        <f t="shared" ca="1" si="2"/>
        <v>0.77504538387361066</v>
      </c>
      <c r="W12" s="6">
        <f t="shared" si="10"/>
        <v>44375</v>
      </c>
      <c r="X12" s="9">
        <f t="shared" ca="1" si="11"/>
        <v>1.0081672518164166</v>
      </c>
      <c r="Y12" s="9">
        <f t="shared" ca="1" si="3"/>
        <v>0.94725510054905981</v>
      </c>
      <c r="Z12" s="9">
        <f t="shared" ca="1" si="3"/>
        <v>0.95272962756100577</v>
      </c>
      <c r="AL12" s="5" t="s">
        <v>32</v>
      </c>
      <c r="AM12" s="9">
        <f ca="1">((AM19/AM20)/(AM17/AM18)) * (EXP(1.96*SQRT(1/AM19 + 1/AM20 + 1/AM17 + 1/AM18)) - 1)</f>
        <v>7.5248296990361674E-2</v>
      </c>
      <c r="AN12" s="7">
        <f t="shared" ref="AN12:AO12" ca="1" si="13">((AN19/AN20)/(AN17/AN18)) * (EXP(1.96*SQRT(1/AN19 + 1/AN20 + 1/AN17 + 1/AN18)) - 1)</f>
        <v>8.0116669009472494E-2</v>
      </c>
      <c r="AO12" s="7">
        <f t="shared" ca="1" si="13"/>
        <v>6.6627362598578085E-2</v>
      </c>
    </row>
    <row r="13" spans="1:59" x14ac:dyDescent="0.35">
      <c r="A13" s="2">
        <v>44382</v>
      </c>
      <c r="B13" s="4">
        <v>927</v>
      </c>
      <c r="C13" s="4">
        <v>277</v>
      </c>
      <c r="D13" s="4">
        <v>739</v>
      </c>
      <c r="E13" s="4">
        <v>1943</v>
      </c>
      <c r="G13">
        <f t="shared" si="12"/>
        <v>3791</v>
      </c>
      <c r="H13">
        <f t="shared" si="4"/>
        <v>1162</v>
      </c>
      <c r="I13">
        <f t="shared" si="4"/>
        <v>2964</v>
      </c>
      <c r="K13" s="9">
        <f t="shared" si="5"/>
        <v>0.3065154312846215</v>
      </c>
      <c r="L13" s="9">
        <f t="shared" si="5"/>
        <v>2.5507745266781412</v>
      </c>
      <c r="M13" s="9">
        <f t="shared" si="6"/>
        <v>0.78185175415457664</v>
      </c>
      <c r="O13" s="9">
        <f t="shared" ca="1" si="7"/>
        <v>0.44918032786885248</v>
      </c>
      <c r="P13" s="9">
        <f t="shared" ca="1" si="7"/>
        <v>3.3153284671532846</v>
      </c>
      <c r="Q13" s="9">
        <f t="shared" ca="1" si="8"/>
        <v>1.4891803278688525</v>
      </c>
      <c r="S13" s="9">
        <f t="shared" ca="1" si="9"/>
        <v>0.3054270813404692</v>
      </c>
      <c r="T13" s="9">
        <f t="shared" ca="1" si="2"/>
        <v>2.5417174449448647</v>
      </c>
      <c r="U13" s="9">
        <f t="shared" ca="1" si="2"/>
        <v>0.77907561884092136</v>
      </c>
      <c r="W13" s="6">
        <f t="shared" si="10"/>
        <v>44382</v>
      </c>
      <c r="X13" s="9">
        <f t="shared" ca="1" si="11"/>
        <v>0.99884876943623291</v>
      </c>
      <c r="Y13" s="9">
        <f t="shared" ca="1" si="3"/>
        <v>0.95992509451307695</v>
      </c>
      <c r="Z13" s="9">
        <f t="shared" ca="1" si="3"/>
        <v>0.9576838203596244</v>
      </c>
    </row>
    <row r="14" spans="1:59" x14ac:dyDescent="0.35">
      <c r="A14" s="2">
        <v>44389</v>
      </c>
      <c r="B14" s="4">
        <v>896</v>
      </c>
      <c r="C14" s="4">
        <v>278</v>
      </c>
      <c r="D14" s="4">
        <v>867</v>
      </c>
      <c r="E14" s="4">
        <v>2041</v>
      </c>
      <c r="G14">
        <f t="shared" si="12"/>
        <v>4687</v>
      </c>
      <c r="H14">
        <f t="shared" si="4"/>
        <v>1440</v>
      </c>
      <c r="I14">
        <f t="shared" si="4"/>
        <v>3831</v>
      </c>
      <c r="K14" s="9">
        <f t="shared" si="5"/>
        <v>0.30723277149562622</v>
      </c>
      <c r="L14" s="9">
        <f t="shared" si="5"/>
        <v>2.6604166666666669</v>
      </c>
      <c r="M14" s="9">
        <f t="shared" si="6"/>
        <v>0.81736718583315549</v>
      </c>
      <c r="O14" s="9">
        <f t="shared" ca="1" si="7"/>
        <v>0.44458696767573114</v>
      </c>
      <c r="P14" s="9">
        <f t="shared" ca="1" si="7"/>
        <v>3.3427582227351413</v>
      </c>
      <c r="Q14" s="9">
        <f t="shared" ca="1" si="8"/>
        <v>1.4861467419189327</v>
      </c>
      <c r="S14" s="9">
        <f t="shared" ca="1" si="9"/>
        <v>0.30577910359028365</v>
      </c>
      <c r="T14" s="9">
        <f t="shared" ca="1" si="2"/>
        <v>2.6478289394383983</v>
      </c>
      <c r="U14" s="9">
        <f t="shared" ca="1" si="2"/>
        <v>0.81349982350998362</v>
      </c>
      <c r="W14" s="6">
        <f t="shared" si="10"/>
        <v>44389</v>
      </c>
      <c r="X14" s="9">
        <f t="shared" ca="1" si="11"/>
        <v>1</v>
      </c>
      <c r="Y14" s="9">
        <f t="shared" ca="1" si="3"/>
        <v>1</v>
      </c>
      <c r="Z14" s="9">
        <f t="shared" ca="1" si="3"/>
        <v>1</v>
      </c>
    </row>
    <row r="15" spans="1:59" x14ac:dyDescent="0.35">
      <c r="A15" s="2">
        <v>44396</v>
      </c>
      <c r="B15" s="4">
        <v>868</v>
      </c>
      <c r="C15" s="4">
        <v>285</v>
      </c>
      <c r="D15" s="4">
        <v>806</v>
      </c>
      <c r="E15" s="4">
        <v>1959</v>
      </c>
      <c r="G15">
        <f t="shared" si="12"/>
        <v>5555</v>
      </c>
      <c r="H15">
        <f t="shared" si="4"/>
        <v>1725</v>
      </c>
      <c r="I15">
        <f t="shared" si="4"/>
        <v>4637</v>
      </c>
      <c r="K15" s="9">
        <f t="shared" si="5"/>
        <v>0.31053105310531054</v>
      </c>
      <c r="L15" s="9">
        <f t="shared" si="5"/>
        <v>2.6881159420289853</v>
      </c>
      <c r="M15" s="9">
        <f t="shared" si="6"/>
        <v>0.83474347434743479</v>
      </c>
      <c r="O15" s="9">
        <f t="shared" ca="1" si="7"/>
        <v>0.44591750841750843</v>
      </c>
      <c r="P15" s="9">
        <f t="shared" ca="1" si="7"/>
        <v>3.3133553563001414</v>
      </c>
      <c r="Q15" s="9">
        <f t="shared" ca="1" si="8"/>
        <v>1.477483164983165</v>
      </c>
      <c r="S15" s="9">
        <f t="shared" ca="1" si="9"/>
        <v>0.30869554851640479</v>
      </c>
      <c r="T15" s="9">
        <f t="shared" ca="1" si="2"/>
        <v>2.6722268736161348</v>
      </c>
      <c r="U15" s="9">
        <f t="shared" ca="1" si="2"/>
        <v>0.82980942520032996</v>
      </c>
      <c r="W15" s="6">
        <f t="shared" si="10"/>
        <v>44396</v>
      </c>
      <c r="X15" s="9">
        <f t="shared" ca="1" si="11"/>
        <v>1.0095377509184831</v>
      </c>
      <c r="Y15" s="9">
        <f t="shared" ca="1" si="3"/>
        <v>1.0092143166102381</v>
      </c>
      <c r="Z15" s="9">
        <f t="shared" ca="1" si="3"/>
        <v>1.0200486849769381</v>
      </c>
    </row>
    <row r="16" spans="1:59" x14ac:dyDescent="0.35">
      <c r="A16" s="2">
        <v>44403</v>
      </c>
      <c r="B16" s="4">
        <v>879</v>
      </c>
      <c r="C16" s="4">
        <v>297</v>
      </c>
      <c r="D16" s="4">
        <v>940</v>
      </c>
      <c r="E16" s="4">
        <v>2116</v>
      </c>
      <c r="G16">
        <f t="shared" si="12"/>
        <v>6434</v>
      </c>
      <c r="H16">
        <f t="shared" si="4"/>
        <v>2022</v>
      </c>
      <c r="I16">
        <f t="shared" si="4"/>
        <v>5577</v>
      </c>
      <c r="K16" s="9">
        <f t="shared" si="5"/>
        <v>0.31426795150761577</v>
      </c>
      <c r="L16" s="9">
        <f t="shared" si="5"/>
        <v>2.758160237388724</v>
      </c>
      <c r="M16" s="9">
        <f t="shared" si="6"/>
        <v>0.86680136773391359</v>
      </c>
      <c r="O16" s="9">
        <f t="shared" ca="1" si="7"/>
        <v>0.45171559957552176</v>
      </c>
      <c r="P16" s="9">
        <f t="shared" ca="1" si="7"/>
        <v>3.2952231793265465</v>
      </c>
      <c r="Q16" s="9">
        <f t="shared" ca="1" si="8"/>
        <v>1.488503714184648</v>
      </c>
      <c r="S16" s="9">
        <f t="shared" ca="1" si="9"/>
        <v>0.3120401597535235</v>
      </c>
      <c r="T16" s="9">
        <f t="shared" ca="1" si="2"/>
        <v>2.7386081112370033</v>
      </c>
      <c r="U16" s="9">
        <f t="shared" ca="1" si="2"/>
        <v>0.86065676110059386</v>
      </c>
      <c r="W16" s="6">
        <f t="shared" si="10"/>
        <v>44403</v>
      </c>
      <c r="X16" s="9">
        <f t="shared" ca="1" si="11"/>
        <v>1.0204757489629805</v>
      </c>
      <c r="Y16" s="9">
        <f t="shared" ca="1" si="3"/>
        <v>1.0342843793443315</v>
      </c>
      <c r="Z16" s="9">
        <f t="shared" ca="1" si="3"/>
        <v>1.0579679751953033</v>
      </c>
      <c r="AL16" s="5" t="s">
        <v>33</v>
      </c>
    </row>
    <row r="17" spans="1:43" x14ac:dyDescent="0.35">
      <c r="A17" s="2">
        <v>44410</v>
      </c>
      <c r="B17" s="4">
        <v>816</v>
      </c>
      <c r="C17" s="4">
        <v>291</v>
      </c>
      <c r="D17" s="4">
        <v>822</v>
      </c>
      <c r="E17" s="4">
        <v>1929</v>
      </c>
      <c r="G17">
        <f t="shared" si="12"/>
        <v>7250</v>
      </c>
      <c r="H17">
        <f t="shared" si="4"/>
        <v>2313</v>
      </c>
      <c r="I17">
        <f t="shared" si="4"/>
        <v>6399</v>
      </c>
      <c r="K17" s="9">
        <f t="shared" si="5"/>
        <v>0.31903448275862067</v>
      </c>
      <c r="L17" s="9">
        <f t="shared" si="5"/>
        <v>2.7665369649805447</v>
      </c>
      <c r="M17" s="9">
        <f t="shared" si="6"/>
        <v>0.88262068965517237</v>
      </c>
      <c r="O17" s="9">
        <f t="shared" ca="1" si="7"/>
        <v>0.44531132783195798</v>
      </c>
      <c r="P17" s="9">
        <f t="shared" ca="1" si="7"/>
        <v>3.3736522911051212</v>
      </c>
      <c r="Q17" s="9">
        <f t="shared" ca="1" si="8"/>
        <v>1.5023255813953489</v>
      </c>
      <c r="S17" s="9">
        <f t="shared" ca="1" si="9"/>
        <v>0.31639753347529576</v>
      </c>
      <c r="T17" s="9">
        <f t="shared" ca="1" si="2"/>
        <v>2.7436704158726952</v>
      </c>
      <c r="U17" s="9">
        <f t="shared" ca="1" si="2"/>
        <v>0.87532547198807498</v>
      </c>
      <c r="W17" s="6">
        <f t="shared" si="10"/>
        <v>44410</v>
      </c>
      <c r="X17" s="9">
        <f t="shared" ca="1" si="11"/>
        <v>1.0347258192608211</v>
      </c>
      <c r="Y17" s="9">
        <f t="shared" ca="1" si="3"/>
        <v>1.0361962493145893</v>
      </c>
      <c r="Z17" s="9">
        <f t="shared" ca="1" si="3"/>
        <v>1.0759995843777004</v>
      </c>
      <c r="AL17" t="s">
        <v>34</v>
      </c>
      <c r="AM17" s="8">
        <f ca="1">OFFSET(H10,$H$1-1,0)</f>
        <v>1162</v>
      </c>
      <c r="AN17" s="8">
        <f ca="1">OFFSET(I10,$H$1-1,0)</f>
        <v>2964</v>
      </c>
      <c r="AO17" s="8">
        <f ca="1">OFFSET(I10,$H$1-1,0)</f>
        <v>2964</v>
      </c>
    </row>
    <row r="18" spans="1:43" x14ac:dyDescent="0.35">
      <c r="A18" s="2">
        <v>44417</v>
      </c>
      <c r="B18" s="4">
        <v>872</v>
      </c>
      <c r="C18" s="4">
        <v>291</v>
      </c>
      <c r="D18" s="4">
        <v>879</v>
      </c>
      <c r="E18" s="4">
        <v>2042</v>
      </c>
      <c r="G18">
        <f t="shared" si="12"/>
        <v>8122</v>
      </c>
      <c r="H18">
        <f t="shared" si="4"/>
        <v>2604</v>
      </c>
      <c r="I18">
        <f t="shared" si="4"/>
        <v>7278</v>
      </c>
      <c r="K18" s="9">
        <f t="shared" si="5"/>
        <v>0.32061068702290074</v>
      </c>
      <c r="L18" s="9">
        <f t="shared" si="5"/>
        <v>2.7949308755760369</v>
      </c>
      <c r="M18" s="9">
        <f t="shared" si="6"/>
        <v>0.89608470819995079</v>
      </c>
      <c r="O18" s="9">
        <f t="shared" ca="1" si="7"/>
        <v>0.44443015178801132</v>
      </c>
      <c r="P18" s="9">
        <f t="shared" ca="1" si="7"/>
        <v>3.3525325615050652</v>
      </c>
      <c r="Q18" s="9">
        <f t="shared" ca="1" si="8"/>
        <v>1.4899665551839465</v>
      </c>
      <c r="S18" s="9">
        <f t="shared" ca="1" si="9"/>
        <v>0.31758393384382377</v>
      </c>
      <c r="T18" s="9">
        <f t="shared" ca="1" si="2"/>
        <v>2.7685450866570736</v>
      </c>
      <c r="U18" s="9">
        <f t="shared" ca="1" si="2"/>
        <v>0.88762514228700073</v>
      </c>
      <c r="W18" s="6">
        <f t="shared" si="10"/>
        <v>44417</v>
      </c>
      <c r="X18" s="9">
        <f t="shared" ca="1" si="11"/>
        <v>1.0386057455036481</v>
      </c>
      <c r="Y18" s="9">
        <f t="shared" ca="1" si="3"/>
        <v>1.0455906140387903</v>
      </c>
      <c r="Z18" s="9">
        <f t="shared" ca="1" si="3"/>
        <v>1.0911190348600086</v>
      </c>
      <c r="AL18" t="s">
        <v>35</v>
      </c>
      <c r="AM18" s="8">
        <f ca="1">OFFSET(G10, $H$1-1,0)</f>
        <v>3791</v>
      </c>
      <c r="AN18" s="8">
        <f ca="1">OFFSET(H10,$H$1-1,0)</f>
        <v>1162</v>
      </c>
      <c r="AO18" s="8">
        <f ca="1">OFFSET(G10, $H$1-1,0)</f>
        <v>3791</v>
      </c>
    </row>
    <row r="19" spans="1:43" x14ac:dyDescent="0.35">
      <c r="A19" s="2">
        <v>44424</v>
      </c>
      <c r="B19" s="4">
        <v>848</v>
      </c>
      <c r="C19" s="4">
        <v>276</v>
      </c>
      <c r="D19" s="4">
        <v>873</v>
      </c>
      <c r="E19" s="4">
        <v>1997</v>
      </c>
      <c r="G19">
        <f t="shared" si="12"/>
        <v>8970</v>
      </c>
      <c r="H19">
        <f t="shared" si="4"/>
        <v>2880</v>
      </c>
      <c r="I19">
        <f t="shared" si="4"/>
        <v>8151</v>
      </c>
      <c r="K19" s="9">
        <f t="shared" si="5"/>
        <v>0.32107023411371238</v>
      </c>
      <c r="L19" s="9">
        <f t="shared" si="5"/>
        <v>2.8302083333333332</v>
      </c>
      <c r="M19" s="9">
        <f t="shared" si="6"/>
        <v>0.90869565217391302</v>
      </c>
      <c r="O19" s="9">
        <f t="shared" ca="1" si="7"/>
        <v>0.44403920674720765</v>
      </c>
      <c r="P19" s="9">
        <f t="shared" ca="1" si="7"/>
        <v>3.3637063655030799</v>
      </c>
      <c r="Q19" s="9">
        <f t="shared" ca="1" si="8"/>
        <v>1.4936175062685206</v>
      </c>
      <c r="S19" s="9">
        <f t="shared" ca="1" si="9"/>
        <v>0.31766227367045352</v>
      </c>
      <c r="T19" s="9">
        <f t="shared" ca="1" si="2"/>
        <v>2.8001674356686634</v>
      </c>
      <c r="U19" s="9">
        <f t="shared" ca="1" si="2"/>
        <v>0.89905041412773146</v>
      </c>
      <c r="W19" s="6">
        <f t="shared" si="10"/>
        <v>44424</v>
      </c>
      <c r="X19" s="9">
        <f t="shared" ca="1" si="11"/>
        <v>1.0388619429537351</v>
      </c>
      <c r="Y19" s="9">
        <f t="shared" ca="1" si="3"/>
        <v>1.0575333602413817</v>
      </c>
      <c r="Z19" s="9">
        <f t="shared" ca="1" si="3"/>
        <v>1.1051636252957318</v>
      </c>
      <c r="AL19" t="s">
        <v>38</v>
      </c>
      <c r="AM19" s="8">
        <f ca="1">AM11*AM17*AM20/AM18</f>
        <v>24820.911191035328</v>
      </c>
      <c r="AN19" s="8">
        <f t="shared" ref="AN19:AO19" ca="1" si="14">AN11*AN17*AN20/AN18</f>
        <v>77616.227566967413</v>
      </c>
      <c r="AO19" s="8">
        <f t="shared" ca="1" si="14"/>
        <v>73602.214249377124</v>
      </c>
      <c r="AQ19" t="s">
        <v>39</v>
      </c>
    </row>
    <row r="20" spans="1:43" x14ac:dyDescent="0.35">
      <c r="A20" s="2">
        <v>44431</v>
      </c>
      <c r="B20" s="4">
        <v>780</v>
      </c>
      <c r="C20" s="4">
        <v>298</v>
      </c>
      <c r="D20" s="4">
        <v>875</v>
      </c>
      <c r="E20" s="4">
        <v>1953</v>
      </c>
      <c r="G20">
        <f t="shared" si="12"/>
        <v>9750</v>
      </c>
      <c r="H20">
        <f t="shared" si="4"/>
        <v>3178</v>
      </c>
      <c r="I20">
        <f t="shared" si="4"/>
        <v>9026</v>
      </c>
      <c r="K20" s="9">
        <f t="shared" si="5"/>
        <v>0.32594871794871794</v>
      </c>
      <c r="L20" s="9">
        <f t="shared" si="5"/>
        <v>2.8401510383889237</v>
      </c>
      <c r="M20" s="9">
        <f t="shared" si="6"/>
        <v>0.92574358974358972</v>
      </c>
      <c r="O20" s="9">
        <f t="shared" ca="1" si="7"/>
        <v>0.44272445820433437</v>
      </c>
      <c r="P20" s="9">
        <f t="shared" ca="1" si="7"/>
        <v>3.3706293706293708</v>
      </c>
      <c r="Q20" s="9">
        <f t="shared" ca="1" si="8"/>
        <v>1.4922600619195046</v>
      </c>
      <c r="S20" s="9">
        <f t="shared" ca="1" si="9"/>
        <v>0.32210683362322895</v>
      </c>
      <c r="T20" s="9">
        <f t="shared" ca="1" si="2"/>
        <v>2.8066748160399699</v>
      </c>
      <c r="U20" s="9">
        <f t="shared" ca="1" si="2"/>
        <v>0.91483205798718203</v>
      </c>
      <c r="W20" s="6">
        <f t="shared" si="10"/>
        <v>44431</v>
      </c>
      <c r="X20" s="9">
        <f t="shared" ca="1" si="11"/>
        <v>1.0533971414044794</v>
      </c>
      <c r="Y20" s="9">
        <f t="shared" ca="1" si="3"/>
        <v>1.059990988932715</v>
      </c>
      <c r="Z20" s="9">
        <f t="shared" ca="1" si="3"/>
        <v>1.1245633146421388</v>
      </c>
      <c r="AL20" t="s">
        <v>36</v>
      </c>
      <c r="AM20" s="8">
        <f ca="1">OFFSET(G1, $AM$22-1,0)</f>
        <v>74884</v>
      </c>
      <c r="AN20" s="8">
        <f ca="1">OFFSET(H1, $AM$22-1,0)</f>
        <v>27225</v>
      </c>
      <c r="AO20" s="8">
        <f ca="1">OFFSET(G1, $AM$22-1,0)*(Q$6^($AM$22-10))</f>
        <v>71177.475215443206</v>
      </c>
      <c r="AQ20" t="s">
        <v>42</v>
      </c>
    </row>
    <row r="21" spans="1:43" x14ac:dyDescent="0.35">
      <c r="A21" s="2">
        <v>44438</v>
      </c>
      <c r="B21" s="4">
        <v>790</v>
      </c>
      <c r="C21" s="4">
        <v>294</v>
      </c>
      <c r="D21" s="4">
        <v>913</v>
      </c>
      <c r="E21" s="4">
        <v>1997</v>
      </c>
      <c r="G21">
        <f t="shared" si="12"/>
        <v>10540</v>
      </c>
      <c r="H21">
        <f t="shared" si="4"/>
        <v>3472</v>
      </c>
      <c r="I21">
        <f t="shared" si="4"/>
        <v>9939</v>
      </c>
      <c r="K21" s="9">
        <f t="shared" si="5"/>
        <v>0.32941176470588235</v>
      </c>
      <c r="L21" s="9">
        <f t="shared" si="5"/>
        <v>2.8626152073732718</v>
      </c>
      <c r="M21" s="9">
        <f t="shared" si="6"/>
        <v>0.94297912713472487</v>
      </c>
      <c r="O21" s="9">
        <f t="shared" ca="1" si="7"/>
        <v>0.44482398709554988</v>
      </c>
      <c r="P21" s="9">
        <f t="shared" ca="1" si="7"/>
        <v>3.3575085324232083</v>
      </c>
      <c r="Q21" s="9">
        <f t="shared" ca="1" si="8"/>
        <v>1.4935003320998197</v>
      </c>
      <c r="S21" s="9">
        <f t="shared" ca="1" si="9"/>
        <v>0.3251433179784976</v>
      </c>
      <c r="T21" s="9">
        <f t="shared" ca="1" si="2"/>
        <v>2.8255220558139036</v>
      </c>
      <c r="U21" s="9">
        <f t="shared" ca="1" si="2"/>
        <v>0.93076020662105063</v>
      </c>
      <c r="W21" s="6">
        <f t="shared" si="10"/>
        <v>44438</v>
      </c>
      <c r="X21" s="9">
        <f t="shared" ca="1" si="11"/>
        <v>1.0633274614283659</v>
      </c>
      <c r="Y21" s="9">
        <f t="shared" ca="1" si="3"/>
        <v>1.0671089864336909</v>
      </c>
      <c r="Z21" s="9">
        <f t="shared" ca="1" si="3"/>
        <v>1.1441430959445413</v>
      </c>
      <c r="AL21" t="s">
        <v>41</v>
      </c>
      <c r="AM21" s="7">
        <f ca="1">AM19*AM18/(AM17*AM20)</f>
        <v>1.0813750433741987</v>
      </c>
      <c r="AN21" s="7">
        <f t="shared" ref="AN21:AO21" ca="1" si="15">AN19*AN18/(AN17*AN20)</f>
        <v>1.1176673672415003</v>
      </c>
      <c r="AO21" s="7">
        <f t="shared" ca="1" si="15"/>
        <v>1.3225858932264616</v>
      </c>
    </row>
    <row r="22" spans="1:43" x14ac:dyDescent="0.35">
      <c r="A22" s="2">
        <v>44445</v>
      </c>
      <c r="B22" s="4">
        <v>809</v>
      </c>
      <c r="C22" s="4">
        <v>320</v>
      </c>
      <c r="D22" s="4">
        <v>945</v>
      </c>
      <c r="E22" s="4">
        <v>2074</v>
      </c>
      <c r="G22">
        <f t="shared" si="12"/>
        <v>11349</v>
      </c>
      <c r="H22">
        <f t="shared" si="4"/>
        <v>3792</v>
      </c>
      <c r="I22">
        <f t="shared" si="4"/>
        <v>10884</v>
      </c>
      <c r="K22" s="9">
        <f t="shared" si="5"/>
        <v>0.33412635474491142</v>
      </c>
      <c r="L22" s="9">
        <f t="shared" si="5"/>
        <v>2.8702531645569622</v>
      </c>
      <c r="M22" s="9">
        <f t="shared" si="6"/>
        <v>0.95902722706846422</v>
      </c>
      <c r="O22" s="9">
        <f t="shared" ca="1" si="7"/>
        <v>0.44725887875298909</v>
      </c>
      <c r="P22" s="9">
        <f t="shared" ca="1" si="7"/>
        <v>3.3550495049504949</v>
      </c>
      <c r="Q22" s="9">
        <f t="shared" ca="1" si="8"/>
        <v>1.5005756797449297</v>
      </c>
      <c r="S22" s="9">
        <f t="shared" ca="1" si="9"/>
        <v>0.32940601593817348</v>
      </c>
      <c r="T22" s="9">
        <f t="shared" ca="1" si="2"/>
        <v>2.8297039315933898</v>
      </c>
      <c r="U22" s="9">
        <f t="shared" ca="1" si="2"/>
        <v>0.9454786596706436</v>
      </c>
      <c r="W22" s="6">
        <f t="shared" si="10"/>
        <v>44445</v>
      </c>
      <c r="X22" s="9">
        <f t="shared" ca="1" si="11"/>
        <v>1.0772679103002007</v>
      </c>
      <c r="Y22" s="9">
        <f t="shared" ca="1" si="3"/>
        <v>1.0686883466851023</v>
      </c>
      <c r="Z22" s="9">
        <f t="shared" ca="1" si="3"/>
        <v>1.1622358510063528</v>
      </c>
      <c r="AL22" t="s">
        <v>37</v>
      </c>
      <c r="AM22">
        <f>ROW(INDEX(A:A, MATCH(DATE(2022,12,26), A:A, 0)))</f>
        <v>90</v>
      </c>
    </row>
    <row r="23" spans="1:43" x14ac:dyDescent="0.35">
      <c r="A23" s="2">
        <v>44452</v>
      </c>
      <c r="B23" s="4">
        <v>879</v>
      </c>
      <c r="C23" s="4">
        <v>319</v>
      </c>
      <c r="D23" s="4">
        <v>942</v>
      </c>
      <c r="E23" s="4">
        <v>2140</v>
      </c>
      <c r="G23">
        <f t="shared" si="12"/>
        <v>12228</v>
      </c>
      <c r="H23">
        <f t="shared" si="4"/>
        <v>4111</v>
      </c>
      <c r="I23">
        <f t="shared" si="4"/>
        <v>11826</v>
      </c>
      <c r="K23" s="9">
        <f t="shared" si="5"/>
        <v>0.33619561661759895</v>
      </c>
      <c r="L23" s="9">
        <f t="shared" si="5"/>
        <v>2.876672342495743</v>
      </c>
      <c r="M23" s="9">
        <f t="shared" si="6"/>
        <v>0.96712463199214915</v>
      </c>
      <c r="O23" s="9">
        <f t="shared" ca="1" si="7"/>
        <v>0.4466131833595236</v>
      </c>
      <c r="P23" s="9">
        <f t="shared" ca="1" si="7"/>
        <v>3.3601851851851854</v>
      </c>
      <c r="Q23" s="9">
        <f t="shared" ca="1" si="8"/>
        <v>1.5007030022330659</v>
      </c>
      <c r="S23" s="9">
        <f t="shared" ca="1" si="9"/>
        <v>0.33105328877558393</v>
      </c>
      <c r="T23" s="9">
        <f t="shared" ca="1" si="2"/>
        <v>2.8326717917806623</v>
      </c>
      <c r="U23" s="9">
        <f t="shared" ca="1" si="2"/>
        <v>0.95233183971297863</v>
      </c>
      <c r="W23" s="6">
        <f t="shared" si="10"/>
        <v>44452</v>
      </c>
      <c r="X23" s="9">
        <f t="shared" ca="1" si="11"/>
        <v>1.0826550437506854</v>
      </c>
      <c r="Y23" s="9">
        <f t="shared" ca="1" si="3"/>
        <v>1.0698092122149965</v>
      </c>
      <c r="Z23" s="9">
        <f t="shared" ca="1" si="3"/>
        <v>1.170660167575674</v>
      </c>
    </row>
    <row r="24" spans="1:43" x14ac:dyDescent="0.35">
      <c r="A24" s="2">
        <v>44459</v>
      </c>
      <c r="B24" s="4">
        <v>882</v>
      </c>
      <c r="C24" s="4">
        <v>304</v>
      </c>
      <c r="D24" s="4">
        <v>926</v>
      </c>
      <c r="E24" s="4">
        <v>2112</v>
      </c>
      <c r="G24">
        <f t="shared" si="12"/>
        <v>13110</v>
      </c>
      <c r="H24">
        <f t="shared" si="4"/>
        <v>4415</v>
      </c>
      <c r="I24">
        <f t="shared" si="4"/>
        <v>12752</v>
      </c>
      <c r="K24" s="9">
        <f t="shared" si="5"/>
        <v>0.33676582761250956</v>
      </c>
      <c r="L24" s="9">
        <f t="shared" si="5"/>
        <v>2.8883352208380519</v>
      </c>
      <c r="M24" s="9">
        <f t="shared" si="6"/>
        <v>0.97269260106788713</v>
      </c>
      <c r="O24" s="9">
        <f t="shared" ca="1" si="7"/>
        <v>0.44654088050314467</v>
      </c>
      <c r="P24" s="9">
        <f t="shared" ca="1" si="7"/>
        <v>3.35924187097896</v>
      </c>
      <c r="Q24" s="9">
        <f t="shared" ca="1" si="8"/>
        <v>1.5000388228899759</v>
      </c>
      <c r="S24" s="9">
        <f t="shared" ca="1" si="9"/>
        <v>0.33122182235010872</v>
      </c>
      <c r="T24" s="9">
        <f t="shared" ca="1" si="2"/>
        <v>2.8407860209164713</v>
      </c>
      <c r="U24" s="9">
        <f t="shared" ca="1" si="2"/>
        <v>0.95667965540398325</v>
      </c>
      <c r="W24" s="6">
        <f t="shared" si="10"/>
        <v>44459</v>
      </c>
      <c r="X24" s="9">
        <f t="shared" ca="1" si="11"/>
        <v>1.0832062049404003</v>
      </c>
      <c r="Y24" s="9">
        <f t="shared" ca="1" si="3"/>
        <v>1.0728736961078003</v>
      </c>
      <c r="Z24" s="9">
        <f t="shared" ca="1" si="3"/>
        <v>1.1760047485643277</v>
      </c>
      <c r="AL24" t="s">
        <v>40</v>
      </c>
      <c r="AM24">
        <f ca="1">OFFSET(H$1, $AM$22-1,0)</f>
        <v>27225</v>
      </c>
      <c r="AN24">
        <f ca="1">OFFSET(I$1, $AM$22-1,0)</f>
        <v>88586</v>
      </c>
      <c r="AO24">
        <f ca="1">OFFSET(I$1, $AM$22-1,0)</f>
        <v>88586</v>
      </c>
    </row>
    <row r="25" spans="1:43" x14ac:dyDescent="0.35">
      <c r="A25" s="2">
        <v>44466</v>
      </c>
      <c r="B25" s="4">
        <v>820</v>
      </c>
      <c r="C25" s="4">
        <v>302</v>
      </c>
      <c r="D25" s="4">
        <v>971</v>
      </c>
      <c r="E25" s="4">
        <v>2093</v>
      </c>
      <c r="G25">
        <f t="shared" si="12"/>
        <v>13930</v>
      </c>
      <c r="H25">
        <f t="shared" si="4"/>
        <v>4717</v>
      </c>
      <c r="I25">
        <f t="shared" si="4"/>
        <v>13723</v>
      </c>
      <c r="K25" s="9">
        <f t="shared" si="5"/>
        <v>0.33862167982770996</v>
      </c>
      <c r="L25" s="9">
        <f t="shared" si="5"/>
        <v>2.9092643629425483</v>
      </c>
      <c r="M25" s="9">
        <f t="shared" si="6"/>
        <v>0.98513998564249816</v>
      </c>
      <c r="O25" s="9">
        <f t="shared" ca="1" si="7"/>
        <v>0.44881083058909621</v>
      </c>
      <c r="P25" s="9">
        <f t="shared" ca="1" si="7"/>
        <v>3.3412685472036525</v>
      </c>
      <c r="Q25" s="9">
        <f t="shared" ca="1" si="8"/>
        <v>1.4995975118916942</v>
      </c>
      <c r="S25" s="9">
        <f t="shared" ca="1" si="9"/>
        <v>0.33265246963864975</v>
      </c>
      <c r="T25" s="9">
        <f t="shared" ca="1" si="2"/>
        <v>2.8579799605771052</v>
      </c>
      <c r="U25" s="9">
        <f t="shared" ca="1" si="2"/>
        <v>0.96777397516455166</v>
      </c>
      <c r="W25" s="6">
        <f t="shared" si="10"/>
        <v>44466</v>
      </c>
      <c r="X25" s="9">
        <f t="shared" ca="1" si="11"/>
        <v>1.0878849003507249</v>
      </c>
      <c r="Y25" s="9">
        <f t="shared" ca="1" si="3"/>
        <v>1.0793672952238673</v>
      </c>
      <c r="Z25" s="9">
        <f t="shared" ca="1" si="3"/>
        <v>1.1896425139822722</v>
      </c>
    </row>
    <row r="26" spans="1:43" x14ac:dyDescent="0.35">
      <c r="A26" s="2">
        <v>44473</v>
      </c>
      <c r="B26" s="4">
        <v>812</v>
      </c>
      <c r="C26" s="4">
        <v>333</v>
      </c>
      <c r="D26" s="4">
        <v>976</v>
      </c>
      <c r="E26" s="4">
        <v>2121</v>
      </c>
      <c r="G26">
        <f t="shared" si="12"/>
        <v>14742</v>
      </c>
      <c r="H26">
        <f t="shared" si="4"/>
        <v>5050</v>
      </c>
      <c r="I26">
        <f t="shared" si="4"/>
        <v>14699</v>
      </c>
      <c r="K26" s="9">
        <f t="shared" si="5"/>
        <v>0.34255867589200922</v>
      </c>
      <c r="L26" s="9">
        <f t="shared" si="5"/>
        <v>2.9106930693069306</v>
      </c>
      <c r="M26" s="9">
        <f t="shared" si="6"/>
        <v>0.99708316374983041</v>
      </c>
      <c r="O26" s="9">
        <f t="shared" ca="1" si="7"/>
        <v>0.4494039367895758</v>
      </c>
      <c r="P26" s="9">
        <f t="shared" ca="1" si="7"/>
        <v>3.3429981492905614</v>
      </c>
      <c r="Q26" s="9">
        <f t="shared" ca="1" si="8"/>
        <v>1.5023565289714444</v>
      </c>
      <c r="S26" s="9">
        <f t="shared" ca="1" si="9"/>
        <v>0.33612129615932984</v>
      </c>
      <c r="T26" s="9">
        <f t="shared" ca="1" si="2"/>
        <v>2.8559951798910057</v>
      </c>
      <c r="U26" s="9">
        <f t="shared" ca="1" si="2"/>
        <v>0.97834592717742364</v>
      </c>
      <c r="W26" s="6">
        <f t="shared" si="10"/>
        <v>44473</v>
      </c>
      <c r="X26" s="9">
        <f t="shared" ca="1" si="11"/>
        <v>1.0992291239420402</v>
      </c>
      <c r="Y26" s="9">
        <f t="shared" ca="1" si="3"/>
        <v>1.0786177072665273</v>
      </c>
      <c r="Z26" s="9">
        <f t="shared" ca="1" si="3"/>
        <v>1.2026381554161665</v>
      </c>
    </row>
    <row r="27" spans="1:43" x14ac:dyDescent="0.35">
      <c r="A27" s="2">
        <v>44480</v>
      </c>
      <c r="B27" s="4">
        <v>883</v>
      </c>
      <c r="C27" s="4">
        <v>314</v>
      </c>
      <c r="D27" s="4">
        <v>1024</v>
      </c>
      <c r="E27" s="4">
        <v>2221</v>
      </c>
      <c r="G27">
        <f t="shared" si="12"/>
        <v>15625</v>
      </c>
      <c r="H27">
        <f t="shared" si="12"/>
        <v>5364</v>
      </c>
      <c r="I27">
        <f t="shared" si="12"/>
        <v>15723</v>
      </c>
      <c r="K27" s="9">
        <f t="shared" si="5"/>
        <v>0.34329599999999999</v>
      </c>
      <c r="L27" s="9">
        <f t="shared" si="5"/>
        <v>2.9312080536912752</v>
      </c>
      <c r="M27" s="9">
        <f t="shared" si="6"/>
        <v>1.0062720000000001</v>
      </c>
      <c r="O27" s="9">
        <f t="shared" ca="1" si="7"/>
        <v>0.44987501644520456</v>
      </c>
      <c r="P27" s="9">
        <f t="shared" ca="1" si="7"/>
        <v>3.3442023687673634</v>
      </c>
      <c r="Q27" s="9">
        <f t="shared" ca="1" si="8"/>
        <v>1.5044730956453098</v>
      </c>
      <c r="S27" s="9">
        <f t="shared" ca="1" si="9"/>
        <v>0.33644561134849799</v>
      </c>
      <c r="T27" s="9">
        <f t="shared" ca="1" si="2"/>
        <v>2.8727165059126878</v>
      </c>
      <c r="U27" s="9">
        <f t="shared" ca="1" si="2"/>
        <v>0.98619208561380212</v>
      </c>
      <c r="W27" s="6">
        <f t="shared" si="10"/>
        <v>44480</v>
      </c>
      <c r="X27" s="9">
        <f t="shared" ca="1" si="11"/>
        <v>1.1002897431451191</v>
      </c>
      <c r="Y27" s="9">
        <f t="shared" ca="1" si="3"/>
        <v>1.0849328153811886</v>
      </c>
      <c r="Z27" s="9">
        <f t="shared" ca="1" si="3"/>
        <v>1.2122830971968848</v>
      </c>
    </row>
    <row r="28" spans="1:43" x14ac:dyDescent="0.35">
      <c r="A28" s="2">
        <v>44487</v>
      </c>
      <c r="B28" s="4">
        <v>953</v>
      </c>
      <c r="C28" s="4">
        <v>325</v>
      </c>
      <c r="D28" s="4">
        <v>1066</v>
      </c>
      <c r="E28" s="4">
        <v>2344</v>
      </c>
      <c r="G28">
        <f t="shared" si="12"/>
        <v>16578</v>
      </c>
      <c r="H28">
        <f t="shared" si="12"/>
        <v>5689</v>
      </c>
      <c r="I28">
        <f t="shared" si="12"/>
        <v>16789</v>
      </c>
      <c r="K28" s="9">
        <f t="shared" si="5"/>
        <v>0.34316564121124382</v>
      </c>
      <c r="L28" s="9">
        <f t="shared" si="5"/>
        <v>2.9511337669186148</v>
      </c>
      <c r="M28" s="9">
        <f t="shared" si="6"/>
        <v>1.0127277114247799</v>
      </c>
      <c r="O28" s="9">
        <f t="shared" ca="1" si="7"/>
        <v>0.4531710683144094</v>
      </c>
      <c r="P28" s="9">
        <f t="shared" ca="1" si="7"/>
        <v>3.3341638981173864</v>
      </c>
      <c r="Q28" s="9">
        <f t="shared" ca="1" si="8"/>
        <v>1.5109466156451916</v>
      </c>
      <c r="S28" s="9">
        <f t="shared" ca="1" si="9"/>
        <v>0.33591932512706363</v>
      </c>
      <c r="T28" s="9">
        <f t="shared" ca="1" si="2"/>
        <v>2.8888173648268749</v>
      </c>
      <c r="U28" s="9">
        <f t="shared" ca="1" si="2"/>
        <v>0.99134286334299027</v>
      </c>
      <c r="W28" s="6">
        <f t="shared" si="10"/>
        <v>44487</v>
      </c>
      <c r="X28" s="9">
        <f t="shared" ca="1" si="11"/>
        <v>1.0985686110754158</v>
      </c>
      <c r="Y28" s="9">
        <f t="shared" ca="1" si="3"/>
        <v>1.0910135929851987</v>
      </c>
      <c r="Z28" s="9">
        <f t="shared" ca="1" si="3"/>
        <v>1.2186147245437282</v>
      </c>
    </row>
    <row r="29" spans="1:43" x14ac:dyDescent="0.35">
      <c r="A29" s="2">
        <v>44494</v>
      </c>
      <c r="B29" s="4">
        <v>1030</v>
      </c>
      <c r="C29" s="4">
        <v>336</v>
      </c>
      <c r="D29" s="4">
        <v>1220</v>
      </c>
      <c r="E29" s="4">
        <v>2586</v>
      </c>
      <c r="G29">
        <f t="shared" si="12"/>
        <v>17608</v>
      </c>
      <c r="H29">
        <f t="shared" si="12"/>
        <v>6025</v>
      </c>
      <c r="I29">
        <f t="shared" si="12"/>
        <v>18009</v>
      </c>
      <c r="K29" s="9">
        <f t="shared" si="5"/>
        <v>0.34217401181281237</v>
      </c>
      <c r="L29" s="9">
        <f t="shared" si="5"/>
        <v>2.9890456431535268</v>
      </c>
      <c r="M29" s="9">
        <f t="shared" si="6"/>
        <v>1.0227737392094502</v>
      </c>
      <c r="O29" s="9">
        <f t="shared" ca="1" si="7"/>
        <v>0.45209993409621951</v>
      </c>
      <c r="P29" s="9">
        <f t="shared" ca="1" si="7"/>
        <v>3.3441558441558441</v>
      </c>
      <c r="Q29" s="9">
        <f t="shared" ca="1" si="8"/>
        <v>1.5118926367503445</v>
      </c>
      <c r="S29" s="9">
        <f t="shared" ca="1" si="9"/>
        <v>0.33455172884398626</v>
      </c>
      <c r="T29" s="9">
        <f t="shared" ca="1" si="2"/>
        <v>2.9224615341554516</v>
      </c>
      <c r="U29" s="9">
        <f t="shared" ca="1" si="2"/>
        <v>0.99999038751059732</v>
      </c>
      <c r="W29" s="6">
        <f t="shared" si="10"/>
        <v>44494</v>
      </c>
      <c r="X29" s="9">
        <f t="shared" ca="1" si="11"/>
        <v>1.094096113553447</v>
      </c>
      <c r="Y29" s="9">
        <f t="shared" ca="1" si="3"/>
        <v>1.1037199158248125</v>
      </c>
      <c r="Z29" s="9">
        <f t="shared" ca="1" si="3"/>
        <v>1.2292447504118298</v>
      </c>
    </row>
    <row r="30" spans="1:43" x14ac:dyDescent="0.35">
      <c r="A30" s="2">
        <v>44501</v>
      </c>
      <c r="B30" s="4">
        <v>1118</v>
      </c>
      <c r="C30" s="4">
        <v>343</v>
      </c>
      <c r="D30" s="4">
        <v>1252</v>
      </c>
      <c r="E30" s="4">
        <v>2713</v>
      </c>
      <c r="G30">
        <f t="shared" si="12"/>
        <v>18726</v>
      </c>
      <c r="H30">
        <f t="shared" si="12"/>
        <v>6368</v>
      </c>
      <c r="I30">
        <f t="shared" si="12"/>
        <v>19261</v>
      </c>
      <c r="K30" s="9">
        <f t="shared" si="5"/>
        <v>0.34006194595749228</v>
      </c>
      <c r="L30" s="9">
        <f t="shared" si="5"/>
        <v>3.0246545226130652</v>
      </c>
      <c r="M30" s="9">
        <f t="shared" si="6"/>
        <v>1.0285699028089288</v>
      </c>
      <c r="O30" s="9">
        <f t="shared" ca="1" si="7"/>
        <v>0.45312320916905446</v>
      </c>
      <c r="P30" s="9">
        <f t="shared" ca="1" si="7"/>
        <v>3.3372960667762741</v>
      </c>
      <c r="Q30" s="9">
        <f t="shared" ca="1" si="8"/>
        <v>1.5122063037249283</v>
      </c>
      <c r="S30" s="9">
        <f t="shared" ca="1" si="9"/>
        <v>0.33209272256070543</v>
      </c>
      <c r="T30" s="9">
        <f t="shared" ca="1" si="2"/>
        <v>2.9537728850898297</v>
      </c>
      <c r="U30" s="9">
        <f t="shared" ca="1" si="2"/>
        <v>1.0044657552201237</v>
      </c>
      <c r="W30" s="6">
        <f t="shared" si="10"/>
        <v>44501</v>
      </c>
      <c r="X30" s="9">
        <f t="shared" ca="1" si="11"/>
        <v>1.0860543400823088</v>
      </c>
      <c r="Y30" s="9">
        <f t="shared" ca="1" si="3"/>
        <v>1.1155452080361059</v>
      </c>
      <c r="Z30" s="9">
        <f t="shared" ca="1" si="3"/>
        <v>1.2347461255568379</v>
      </c>
    </row>
    <row r="31" spans="1:43" x14ac:dyDescent="0.35">
      <c r="A31" s="2">
        <v>44508</v>
      </c>
      <c r="B31" s="4">
        <v>1260</v>
      </c>
      <c r="C31" s="4">
        <v>367</v>
      </c>
      <c r="D31" s="4">
        <v>1275</v>
      </c>
      <c r="E31" s="4">
        <v>2902</v>
      </c>
      <c r="G31">
        <f t="shared" si="12"/>
        <v>19986</v>
      </c>
      <c r="H31">
        <f t="shared" si="12"/>
        <v>6735</v>
      </c>
      <c r="I31">
        <f t="shared" si="12"/>
        <v>20536</v>
      </c>
      <c r="K31" s="9">
        <f t="shared" si="5"/>
        <v>0.33698589012308616</v>
      </c>
      <c r="L31" s="9">
        <f t="shared" si="5"/>
        <v>3.0491462509279881</v>
      </c>
      <c r="M31" s="9">
        <f t="shared" si="6"/>
        <v>1.027519263484439</v>
      </c>
      <c r="O31" s="9">
        <f t="shared" ca="1" si="7"/>
        <v>0.45138239982410816</v>
      </c>
      <c r="P31" s="9">
        <f t="shared" ca="1" si="7"/>
        <v>3.353263516804676</v>
      </c>
      <c r="Q31" s="9">
        <f t="shared" ca="1" si="8"/>
        <v>1.5136041334579233</v>
      </c>
      <c r="S31" s="9">
        <f t="shared" ca="1" si="9"/>
        <v>0.32869879053716328</v>
      </c>
      <c r="T31" s="9">
        <f t="shared" ca="1" si="2"/>
        <v>2.97416216591406</v>
      </c>
      <c r="U31" s="9">
        <f t="shared" ca="1" si="2"/>
        <v>1.0022506848509554</v>
      </c>
      <c r="W31" s="6">
        <f t="shared" si="10"/>
        <v>44508</v>
      </c>
      <c r="X31" s="9">
        <f t="shared" ca="1" si="11"/>
        <v>1.0749550465606372</v>
      </c>
      <c r="Y31" s="9">
        <f t="shared" ca="1" si="3"/>
        <v>1.1232455849451048</v>
      </c>
      <c r="Z31" s="9">
        <f t="shared" ca="1" si="3"/>
        <v>1.2320232357599956</v>
      </c>
    </row>
    <row r="32" spans="1:43" x14ac:dyDescent="0.35">
      <c r="A32" s="2">
        <v>44515</v>
      </c>
      <c r="B32" s="4">
        <v>1409</v>
      </c>
      <c r="C32" s="4">
        <v>367</v>
      </c>
      <c r="D32" s="4">
        <v>1278</v>
      </c>
      <c r="E32" s="4">
        <v>3054</v>
      </c>
      <c r="G32">
        <f t="shared" si="12"/>
        <v>21395</v>
      </c>
      <c r="H32">
        <f t="shared" si="12"/>
        <v>7102</v>
      </c>
      <c r="I32">
        <f t="shared" si="12"/>
        <v>21814</v>
      </c>
      <c r="K32" s="9">
        <f t="shared" si="5"/>
        <v>0.33194671652255198</v>
      </c>
      <c r="L32" s="9">
        <f t="shared" si="5"/>
        <v>3.071529146719234</v>
      </c>
      <c r="M32" s="9">
        <f t="shared" si="6"/>
        <v>1.0195840149567656</v>
      </c>
      <c r="O32" s="9">
        <f t="shared" ca="1" si="7"/>
        <v>0.4507191201353638</v>
      </c>
      <c r="P32" s="9">
        <f t="shared" ca="1" si="7"/>
        <v>3.3581651806663539</v>
      </c>
      <c r="Q32" s="9">
        <f t="shared" ca="1" si="8"/>
        <v>1.5135892554991539</v>
      </c>
      <c r="S32" s="9">
        <f t="shared" ca="1" si="9"/>
        <v>0.3233998635907599</v>
      </c>
      <c r="T32" s="9">
        <f t="shared" ca="1" si="2"/>
        <v>2.9924444425000294</v>
      </c>
      <c r="U32" s="9">
        <f t="shared" ca="1" si="2"/>
        <v>0.99333210706404351</v>
      </c>
      <c r="W32" s="6">
        <f t="shared" si="10"/>
        <v>44515</v>
      </c>
      <c r="X32" s="9">
        <f t="shared" ca="1" si="11"/>
        <v>1.0576257821204371</v>
      </c>
      <c r="Y32" s="9">
        <f t="shared" ca="1" si="3"/>
        <v>1.1301502139842627</v>
      </c>
      <c r="Z32" s="9">
        <f t="shared" ca="1" si="3"/>
        <v>1.2210600154504556</v>
      </c>
    </row>
    <row r="33" spans="1:26" x14ac:dyDescent="0.35">
      <c r="A33" s="2">
        <v>44522</v>
      </c>
      <c r="B33" s="4">
        <v>1473</v>
      </c>
      <c r="C33" s="4">
        <v>439</v>
      </c>
      <c r="D33" s="4">
        <v>1353</v>
      </c>
      <c r="E33" s="4">
        <v>3265</v>
      </c>
      <c r="G33">
        <f t="shared" si="12"/>
        <v>22868</v>
      </c>
      <c r="H33">
        <f t="shared" si="12"/>
        <v>7541</v>
      </c>
      <c r="I33">
        <f t="shared" si="12"/>
        <v>23167</v>
      </c>
      <c r="K33" s="9">
        <f t="shared" si="5"/>
        <v>0.32976211299632674</v>
      </c>
      <c r="L33" s="9">
        <f t="shared" si="5"/>
        <v>3.0721389736109268</v>
      </c>
      <c r="M33" s="9">
        <f t="shared" si="6"/>
        <v>1.0130750393563057</v>
      </c>
      <c r="O33" s="9">
        <f t="shared" ca="1" si="7"/>
        <v>0.45346645611532782</v>
      </c>
      <c r="P33" s="9">
        <f t="shared" ca="1" si="7"/>
        <v>3.3448663221747923</v>
      </c>
      <c r="Q33" s="9">
        <f t="shared" ca="1" si="8"/>
        <v>1.5167846772961133</v>
      </c>
      <c r="S33" s="9">
        <f t="shared" ca="1" si="9"/>
        <v>0.32089080935773923</v>
      </c>
      <c r="T33" s="9">
        <f t="shared" ca="1" si="2"/>
        <v>2.9894918877853196</v>
      </c>
      <c r="U33" s="9">
        <f t="shared" ca="1" si="2"/>
        <v>0.98582116170146461</v>
      </c>
      <c r="W33" s="6">
        <f t="shared" si="10"/>
        <v>44522</v>
      </c>
      <c r="X33" s="9">
        <f t="shared" ca="1" si="11"/>
        <v>1.0494203351047293</v>
      </c>
      <c r="Y33" s="9">
        <f t="shared" ca="1" si="3"/>
        <v>1.1290351288400782</v>
      </c>
      <c r="Z33" s="9">
        <f t="shared" ca="1" si="3"/>
        <v>1.2118271365419246</v>
      </c>
    </row>
    <row r="34" spans="1:26" x14ac:dyDescent="0.35">
      <c r="A34" s="2">
        <v>44529</v>
      </c>
      <c r="B34" s="4">
        <v>1540</v>
      </c>
      <c r="C34" s="4">
        <v>407</v>
      </c>
      <c r="D34" s="4">
        <v>1443</v>
      </c>
      <c r="E34" s="4">
        <v>3390</v>
      </c>
      <c r="G34">
        <f t="shared" si="12"/>
        <v>24408</v>
      </c>
      <c r="H34">
        <f t="shared" si="12"/>
        <v>7948</v>
      </c>
      <c r="I34">
        <f t="shared" si="12"/>
        <v>24610</v>
      </c>
      <c r="K34" s="9">
        <f t="shared" si="5"/>
        <v>0.32563094067518844</v>
      </c>
      <c r="L34" s="9">
        <f t="shared" si="5"/>
        <v>3.0963764469048818</v>
      </c>
      <c r="M34" s="9">
        <f t="shared" si="6"/>
        <v>1.0082759750901344</v>
      </c>
      <c r="O34" s="9">
        <f t="shared" ca="1" si="7"/>
        <v>0.45456780411053199</v>
      </c>
      <c r="P34" s="9">
        <f t="shared" ca="1" si="7"/>
        <v>3.3402920497566253</v>
      </c>
      <c r="Q34" s="9">
        <f t="shared" ca="1" si="8"/>
        <v>1.5183892221457371</v>
      </c>
      <c r="S34" s="9">
        <f t="shared" ca="1" si="9"/>
        <v>0.3164952899954343</v>
      </c>
      <c r="T34" s="9">
        <f t="shared" ca="1" si="2"/>
        <v>3.0095068959546927</v>
      </c>
      <c r="U34" s="9">
        <f t="shared" ca="1" si="2"/>
        <v>0.97998856149819313</v>
      </c>
      <c r="W34" s="6">
        <f t="shared" si="10"/>
        <v>44529</v>
      </c>
      <c r="X34" s="9">
        <f t="shared" ca="1" si="11"/>
        <v>1.0350455157966234</v>
      </c>
      <c r="Y34" s="9">
        <f t="shared" ca="1" si="3"/>
        <v>1.1365941549807994</v>
      </c>
      <c r="Z34" s="9">
        <f t="shared" ca="1" si="3"/>
        <v>1.2046573744415401</v>
      </c>
    </row>
    <row r="35" spans="1:26" x14ac:dyDescent="0.35">
      <c r="A35" s="2">
        <v>44536</v>
      </c>
      <c r="B35" s="4">
        <v>1555</v>
      </c>
      <c r="C35" s="4">
        <v>432</v>
      </c>
      <c r="D35" s="4">
        <v>1396</v>
      </c>
      <c r="E35" s="4">
        <v>3383</v>
      </c>
      <c r="G35">
        <f t="shared" si="12"/>
        <v>25963</v>
      </c>
      <c r="H35">
        <f t="shared" si="12"/>
        <v>8380</v>
      </c>
      <c r="I35">
        <f t="shared" si="12"/>
        <v>26006</v>
      </c>
      <c r="K35" s="9">
        <f t="shared" si="5"/>
        <v>0.32276701459769674</v>
      </c>
      <c r="L35" s="9">
        <f t="shared" si="5"/>
        <v>3.1033412887828162</v>
      </c>
      <c r="M35" s="9">
        <f t="shared" si="6"/>
        <v>1.0016562030581981</v>
      </c>
      <c r="O35" s="9">
        <f t="shared" ca="1" si="7"/>
        <v>0.4555582004284694</v>
      </c>
      <c r="P35" s="9">
        <f t="shared" ca="1" si="7"/>
        <v>3.3403699446128123</v>
      </c>
      <c r="Q35" s="9">
        <f t="shared" ca="1" si="8"/>
        <v>1.5217329207331587</v>
      </c>
      <c r="S35" s="9">
        <f t="shared" ca="1" si="9"/>
        <v>0.31333997105366762</v>
      </c>
      <c r="T35" s="9">
        <f t="shared" ca="1" si="2"/>
        <v>3.0127021214013427</v>
      </c>
      <c r="U35" s="9">
        <f t="shared" ca="1" si="2"/>
        <v>0.97240086959685912</v>
      </c>
      <c r="W35" s="6">
        <f t="shared" si="10"/>
        <v>44536</v>
      </c>
      <c r="X35" s="9">
        <f t="shared" ca="1" si="11"/>
        <v>1.0247265669060068</v>
      </c>
      <c r="Y35" s="9">
        <f t="shared" ca="1" si="3"/>
        <v>1.1378008890711548</v>
      </c>
      <c r="Z35" s="9">
        <f t="shared" ca="1" si="3"/>
        <v>1.1953301543462787</v>
      </c>
    </row>
    <row r="36" spans="1:26" x14ac:dyDescent="0.35">
      <c r="A36" s="2">
        <v>44543</v>
      </c>
      <c r="B36" s="4">
        <v>1473</v>
      </c>
      <c r="C36" s="4">
        <v>398</v>
      </c>
      <c r="D36" s="4">
        <v>1285</v>
      </c>
      <c r="E36" s="4">
        <v>3156</v>
      </c>
      <c r="G36">
        <f t="shared" si="12"/>
        <v>27436</v>
      </c>
      <c r="H36">
        <f t="shared" si="12"/>
        <v>8778</v>
      </c>
      <c r="I36">
        <f t="shared" si="12"/>
        <v>27291</v>
      </c>
      <c r="K36" s="9">
        <f t="shared" si="5"/>
        <v>0.31994459833795014</v>
      </c>
      <c r="L36" s="9">
        <f t="shared" si="5"/>
        <v>3.1090225563909772</v>
      </c>
      <c r="M36" s="9">
        <f t="shared" si="6"/>
        <v>0.99471497302813816</v>
      </c>
      <c r="O36" s="9">
        <f t="shared" ca="1" si="7"/>
        <v>0.4544325915026669</v>
      </c>
      <c r="P36" s="9">
        <f t="shared" ca="1" si="7"/>
        <v>3.340686026510169</v>
      </c>
      <c r="Q36" s="9">
        <f t="shared" ca="1" si="8"/>
        <v>1.5181166084237632</v>
      </c>
      <c r="S36" s="9">
        <f t="shared" ca="1" si="9"/>
        <v>0.31023193534642635</v>
      </c>
      <c r="T36" s="9">
        <f t="shared" ca="1" si="2"/>
        <v>3.0146409400732201</v>
      </c>
      <c r="U36" s="9">
        <f t="shared" ca="1" si="2"/>
        <v>0.96451808470486688</v>
      </c>
      <c r="W36" s="6">
        <f t="shared" si="10"/>
        <v>44543</v>
      </c>
      <c r="X36" s="9">
        <f t="shared" ca="1" si="11"/>
        <v>1.0145622500159759</v>
      </c>
      <c r="Y36" s="9">
        <f t="shared" ca="1" si="3"/>
        <v>1.1385331186510192</v>
      </c>
      <c r="Z36" s="9">
        <f t="shared" ca="1" si="3"/>
        <v>1.1856401892544848</v>
      </c>
    </row>
    <row r="37" spans="1:26" x14ac:dyDescent="0.35">
      <c r="A37" s="2">
        <v>44550</v>
      </c>
      <c r="B37" s="4">
        <v>1340</v>
      </c>
      <c r="C37" s="4">
        <v>381</v>
      </c>
      <c r="D37" s="4">
        <v>1230</v>
      </c>
      <c r="E37" s="4">
        <v>2951</v>
      </c>
      <c r="G37">
        <f t="shared" si="12"/>
        <v>28776</v>
      </c>
      <c r="H37">
        <f t="shared" si="12"/>
        <v>9159</v>
      </c>
      <c r="I37">
        <f t="shared" si="12"/>
        <v>28521</v>
      </c>
      <c r="K37" s="9">
        <f t="shared" si="5"/>
        <v>0.31828607172643869</v>
      </c>
      <c r="L37" s="9">
        <f t="shared" si="5"/>
        <v>3.113986243039633</v>
      </c>
      <c r="M37" s="9">
        <f t="shared" si="6"/>
        <v>0.99113844870725609</v>
      </c>
      <c r="O37" s="9">
        <f t="shared" ca="1" si="7"/>
        <v>0.45593356549691938</v>
      </c>
      <c r="P37" s="9">
        <f t="shared" ca="1" si="7"/>
        <v>3.3338229533881707</v>
      </c>
      <c r="Q37" s="9">
        <f t="shared" ca="1" si="8"/>
        <v>1.5200017858737387</v>
      </c>
      <c r="S37" s="9">
        <f t="shared" ca="1" si="9"/>
        <v>0.30825804531008066</v>
      </c>
      <c r="T37" s="9">
        <f t="shared" ca="1" si="2"/>
        <v>3.0158759608774401</v>
      </c>
      <c r="U37" s="9">
        <f t="shared" ca="1" si="2"/>
        <v>0.95991131240187921</v>
      </c>
      <c r="W37" s="6">
        <f t="shared" si="10"/>
        <v>44550</v>
      </c>
      <c r="X37" s="9">
        <f t="shared" ca="1" si="11"/>
        <v>1.008106969020089</v>
      </c>
      <c r="Y37" s="9">
        <f t="shared" ca="1" si="3"/>
        <v>1.1389995463668829</v>
      </c>
      <c r="Z37" s="9">
        <f t="shared" ca="1" si="3"/>
        <v>1.1799772841500793</v>
      </c>
    </row>
    <row r="38" spans="1:26" x14ac:dyDescent="0.35">
      <c r="A38" s="2">
        <v>44557</v>
      </c>
      <c r="B38" s="4">
        <v>1289</v>
      </c>
      <c r="C38" s="4">
        <v>370</v>
      </c>
      <c r="D38" s="4">
        <v>1127</v>
      </c>
      <c r="E38" s="4">
        <v>2786</v>
      </c>
      <c r="G38">
        <f t="shared" si="12"/>
        <v>30065</v>
      </c>
      <c r="H38">
        <f t="shared" si="12"/>
        <v>9529</v>
      </c>
      <c r="I38">
        <f t="shared" si="12"/>
        <v>29648</v>
      </c>
      <c r="K38" s="9">
        <f t="shared" si="5"/>
        <v>0.31694661566605686</v>
      </c>
      <c r="L38" s="9">
        <f t="shared" si="5"/>
        <v>3.1113443173470459</v>
      </c>
      <c r="M38" s="9">
        <f t="shared" si="6"/>
        <v>0.98613005155496425</v>
      </c>
      <c r="O38" s="9">
        <f t="shared" ca="1" si="7"/>
        <v>0.45562053281351528</v>
      </c>
      <c r="P38" s="9">
        <f t="shared" ca="1" si="7"/>
        <v>3.33552006084807</v>
      </c>
      <c r="Q38" s="9">
        <f t="shared" ca="1" si="8"/>
        <v>1.5197314273337665</v>
      </c>
      <c r="S38" s="9">
        <f t="shared" ca="1" si="9"/>
        <v>0.30659704931162368</v>
      </c>
      <c r="T38" s="9">
        <f t="shared" ca="1" si="2"/>
        <v>3.0097465627971132</v>
      </c>
      <c r="U38" s="9">
        <f t="shared" ca="1" si="2"/>
        <v>0.95392898709109242</v>
      </c>
      <c r="W38" s="6">
        <f t="shared" si="10"/>
        <v>44557</v>
      </c>
      <c r="X38" s="9">
        <f t="shared" ca="1" si="11"/>
        <v>1.0026749562404238</v>
      </c>
      <c r="Y38" s="9">
        <f t="shared" ca="1" si="3"/>
        <v>1.136684669454318</v>
      </c>
      <c r="Z38" s="9">
        <f t="shared" ca="1" si="3"/>
        <v>1.1726234714780923</v>
      </c>
    </row>
    <row r="39" spans="1:26" x14ac:dyDescent="0.35">
      <c r="A39" s="2">
        <v>44564</v>
      </c>
      <c r="B39" s="4">
        <v>1187</v>
      </c>
      <c r="C39" s="4">
        <v>327</v>
      </c>
      <c r="D39" s="4">
        <v>1061</v>
      </c>
      <c r="E39" s="4">
        <v>2575</v>
      </c>
      <c r="G39">
        <f t="shared" si="12"/>
        <v>31252</v>
      </c>
      <c r="H39">
        <f t="shared" si="12"/>
        <v>9856</v>
      </c>
      <c r="I39">
        <f t="shared" si="12"/>
        <v>30709</v>
      </c>
      <c r="K39" s="9">
        <f t="shared" si="5"/>
        <v>0.31537181620376298</v>
      </c>
      <c r="L39" s="9">
        <f t="shared" si="5"/>
        <v>3.1157670454545454</v>
      </c>
      <c r="M39" s="9">
        <f t="shared" si="6"/>
        <v>0.98262511199283242</v>
      </c>
      <c r="O39" s="9">
        <f t="shared" ca="1" si="7"/>
        <v>0.45685407454200883</v>
      </c>
      <c r="P39" s="9">
        <f t="shared" ca="1" si="7"/>
        <v>3.3251290560471976</v>
      </c>
      <c r="Q39" s="9">
        <f t="shared" ca="1" si="8"/>
        <v>1.519098757633186</v>
      </c>
      <c r="S39" s="9">
        <f t="shared" ca="1" si="9"/>
        <v>0.30471216821402414</v>
      </c>
      <c r="T39" s="9">
        <f t="shared" ca="1" si="2"/>
        <v>3.0104533229971304</v>
      </c>
      <c r="U39" s="9">
        <f t="shared" ca="1" si="2"/>
        <v>0.94941213207025843</v>
      </c>
      <c r="W39" s="6">
        <f t="shared" si="10"/>
        <v>44564</v>
      </c>
      <c r="X39" s="9">
        <f t="shared" ca="1" si="11"/>
        <v>0.99651076426174268</v>
      </c>
      <c r="Y39" s="9">
        <f t="shared" ca="1" si="3"/>
        <v>1.1369515900961655</v>
      </c>
      <c r="Z39" s="9">
        <f t="shared" ca="1" si="3"/>
        <v>1.1670710977832275</v>
      </c>
    </row>
    <row r="40" spans="1:26" x14ac:dyDescent="0.35">
      <c r="A40" s="2">
        <v>44571</v>
      </c>
      <c r="B40" s="4">
        <v>1118</v>
      </c>
      <c r="C40" s="4">
        <v>336</v>
      </c>
      <c r="D40" s="4">
        <v>1109</v>
      </c>
      <c r="E40" s="4">
        <v>2563</v>
      </c>
      <c r="G40">
        <f t="shared" si="12"/>
        <v>32370</v>
      </c>
      <c r="H40">
        <f t="shared" si="12"/>
        <v>10192</v>
      </c>
      <c r="I40">
        <f t="shared" si="12"/>
        <v>31818</v>
      </c>
      <c r="K40" s="9">
        <f t="shared" si="5"/>
        <v>0.314859437751004</v>
      </c>
      <c r="L40" s="9">
        <f t="shared" si="5"/>
        <v>3.1218602825745685</v>
      </c>
      <c r="M40" s="9">
        <f t="shared" si="6"/>
        <v>0.98294717330861914</v>
      </c>
      <c r="O40" s="9">
        <f t="shared" ca="1" si="7"/>
        <v>0.45829574345936192</v>
      </c>
      <c r="P40" s="9">
        <f t="shared" ca="1" si="7"/>
        <v>3.3170186113099498</v>
      </c>
      <c r="Q40" s="9">
        <f t="shared" ca="1" si="8"/>
        <v>1.5201755105388337</v>
      </c>
      <c r="S40" s="9">
        <f t="shared" ca="1" si="9"/>
        <v>0.30385661819819404</v>
      </c>
      <c r="T40" s="9">
        <f t="shared" ca="1" si="2"/>
        <v>3.0127663147913437</v>
      </c>
      <c r="U40" s="9">
        <f t="shared" ca="1" si="2"/>
        <v>0.9485979079503668</v>
      </c>
      <c r="W40" s="6">
        <f t="shared" si="10"/>
        <v>44571</v>
      </c>
      <c r="X40" s="9">
        <f t="shared" ca="1" si="11"/>
        <v>0.99371282939377847</v>
      </c>
      <c r="Y40" s="9">
        <f t="shared" ca="1" si="3"/>
        <v>1.1378251328540689</v>
      </c>
      <c r="Z40" s="9">
        <f t="shared" ca="1" si="3"/>
        <v>1.1660702074371443</v>
      </c>
    </row>
    <row r="41" spans="1:26" x14ac:dyDescent="0.35">
      <c r="A41" s="2">
        <v>44578</v>
      </c>
      <c r="B41" s="4">
        <v>972</v>
      </c>
      <c r="C41" s="4">
        <v>329</v>
      </c>
      <c r="D41" s="4">
        <v>1075</v>
      </c>
      <c r="E41" s="4">
        <v>2376</v>
      </c>
      <c r="G41">
        <f t="shared" si="12"/>
        <v>33342</v>
      </c>
      <c r="H41">
        <f t="shared" si="12"/>
        <v>10521</v>
      </c>
      <c r="I41">
        <f t="shared" si="12"/>
        <v>32893</v>
      </c>
      <c r="K41" s="9">
        <f t="shared" si="5"/>
        <v>0.31554795753104192</v>
      </c>
      <c r="L41" s="9">
        <f t="shared" si="5"/>
        <v>3.1264138389886891</v>
      </c>
      <c r="M41" s="9">
        <f t="shared" si="6"/>
        <v>0.98653350128966466</v>
      </c>
      <c r="O41" s="9">
        <f t="shared" ca="1" si="7"/>
        <v>0.45772176132737713</v>
      </c>
      <c r="P41" s="9">
        <f t="shared" ca="1" si="7"/>
        <v>3.3178807947019866</v>
      </c>
      <c r="Q41" s="9">
        <f t="shared" ca="1" si="8"/>
        <v>1.5186662412252712</v>
      </c>
      <c r="S41" s="9">
        <f t="shared" ca="1" si="9"/>
        <v>0.30416022724886277</v>
      </c>
      <c r="T41" s="9">
        <f t="shared" ca="1" si="2"/>
        <v>3.013585482160003</v>
      </c>
      <c r="U41" s="9">
        <f t="shared" ca="1" si="2"/>
        <v>0.95093074374078912</v>
      </c>
      <c r="W41" s="6">
        <f t="shared" si="10"/>
        <v>44578</v>
      </c>
      <c r="X41" s="9">
        <f t="shared" ca="1" si="11"/>
        <v>0.99470573259450057</v>
      </c>
      <c r="Y41" s="9">
        <f t="shared" ca="1" si="3"/>
        <v>1.1381345060754495</v>
      </c>
      <c r="Z41" s="9">
        <f t="shared" ca="1" si="3"/>
        <v>1.1689378611513845</v>
      </c>
    </row>
    <row r="42" spans="1:26" x14ac:dyDescent="0.35">
      <c r="A42" s="2">
        <v>44585</v>
      </c>
      <c r="B42" s="4">
        <v>965</v>
      </c>
      <c r="C42" s="4">
        <v>329</v>
      </c>
      <c r="D42" s="4">
        <v>1084</v>
      </c>
      <c r="E42" s="4">
        <v>2378</v>
      </c>
      <c r="G42">
        <f t="shared" si="12"/>
        <v>34307</v>
      </c>
      <c r="H42">
        <f t="shared" si="12"/>
        <v>10850</v>
      </c>
      <c r="I42">
        <f t="shared" si="12"/>
        <v>33977</v>
      </c>
      <c r="K42" s="9">
        <f t="shared" si="5"/>
        <v>0.31626198734952049</v>
      </c>
      <c r="L42" s="9">
        <f t="shared" si="5"/>
        <v>3.1315207373271887</v>
      </c>
      <c r="M42" s="9">
        <f t="shared" si="6"/>
        <v>0.99038097181333251</v>
      </c>
      <c r="O42" s="9">
        <f t="shared" ca="1" si="7"/>
        <v>0.45762777691471185</v>
      </c>
      <c r="P42" s="9">
        <f t="shared" ca="1" si="7"/>
        <v>3.3141814478485956</v>
      </c>
      <c r="Q42" s="9">
        <f t="shared" ca="1" si="8"/>
        <v>1.5166614882709337</v>
      </c>
      <c r="S42" s="9">
        <f t="shared" ca="1" si="9"/>
        <v>0.30448725036963614</v>
      </c>
      <c r="T42" s="9">
        <f t="shared" ca="1" si="2"/>
        <v>3.0149312181816872</v>
      </c>
      <c r="U42" s="9">
        <f t="shared" ca="1" si="2"/>
        <v>0.95350813878425122</v>
      </c>
      <c r="W42" s="6">
        <f t="shared" si="10"/>
        <v>44585</v>
      </c>
      <c r="X42" s="9">
        <f t="shared" ca="1" si="11"/>
        <v>0.99577520764015814</v>
      </c>
      <c r="Y42" s="9">
        <f t="shared" ca="1" si="3"/>
        <v>1.1386427473751952</v>
      </c>
      <c r="Z42" s="9">
        <f t="shared" ca="1" si="3"/>
        <v>1.1721061409333537</v>
      </c>
    </row>
    <row r="43" spans="1:26" x14ac:dyDescent="0.35">
      <c r="A43" s="2">
        <v>44592</v>
      </c>
      <c r="B43" s="4">
        <v>1116</v>
      </c>
      <c r="C43" s="4">
        <v>348</v>
      </c>
      <c r="D43" s="4">
        <v>1185</v>
      </c>
      <c r="E43" s="4">
        <v>2649</v>
      </c>
      <c r="G43">
        <f t="shared" si="12"/>
        <v>35423</v>
      </c>
      <c r="H43">
        <f t="shared" si="12"/>
        <v>11198</v>
      </c>
      <c r="I43">
        <f t="shared" si="12"/>
        <v>35162</v>
      </c>
      <c r="K43" s="9">
        <f t="shared" si="5"/>
        <v>0.31612229342517573</v>
      </c>
      <c r="L43" s="9">
        <f t="shared" si="5"/>
        <v>3.140025004465083</v>
      </c>
      <c r="M43" s="9">
        <f t="shared" si="6"/>
        <v>0.99263190582389971</v>
      </c>
      <c r="O43" s="9">
        <f t="shared" ca="1" si="7"/>
        <v>0.45807353663605788</v>
      </c>
      <c r="P43" s="9">
        <f t="shared" ca="1" si="7"/>
        <v>3.3101798383105097</v>
      </c>
      <c r="Q43" s="9">
        <f t="shared" ca="1" si="8"/>
        <v>1.5163057854362696</v>
      </c>
      <c r="S43" s="9">
        <f t="shared" ca="1" si="9"/>
        <v>0.30399210655730941</v>
      </c>
      <c r="T43" s="9">
        <f t="shared" ca="1" si="2"/>
        <v>3.0195365388739979</v>
      </c>
      <c r="U43" s="9">
        <f t="shared" ca="1" si="2"/>
        <v>0.95454281574996547</v>
      </c>
      <c r="W43" s="6">
        <f t="shared" si="10"/>
        <v>44592</v>
      </c>
      <c r="X43" s="9">
        <f t="shared" ca="1" si="11"/>
        <v>0.99415592167027655</v>
      </c>
      <c r="Y43" s="9">
        <f t="shared" ca="1" si="3"/>
        <v>1.1403820291783797</v>
      </c>
      <c r="Z43" s="9">
        <f t="shared" ca="1" si="3"/>
        <v>1.1733780243877963</v>
      </c>
    </row>
    <row r="44" spans="1:26" x14ac:dyDescent="0.35">
      <c r="A44" s="2">
        <v>44599</v>
      </c>
      <c r="B44" s="4">
        <v>1102</v>
      </c>
      <c r="C44" s="4">
        <v>362</v>
      </c>
      <c r="D44" s="4">
        <v>1228</v>
      </c>
      <c r="E44" s="4">
        <v>2692</v>
      </c>
      <c r="G44">
        <f t="shared" si="12"/>
        <v>36525</v>
      </c>
      <c r="H44">
        <f t="shared" si="12"/>
        <v>11560</v>
      </c>
      <c r="I44">
        <f t="shared" si="12"/>
        <v>36390</v>
      </c>
      <c r="K44" s="9">
        <f t="shared" si="5"/>
        <v>0.3164955509924709</v>
      </c>
      <c r="L44" s="9">
        <f t="shared" si="5"/>
        <v>3.1479238754325261</v>
      </c>
      <c r="M44" s="9">
        <f t="shared" si="6"/>
        <v>0.99630390143737169</v>
      </c>
      <c r="O44" s="9">
        <f t="shared" ca="1" si="7"/>
        <v>0.45797080076684854</v>
      </c>
      <c r="P44" s="9">
        <f t="shared" ca="1" si="7"/>
        <v>3.3088874577362746</v>
      </c>
      <c r="Q44" s="9">
        <f t="shared" ca="1" si="8"/>
        <v>1.5153738386668634</v>
      </c>
      <c r="S44" s="9">
        <f t="shared" ca="1" si="9"/>
        <v>0.30399039275996304</v>
      </c>
      <c r="T44" s="9">
        <f t="shared" ca="1" si="2"/>
        <v>3.0235452355346477</v>
      </c>
      <c r="U44" s="9">
        <f t="shared" ca="1" si="2"/>
        <v>0.95693861527119861</v>
      </c>
      <c r="W44" s="6">
        <f t="shared" si="10"/>
        <v>44599</v>
      </c>
      <c r="X44" s="9">
        <f t="shared" ca="1" si="11"/>
        <v>0.9941503169794188</v>
      </c>
      <c r="Y44" s="9">
        <f t="shared" ca="1" si="3"/>
        <v>1.1418959852353372</v>
      </c>
      <c r="Z44" s="9">
        <f t="shared" ca="1" si="3"/>
        <v>1.1763230766815951</v>
      </c>
    </row>
    <row r="45" spans="1:26" x14ac:dyDescent="0.35">
      <c r="A45" s="2">
        <v>44606</v>
      </c>
      <c r="B45" s="4">
        <v>1114</v>
      </c>
      <c r="C45" s="4">
        <v>339</v>
      </c>
      <c r="D45" s="4">
        <v>1182</v>
      </c>
      <c r="E45" s="4">
        <v>2635</v>
      </c>
      <c r="G45">
        <f t="shared" si="12"/>
        <v>37639</v>
      </c>
      <c r="H45">
        <f t="shared" si="12"/>
        <v>11899</v>
      </c>
      <c r="I45">
        <f t="shared" si="12"/>
        <v>37572</v>
      </c>
      <c r="K45" s="9">
        <f t="shared" si="5"/>
        <v>0.31613486011849412</v>
      </c>
      <c r="L45" s="9">
        <f t="shared" si="5"/>
        <v>3.1575762669131859</v>
      </c>
      <c r="M45" s="9">
        <f t="shared" si="6"/>
        <v>0.99821993145407684</v>
      </c>
      <c r="O45" s="9">
        <f t="shared" ca="1" si="7"/>
        <v>0.45908959953903772</v>
      </c>
      <c r="P45" s="9">
        <f t="shared" ca="1" si="7"/>
        <v>3.3020081581424536</v>
      </c>
      <c r="Q45" s="9">
        <f t="shared" ca="1" si="8"/>
        <v>1.5159176029962547</v>
      </c>
      <c r="S45" s="9">
        <f t="shared" ca="1" si="9"/>
        <v>0.30328414234937545</v>
      </c>
      <c r="T45" s="9">
        <f t="shared" ca="1" si="2"/>
        <v>3.0292224326496711</v>
      </c>
      <c r="U45" s="9">
        <f t="shared" ca="1" si="2"/>
        <v>0.95764281001350815</v>
      </c>
      <c r="W45" s="6">
        <f t="shared" si="10"/>
        <v>44606</v>
      </c>
      <c r="X45" s="9">
        <f t="shared" ca="1" si="11"/>
        <v>0.99184064178482512</v>
      </c>
      <c r="Y45" s="9">
        <f t="shared" ca="1" si="3"/>
        <v>1.1440400803581239</v>
      </c>
      <c r="Z45" s="9">
        <f t="shared" ca="1" si="3"/>
        <v>1.1771887126927638</v>
      </c>
    </row>
    <row r="46" spans="1:26" x14ac:dyDescent="0.35">
      <c r="A46" s="2">
        <v>44613</v>
      </c>
      <c r="B46" s="4">
        <v>1050</v>
      </c>
      <c r="C46" s="4">
        <v>338</v>
      </c>
      <c r="D46" s="4">
        <v>1125</v>
      </c>
      <c r="E46" s="4">
        <v>2513</v>
      </c>
      <c r="G46">
        <f t="shared" si="12"/>
        <v>38689</v>
      </c>
      <c r="H46">
        <f t="shared" si="12"/>
        <v>12237</v>
      </c>
      <c r="I46">
        <f t="shared" si="12"/>
        <v>38697</v>
      </c>
      <c r="K46" s="9">
        <f t="shared" si="5"/>
        <v>0.31629145235079736</v>
      </c>
      <c r="L46" s="9">
        <f t="shared" si="5"/>
        <v>3.1622946800686442</v>
      </c>
      <c r="M46" s="9">
        <f t="shared" si="6"/>
        <v>1.0002067771201117</v>
      </c>
      <c r="O46" s="9">
        <f t="shared" ca="1" si="7"/>
        <v>0.45972280849866332</v>
      </c>
      <c r="P46" s="9">
        <f t="shared" ca="1" si="7"/>
        <v>3.3037722855612519</v>
      </c>
      <c r="Q46" s="9">
        <f t="shared" ca="1" si="8"/>
        <v>1.5188194737582665</v>
      </c>
      <c r="S46" s="9">
        <f t="shared" ca="1" si="9"/>
        <v>0.30307480663042363</v>
      </c>
      <c r="T46" s="9">
        <f t="shared" ca="1" si="2"/>
        <v>3.0301541238213785</v>
      </c>
      <c r="U46" s="9">
        <f t="shared" ca="1" si="2"/>
        <v>0.95841184867022178</v>
      </c>
      <c r="W46" s="6">
        <f t="shared" si="10"/>
        <v>44613</v>
      </c>
      <c r="X46" s="9">
        <f t="shared" ca="1" si="11"/>
        <v>0.99115604392809153</v>
      </c>
      <c r="Y46" s="9">
        <f t="shared" ca="1" si="3"/>
        <v>1.1443919502081095</v>
      </c>
      <c r="Z46" s="9">
        <f t="shared" ca="1" si="3"/>
        <v>1.1781340585115194</v>
      </c>
    </row>
    <row r="47" spans="1:26" x14ac:dyDescent="0.35">
      <c r="A47" s="2">
        <v>44620</v>
      </c>
      <c r="B47" s="4">
        <v>1017</v>
      </c>
      <c r="C47" s="4">
        <v>311</v>
      </c>
      <c r="D47" s="4">
        <v>1094</v>
      </c>
      <c r="E47" s="4">
        <v>2422</v>
      </c>
      <c r="G47">
        <f t="shared" si="12"/>
        <v>39706</v>
      </c>
      <c r="H47">
        <f t="shared" si="12"/>
        <v>12548</v>
      </c>
      <c r="I47">
        <f t="shared" si="12"/>
        <v>39791</v>
      </c>
      <c r="K47" s="9">
        <f t="shared" si="5"/>
        <v>0.31602276733994861</v>
      </c>
      <c r="L47" s="9">
        <f t="shared" si="5"/>
        <v>3.171102964615875</v>
      </c>
      <c r="M47" s="9">
        <f t="shared" si="6"/>
        <v>1.0021407343978239</v>
      </c>
      <c r="O47" s="9">
        <f t="shared" ca="1" si="7"/>
        <v>0.45973454370400935</v>
      </c>
      <c r="P47" s="9">
        <f t="shared" ca="1" si="7"/>
        <v>3.3056843679880328</v>
      </c>
      <c r="Q47" s="9">
        <f t="shared" ca="1" si="8"/>
        <v>1.5197372945464549</v>
      </c>
      <c r="S47" s="9">
        <f t="shared" ca="1" si="9"/>
        <v>0.3024585175648099</v>
      </c>
      <c r="T47" s="9">
        <f t="shared" ca="1" si="2"/>
        <v>3.0349936803488262</v>
      </c>
      <c r="U47" s="9">
        <f t="shared" ca="1" si="2"/>
        <v>0.95912710172309146</v>
      </c>
      <c r="W47" s="6">
        <f t="shared" si="10"/>
        <v>44620</v>
      </c>
      <c r="X47" s="9">
        <f t="shared" ca="1" si="11"/>
        <v>0.98914057243779796</v>
      </c>
      <c r="Y47" s="9">
        <f t="shared" ca="1" si="3"/>
        <v>1.1462196953676869</v>
      </c>
      <c r="Z47" s="9">
        <f t="shared" ca="1" si="3"/>
        <v>1.17901328802356</v>
      </c>
    </row>
    <row r="48" spans="1:26" x14ac:dyDescent="0.35">
      <c r="A48" s="2">
        <v>44627</v>
      </c>
      <c r="B48" s="4">
        <v>983</v>
      </c>
      <c r="C48" s="4">
        <v>345</v>
      </c>
      <c r="D48" s="4">
        <v>1080</v>
      </c>
      <c r="E48" s="4">
        <v>2408</v>
      </c>
      <c r="G48">
        <f t="shared" si="12"/>
        <v>40689</v>
      </c>
      <c r="H48">
        <f t="shared" si="12"/>
        <v>12893</v>
      </c>
      <c r="I48">
        <f t="shared" si="12"/>
        <v>40871</v>
      </c>
      <c r="K48" s="9">
        <f t="shared" si="5"/>
        <v>0.31686696650200302</v>
      </c>
      <c r="L48" s="9">
        <f t="shared" si="5"/>
        <v>3.1700147366788181</v>
      </c>
      <c r="M48" s="9">
        <f t="shared" si="6"/>
        <v>1.004472953378063</v>
      </c>
      <c r="O48" s="9">
        <f t="shared" ca="1" si="7"/>
        <v>0.46195597208643763</v>
      </c>
      <c r="P48" s="9">
        <f t="shared" ca="1" si="7"/>
        <v>3.2956286944464717</v>
      </c>
      <c r="Q48" s="9">
        <f t="shared" ca="1" si="8"/>
        <v>1.5224353571789773</v>
      </c>
      <c r="S48" s="9">
        <f t="shared" ca="1" si="9"/>
        <v>0.30290711860634861</v>
      </c>
      <c r="T48" s="9">
        <f t="shared" ca="1" si="2"/>
        <v>3.0303569994285722</v>
      </c>
      <c r="U48" s="9">
        <f t="shared" ca="1" si="2"/>
        <v>0.96022002982704369</v>
      </c>
      <c r="W48" s="6">
        <f t="shared" si="10"/>
        <v>44627</v>
      </c>
      <c r="X48" s="9">
        <f t="shared" ca="1" si="11"/>
        <v>0.99060764797131706</v>
      </c>
      <c r="Y48" s="9">
        <f t="shared" ca="1" si="3"/>
        <v>1.1444685698130135</v>
      </c>
      <c r="Z48" s="9">
        <f t="shared" ca="1" si="3"/>
        <v>1.180356777072195</v>
      </c>
    </row>
    <row r="49" spans="1:26" x14ac:dyDescent="0.35">
      <c r="A49" s="2">
        <v>44634</v>
      </c>
      <c r="B49" s="4">
        <v>908</v>
      </c>
      <c r="C49" s="4">
        <v>321</v>
      </c>
      <c r="D49" s="4">
        <v>1097</v>
      </c>
      <c r="E49" s="4">
        <v>2326</v>
      </c>
      <c r="G49">
        <f t="shared" si="12"/>
        <v>41597</v>
      </c>
      <c r="H49">
        <f t="shared" si="12"/>
        <v>13214</v>
      </c>
      <c r="I49">
        <f t="shared" si="12"/>
        <v>41968</v>
      </c>
      <c r="K49" s="9">
        <f t="shared" si="5"/>
        <v>0.3176671394571724</v>
      </c>
      <c r="L49" s="9">
        <f t="shared" si="5"/>
        <v>3.1760254275768123</v>
      </c>
      <c r="M49" s="9">
        <f t="shared" si="6"/>
        <v>1.0089189124215689</v>
      </c>
      <c r="O49" s="9">
        <f t="shared" ca="1" si="7"/>
        <v>0.46221429515127493</v>
      </c>
      <c r="P49" s="9">
        <f t="shared" ca="1" si="7"/>
        <v>3.2976990138630842</v>
      </c>
      <c r="Q49" s="9">
        <f t="shared" ca="1" si="8"/>
        <v>1.5242436253137799</v>
      </c>
      <c r="S49" s="9">
        <f t="shared" ca="1" si="9"/>
        <v>0.30331219505904655</v>
      </c>
      <c r="T49" s="9">
        <f t="shared" ca="1" si="2"/>
        <v>3.0325051739622721</v>
      </c>
      <c r="U49" s="9">
        <f t="shared" ca="1" si="2"/>
        <v>0.96332724400167002</v>
      </c>
      <c r="W49" s="6">
        <f t="shared" si="10"/>
        <v>44634</v>
      </c>
      <c r="X49" s="9">
        <f t="shared" ca="1" si="11"/>
        <v>0.99193238353349833</v>
      </c>
      <c r="Y49" s="9">
        <f t="shared" ca="1" si="3"/>
        <v>1.1452798663819512</v>
      </c>
      <c r="Z49" s="9">
        <f t="shared" ca="1" si="3"/>
        <v>1.1841763405002725</v>
      </c>
    </row>
    <row r="50" spans="1:26" x14ac:dyDescent="0.35">
      <c r="A50" s="2">
        <v>44641</v>
      </c>
      <c r="B50" s="4">
        <v>991</v>
      </c>
      <c r="C50" s="4">
        <v>369</v>
      </c>
      <c r="D50" s="4">
        <v>1106</v>
      </c>
      <c r="E50" s="4">
        <v>2466</v>
      </c>
      <c r="G50">
        <f t="shared" si="12"/>
        <v>42588</v>
      </c>
      <c r="H50">
        <f t="shared" si="12"/>
        <v>13583</v>
      </c>
      <c r="I50">
        <f t="shared" si="12"/>
        <v>43074</v>
      </c>
      <c r="K50" s="9">
        <f t="shared" si="5"/>
        <v>0.31893960740114585</v>
      </c>
      <c r="L50" s="9">
        <f t="shared" si="5"/>
        <v>3.1711698446587646</v>
      </c>
      <c r="M50" s="9">
        <f t="shared" si="6"/>
        <v>1.0114116652578191</v>
      </c>
      <c r="O50" s="9">
        <f t="shared" ca="1" si="7"/>
        <v>0.4640431998965272</v>
      </c>
      <c r="P50" s="9">
        <f t="shared" ca="1" si="7"/>
        <v>3.2848581980349802</v>
      </c>
      <c r="Q50" s="9">
        <f t="shared" ca="1" si="8"/>
        <v>1.5243161094224924</v>
      </c>
      <c r="S50" s="9">
        <f t="shared" ca="1" si="9"/>
        <v>0.30416630442167125</v>
      </c>
      <c r="T50" s="9">
        <f t="shared" ca="1" si="2"/>
        <v>3.024281054971401</v>
      </c>
      <c r="U50" s="9">
        <f t="shared" ca="1" si="2"/>
        <v>0.96456301234330177</v>
      </c>
      <c r="W50" s="6">
        <f t="shared" si="10"/>
        <v>44641</v>
      </c>
      <c r="X50" s="9">
        <f t="shared" ca="1" si="11"/>
        <v>0.99472560698335555</v>
      </c>
      <c r="Y50" s="9">
        <f t="shared" ca="1" si="3"/>
        <v>1.1421738806181521</v>
      </c>
      <c r="Z50" s="9">
        <f t="shared" ca="1" si="3"/>
        <v>1.1856954168490539</v>
      </c>
    </row>
    <row r="51" spans="1:26" x14ac:dyDescent="0.35">
      <c r="A51" s="2">
        <v>44648</v>
      </c>
      <c r="B51" s="4">
        <v>981</v>
      </c>
      <c r="C51" s="4">
        <v>363</v>
      </c>
      <c r="D51" s="4">
        <v>1195</v>
      </c>
      <c r="E51" s="4">
        <v>2539</v>
      </c>
      <c r="G51">
        <f t="shared" si="12"/>
        <v>43569</v>
      </c>
      <c r="H51">
        <f t="shared" si="12"/>
        <v>13946</v>
      </c>
      <c r="I51">
        <f t="shared" si="12"/>
        <v>44269</v>
      </c>
      <c r="K51" s="9">
        <f t="shared" si="5"/>
        <v>0.32008997222796026</v>
      </c>
      <c r="L51" s="9">
        <f t="shared" si="5"/>
        <v>3.1743152158324968</v>
      </c>
      <c r="M51" s="9">
        <f t="shared" si="6"/>
        <v>1.0160664692786154</v>
      </c>
      <c r="O51" s="9">
        <f t="shared" ca="1" si="7"/>
        <v>0.46323134728931831</v>
      </c>
      <c r="P51" s="9">
        <f t="shared" ca="1" si="7"/>
        <v>3.2864153772748961</v>
      </c>
      <c r="Q51" s="9">
        <f t="shared" ca="1" si="8"/>
        <v>1.5223706229673835</v>
      </c>
      <c r="S51" s="9">
        <f t="shared" ca="1" si="9"/>
        <v>0.3049016543781975</v>
      </c>
      <c r="T51" s="9">
        <f t="shared" ca="1" si="2"/>
        <v>3.0236934762077814</v>
      </c>
      <c r="U51" s="9">
        <f t="shared" ca="1" si="2"/>
        <v>0.96785396082521324</v>
      </c>
      <c r="W51" s="6">
        <f t="shared" si="10"/>
        <v>44648</v>
      </c>
      <c r="X51" s="9">
        <f t="shared" ca="1" si="11"/>
        <v>0.99713044743154899</v>
      </c>
      <c r="Y51" s="9">
        <f t="shared" ca="1" si="3"/>
        <v>1.1419519709793275</v>
      </c>
      <c r="Z51" s="9">
        <f t="shared" ca="1" si="3"/>
        <v>1.1897408368808764</v>
      </c>
    </row>
    <row r="52" spans="1:26" x14ac:dyDescent="0.35">
      <c r="A52" s="2">
        <v>44655</v>
      </c>
      <c r="B52" s="4">
        <v>914</v>
      </c>
      <c r="C52" s="4">
        <v>357</v>
      </c>
      <c r="D52" s="4">
        <v>1173</v>
      </c>
      <c r="E52" s="4">
        <v>2444</v>
      </c>
      <c r="G52">
        <f t="shared" si="12"/>
        <v>44483</v>
      </c>
      <c r="H52">
        <f t="shared" si="12"/>
        <v>14303</v>
      </c>
      <c r="I52">
        <f t="shared" si="12"/>
        <v>45442</v>
      </c>
      <c r="K52" s="9">
        <f t="shared" si="5"/>
        <v>0.32153856529460695</v>
      </c>
      <c r="L52" s="9">
        <f t="shared" si="5"/>
        <v>3.1770957141858349</v>
      </c>
      <c r="M52" s="9">
        <f t="shared" si="6"/>
        <v>1.0215587977429579</v>
      </c>
      <c r="O52" s="9">
        <f t="shared" ca="1" si="7"/>
        <v>0.46512706362455947</v>
      </c>
      <c r="P52" s="9">
        <f t="shared" ca="1" si="7"/>
        <v>3.2814888667331341</v>
      </c>
      <c r="Q52" s="9">
        <f t="shared" ca="1" si="8"/>
        <v>1.5263092809002659</v>
      </c>
      <c r="S52" s="9">
        <f t="shared" ca="1" si="9"/>
        <v>0.30591857512883902</v>
      </c>
      <c r="T52" s="9">
        <f t="shared" ca="1" si="2"/>
        <v>3.0227558956766098</v>
      </c>
      <c r="U52" s="9">
        <f t="shared" ca="1" si="2"/>
        <v>0.97193259393167164</v>
      </c>
      <c r="W52" s="6">
        <f t="shared" si="10"/>
        <v>44655</v>
      </c>
      <c r="X52" s="9">
        <f t="shared" ca="1" si="11"/>
        <v>1.0004561186062677</v>
      </c>
      <c r="Y52" s="9">
        <f t="shared" ca="1" si="3"/>
        <v>1.1415978769073101</v>
      </c>
      <c r="Z52" s="9">
        <f t="shared" ca="1" si="3"/>
        <v>1.1947545234098551</v>
      </c>
    </row>
    <row r="53" spans="1:26" x14ac:dyDescent="0.35">
      <c r="A53" s="2">
        <v>44662</v>
      </c>
      <c r="B53" s="4">
        <v>864</v>
      </c>
      <c r="C53" s="4">
        <v>364</v>
      </c>
      <c r="D53" s="4">
        <v>1110</v>
      </c>
      <c r="E53" s="4">
        <v>2338</v>
      </c>
      <c r="G53">
        <f t="shared" si="12"/>
        <v>45347</v>
      </c>
      <c r="H53">
        <f t="shared" si="12"/>
        <v>14667</v>
      </c>
      <c r="I53">
        <f t="shared" si="12"/>
        <v>46552</v>
      </c>
      <c r="K53" s="9">
        <f t="shared" si="5"/>
        <v>0.32343925728273093</v>
      </c>
      <c r="L53" s="9">
        <f t="shared" si="5"/>
        <v>3.1739278652757892</v>
      </c>
      <c r="M53" s="9">
        <f t="shared" si="6"/>
        <v>1.026572871413765</v>
      </c>
      <c r="O53" s="9">
        <f t="shared" ca="1" si="7"/>
        <v>0.46559995142093757</v>
      </c>
      <c r="P53" s="9">
        <f t="shared" ca="1" si="7"/>
        <v>3.2865992826866646</v>
      </c>
      <c r="Q53" s="9">
        <f t="shared" ca="1" si="8"/>
        <v>1.5302404663589992</v>
      </c>
      <c r="S53" s="9">
        <f t="shared" ca="1" si="9"/>
        <v>0.30736228444304731</v>
      </c>
      <c r="T53" s="9">
        <f t="shared" ca="1" si="2"/>
        <v>3.0161636145356603</v>
      </c>
      <c r="U53" s="9">
        <f t="shared" ca="1" si="2"/>
        <v>0.97554571932861112</v>
      </c>
      <c r="W53" s="6">
        <f t="shared" si="10"/>
        <v>44662</v>
      </c>
      <c r="X53" s="9">
        <f t="shared" ca="1" si="11"/>
        <v>1.0051775312118285</v>
      </c>
      <c r="Y53" s="9">
        <f t="shared" ca="1" si="3"/>
        <v>1.1391081839204407</v>
      </c>
      <c r="Z53" s="9">
        <f t="shared" ca="1" si="3"/>
        <v>1.1991959815300917</v>
      </c>
    </row>
    <row r="54" spans="1:26" x14ac:dyDescent="0.35">
      <c r="A54" s="2">
        <v>44669</v>
      </c>
      <c r="B54" s="4">
        <v>812</v>
      </c>
      <c r="C54" s="4">
        <v>343</v>
      </c>
      <c r="D54" s="4">
        <v>1185</v>
      </c>
      <c r="E54" s="4">
        <v>2340</v>
      </c>
      <c r="G54">
        <f t="shared" si="12"/>
        <v>46159</v>
      </c>
      <c r="H54">
        <f t="shared" si="12"/>
        <v>15010</v>
      </c>
      <c r="I54">
        <f t="shared" si="12"/>
        <v>47737</v>
      </c>
      <c r="K54" s="9">
        <f t="shared" si="5"/>
        <v>0.32518035486037394</v>
      </c>
      <c r="L54" s="9">
        <f t="shared" si="5"/>
        <v>3.1803464357095268</v>
      </c>
      <c r="M54" s="9">
        <f t="shared" si="6"/>
        <v>1.0341861825429495</v>
      </c>
      <c r="O54" s="9">
        <f t="shared" ca="1" si="7"/>
        <v>0.46588235294117647</v>
      </c>
      <c r="P54" s="9">
        <f t="shared" ca="1" si="7"/>
        <v>3.2854494310190514</v>
      </c>
      <c r="Q54" s="9">
        <f t="shared" ca="1" si="8"/>
        <v>1.5306329113924051</v>
      </c>
      <c r="S54" s="9">
        <f t="shared" ca="1" si="9"/>
        <v>0.30865066082756598</v>
      </c>
      <c r="T54" s="9">
        <f t="shared" ca="1" si="2"/>
        <v>3.0186818310836343</v>
      </c>
      <c r="U54" s="9">
        <f t="shared" ca="1" si="2"/>
        <v>0.98161602904233969</v>
      </c>
      <c r="W54" s="6">
        <f t="shared" si="10"/>
        <v>44669</v>
      </c>
      <c r="X54" s="9">
        <f t="shared" ca="1" si="11"/>
        <v>1.00939095315398</v>
      </c>
      <c r="Y54" s="9">
        <f t="shared" ca="1" si="3"/>
        <v>1.1400592334805033</v>
      </c>
      <c r="Z54" s="9">
        <f t="shared" ca="1" si="3"/>
        <v>1.2066579496071554</v>
      </c>
    </row>
    <row r="55" spans="1:26" x14ac:dyDescent="0.35">
      <c r="A55" s="2">
        <v>44676</v>
      </c>
      <c r="B55" s="4">
        <v>811</v>
      </c>
      <c r="C55" s="4">
        <v>340</v>
      </c>
      <c r="D55" s="4">
        <v>1132</v>
      </c>
      <c r="E55" s="4">
        <v>2283</v>
      </c>
      <c r="G55">
        <f t="shared" si="12"/>
        <v>46970</v>
      </c>
      <c r="H55">
        <f t="shared" si="12"/>
        <v>15350</v>
      </c>
      <c r="I55">
        <f t="shared" si="12"/>
        <v>48869</v>
      </c>
      <c r="K55" s="9">
        <f t="shared" si="5"/>
        <v>0.32680434319778584</v>
      </c>
      <c r="L55" s="9">
        <f t="shared" si="5"/>
        <v>3.1836482084690552</v>
      </c>
      <c r="M55" s="9">
        <f t="shared" si="6"/>
        <v>1.0404300617415372</v>
      </c>
      <c r="O55" s="9">
        <f t="shared" ca="1" si="7"/>
        <v>0.46554494201501473</v>
      </c>
      <c r="P55" s="9">
        <f t="shared" ca="1" si="7"/>
        <v>3.2892639769090795</v>
      </c>
      <c r="Q55" s="9">
        <f t="shared" ca="1" si="8"/>
        <v>1.5313002074022142</v>
      </c>
      <c r="S55" s="9">
        <f t="shared" ca="1" si="9"/>
        <v>0.30982452765205648</v>
      </c>
      <c r="T55" s="9">
        <f t="shared" ca="1" si="2"/>
        <v>3.0182349865597615</v>
      </c>
      <c r="U55" s="9">
        <f t="shared" ca="1" si="2"/>
        <v>0.9863723023992409</v>
      </c>
      <c r="W55" s="6">
        <f t="shared" si="10"/>
        <v>44676</v>
      </c>
      <c r="X55" s="9">
        <f t="shared" ca="1" si="11"/>
        <v>1.0132298905133601</v>
      </c>
      <c r="Y55" s="9">
        <f t="shared" ca="1" si="3"/>
        <v>1.1398904746467218</v>
      </c>
      <c r="Z55" s="9">
        <f t="shared" ca="1" si="3"/>
        <v>1.212504629863802</v>
      </c>
    </row>
    <row r="56" spans="1:26" x14ac:dyDescent="0.35">
      <c r="A56" s="2">
        <v>44683</v>
      </c>
      <c r="B56" s="4">
        <v>858</v>
      </c>
      <c r="C56" s="4">
        <v>358</v>
      </c>
      <c r="D56" s="4">
        <v>1076</v>
      </c>
      <c r="E56" s="4">
        <v>2292</v>
      </c>
      <c r="G56">
        <f t="shared" si="12"/>
        <v>47828</v>
      </c>
      <c r="H56">
        <f t="shared" si="12"/>
        <v>15708</v>
      </c>
      <c r="I56">
        <f t="shared" si="12"/>
        <v>49945</v>
      </c>
      <c r="K56" s="9">
        <f t="shared" si="5"/>
        <v>0.32842686292548295</v>
      </c>
      <c r="L56" s="9">
        <f t="shared" si="5"/>
        <v>3.179590017825312</v>
      </c>
      <c r="M56" s="9">
        <f t="shared" si="6"/>
        <v>1.0442627749435478</v>
      </c>
      <c r="O56" s="9">
        <f t="shared" ca="1" si="7"/>
        <v>0.46625802016498624</v>
      </c>
      <c r="P56" s="9">
        <f t="shared" ca="1" si="7"/>
        <v>3.283695785723062</v>
      </c>
      <c r="Q56" s="9">
        <f t="shared" ca="1" si="8"/>
        <v>1.5310494958753438</v>
      </c>
      <c r="S56" s="9">
        <f t="shared" ca="1" si="9"/>
        <v>0.31099378841482878</v>
      </c>
      <c r="T56" s="9">
        <f t="shared" ca="1" si="2"/>
        <v>3.0108156697091606</v>
      </c>
      <c r="U56" s="9">
        <f t="shared" ca="1" si="2"/>
        <v>0.98883274524946685</v>
      </c>
      <c r="W56" s="6">
        <f t="shared" si="10"/>
        <v>44683</v>
      </c>
      <c r="X56" s="9">
        <f t="shared" ca="1" si="11"/>
        <v>1.0170537645094686</v>
      </c>
      <c r="Y56" s="9">
        <f t="shared" ca="1" si="3"/>
        <v>1.137088436818638</v>
      </c>
      <c r="Z56" s="9">
        <f t="shared" ca="1" si="3"/>
        <v>1.2155291453942541</v>
      </c>
    </row>
    <row r="57" spans="1:26" x14ac:dyDescent="0.35">
      <c r="A57" s="2">
        <v>44690</v>
      </c>
      <c r="B57" s="4">
        <v>791</v>
      </c>
      <c r="C57" s="4">
        <v>327</v>
      </c>
      <c r="D57" s="4">
        <v>1083</v>
      </c>
      <c r="E57" s="4">
        <v>2201</v>
      </c>
      <c r="G57">
        <f t="shared" si="12"/>
        <v>48619</v>
      </c>
      <c r="H57">
        <f t="shared" si="12"/>
        <v>16035</v>
      </c>
      <c r="I57">
        <f t="shared" si="12"/>
        <v>51028</v>
      </c>
      <c r="K57" s="9">
        <f t="shared" si="5"/>
        <v>0.32980933379954341</v>
      </c>
      <c r="L57" s="9">
        <f t="shared" si="5"/>
        <v>3.1822887433738698</v>
      </c>
      <c r="M57" s="9">
        <f t="shared" si="6"/>
        <v>1.0495485304099221</v>
      </c>
      <c r="O57" s="9">
        <f t="shared" ca="1" si="7"/>
        <v>0.46607429069538564</v>
      </c>
      <c r="P57" s="9">
        <f t="shared" ca="1" si="7"/>
        <v>3.2859728506787329</v>
      </c>
      <c r="Q57" s="9">
        <f t="shared" ca="1" si="8"/>
        <v>1.531507465624385</v>
      </c>
      <c r="S57" s="9">
        <f t="shared" ca="1" si="9"/>
        <v>0.31193280546080038</v>
      </c>
      <c r="T57" s="9">
        <f t="shared" ca="1" si="2"/>
        <v>3.0098003718423278</v>
      </c>
      <c r="U57" s="9">
        <f t="shared" ca="1" si="2"/>
        <v>0.99266025550693615</v>
      </c>
      <c r="W57" s="6">
        <f t="shared" si="10"/>
        <v>44690</v>
      </c>
      <c r="X57" s="9">
        <f t="shared" ca="1" si="11"/>
        <v>1.0201246644988604</v>
      </c>
      <c r="Y57" s="9">
        <f t="shared" ca="1" si="3"/>
        <v>1.1367049914035245</v>
      </c>
      <c r="Z57" s="9">
        <f t="shared" ca="1" si="3"/>
        <v>1.2202341375120824</v>
      </c>
    </row>
    <row r="58" spans="1:26" x14ac:dyDescent="0.35">
      <c r="A58" s="2">
        <v>44697</v>
      </c>
      <c r="B58" s="4">
        <v>718</v>
      </c>
      <c r="C58" s="4">
        <v>325</v>
      </c>
      <c r="D58" s="4">
        <v>1019</v>
      </c>
      <c r="E58" s="4">
        <v>2062</v>
      </c>
      <c r="G58">
        <f t="shared" si="12"/>
        <v>49337</v>
      </c>
      <c r="H58">
        <f t="shared" si="12"/>
        <v>16360</v>
      </c>
      <c r="I58">
        <f t="shared" si="12"/>
        <v>52047</v>
      </c>
      <c r="K58" s="9">
        <f t="shared" si="5"/>
        <v>0.33159697590043985</v>
      </c>
      <c r="L58" s="9">
        <f t="shared" si="5"/>
        <v>3.1813569682151588</v>
      </c>
      <c r="M58" s="9">
        <f t="shared" si="6"/>
        <v>1.0549283499199384</v>
      </c>
      <c r="O58" s="9">
        <f t="shared" ca="1" si="7"/>
        <v>0.46576286131547767</v>
      </c>
      <c r="P58" s="9">
        <f t="shared" ca="1" si="7"/>
        <v>3.2828491983671539</v>
      </c>
      <c r="Q58" s="9">
        <f t="shared" ca="1" si="8"/>
        <v>1.5290292358987077</v>
      </c>
      <c r="S58" s="9">
        <f t="shared" ca="1" si="9"/>
        <v>0.31325191618506809</v>
      </c>
      <c r="T58" s="9">
        <f t="shared" ca="1" si="2"/>
        <v>3.0053536032889836</v>
      </c>
      <c r="U58" s="9">
        <f t="shared" ca="1" si="2"/>
        <v>0.99656616636211726</v>
      </c>
      <c r="W58" s="6">
        <f t="shared" si="10"/>
        <v>44697</v>
      </c>
      <c r="X58" s="9">
        <f t="shared" ca="1" si="11"/>
        <v>1.0244385980174673</v>
      </c>
      <c r="Y58" s="9">
        <f t="shared" ca="1" si="3"/>
        <v>1.1350255896539962</v>
      </c>
      <c r="Z58" s="9">
        <f t="shared" ca="1" si="3"/>
        <v>1.2250355040794756</v>
      </c>
    </row>
    <row r="59" spans="1:26" x14ac:dyDescent="0.35">
      <c r="A59" s="2">
        <v>44704</v>
      </c>
      <c r="B59" s="4">
        <v>682</v>
      </c>
      <c r="C59" s="4">
        <v>327</v>
      </c>
      <c r="D59" s="4">
        <v>914</v>
      </c>
      <c r="E59" s="4">
        <v>1923</v>
      </c>
      <c r="G59">
        <f t="shared" si="12"/>
        <v>50019</v>
      </c>
      <c r="H59">
        <f t="shared" si="12"/>
        <v>16687</v>
      </c>
      <c r="I59">
        <f t="shared" si="12"/>
        <v>52961</v>
      </c>
      <c r="K59" s="9">
        <f t="shared" si="5"/>
        <v>0.33361322697374995</v>
      </c>
      <c r="L59" s="9">
        <f t="shared" si="5"/>
        <v>3.1737879786660272</v>
      </c>
      <c r="M59" s="9">
        <f t="shared" si="6"/>
        <v>1.0588176492932686</v>
      </c>
      <c r="O59" s="9">
        <f t="shared" ca="1" si="7"/>
        <v>0.46751492557473595</v>
      </c>
      <c r="P59" s="9">
        <f t="shared" ca="1" si="7"/>
        <v>3.2733733965098808</v>
      </c>
      <c r="Q59" s="9">
        <f t="shared" ca="1" si="8"/>
        <v>1.5303509198476375</v>
      </c>
      <c r="S59" s="9">
        <f t="shared" ca="1" si="9"/>
        <v>0.31478316831888598</v>
      </c>
      <c r="T59" s="9">
        <f t="shared" ca="1" si="2"/>
        <v>2.994650555553346</v>
      </c>
      <c r="U59" s="9">
        <f t="shared" ca="1" si="2"/>
        <v>0.99905503549688501</v>
      </c>
      <c r="W59" s="6">
        <f t="shared" si="10"/>
        <v>44704</v>
      </c>
      <c r="X59" s="9">
        <f t="shared" ca="1" si="11"/>
        <v>1.0294463049400098</v>
      </c>
      <c r="Y59" s="9">
        <f t="shared" ca="1" si="3"/>
        <v>1.13098339207234</v>
      </c>
      <c r="Z59" s="9">
        <f t="shared" ca="1" si="3"/>
        <v>1.2280949628068656</v>
      </c>
    </row>
    <row r="60" spans="1:26" x14ac:dyDescent="0.35">
      <c r="A60" s="2">
        <v>44711</v>
      </c>
      <c r="B60" s="4">
        <v>712</v>
      </c>
      <c r="C60" s="4">
        <v>310</v>
      </c>
      <c r="D60" s="4">
        <v>1043</v>
      </c>
      <c r="E60" s="4">
        <v>2065</v>
      </c>
      <c r="G60">
        <f t="shared" si="12"/>
        <v>50731</v>
      </c>
      <c r="H60">
        <f t="shared" si="12"/>
        <v>16997</v>
      </c>
      <c r="I60">
        <f t="shared" si="12"/>
        <v>54004</v>
      </c>
      <c r="K60" s="9">
        <f t="shared" si="5"/>
        <v>0.33504169048510773</v>
      </c>
      <c r="L60" s="9">
        <f t="shared" si="5"/>
        <v>3.1772665764546684</v>
      </c>
      <c r="M60" s="9">
        <f t="shared" si="6"/>
        <v>1.0645167648972029</v>
      </c>
      <c r="O60" s="9">
        <f t="shared" ca="1" si="7"/>
        <v>0.46934231105691487</v>
      </c>
      <c r="P60" s="9">
        <f t="shared" ca="1" si="7"/>
        <v>3.2616774922338321</v>
      </c>
      <c r="Q60" s="9">
        <f t="shared" ca="1" si="8"/>
        <v>1.5308432521273494</v>
      </c>
      <c r="S60" s="9">
        <f t="shared" ca="1" si="9"/>
        <v>0.31575639760332708</v>
      </c>
      <c r="T60" s="9">
        <f t="shared" ca="1" si="2"/>
        <v>2.994380332054154</v>
      </c>
      <c r="U60" s="9">
        <f t="shared" ca="1" si="2"/>
        <v>1.003242248406782</v>
      </c>
      <c r="W60" s="6">
        <f t="shared" si="10"/>
        <v>44711</v>
      </c>
      <c r="X60" s="9">
        <f t="shared" ca="1" si="11"/>
        <v>1.0326290903985778</v>
      </c>
      <c r="Y60" s="9">
        <f t="shared" ca="1" si="3"/>
        <v>1.130881337330371</v>
      </c>
      <c r="Z60" s="9">
        <f t="shared" ca="1" si="3"/>
        <v>1.233242121772224</v>
      </c>
    </row>
    <row r="61" spans="1:26" x14ac:dyDescent="0.35">
      <c r="A61" s="2">
        <v>44718</v>
      </c>
      <c r="B61" s="4">
        <v>732</v>
      </c>
      <c r="C61" s="4">
        <v>328</v>
      </c>
      <c r="D61" s="4">
        <v>1024</v>
      </c>
      <c r="E61" s="4">
        <v>2084</v>
      </c>
      <c r="G61">
        <f t="shared" si="12"/>
        <v>51463</v>
      </c>
      <c r="H61">
        <f t="shared" si="12"/>
        <v>17325</v>
      </c>
      <c r="I61">
        <f t="shared" si="12"/>
        <v>55028</v>
      </c>
      <c r="K61" s="9">
        <f t="shared" si="5"/>
        <v>0.33664963177428442</v>
      </c>
      <c r="L61" s="9">
        <f t="shared" si="5"/>
        <v>3.1762193362193361</v>
      </c>
      <c r="M61" s="9">
        <f t="shared" si="6"/>
        <v>1.0692730699726016</v>
      </c>
      <c r="O61" s="9">
        <f t="shared" ca="1" si="7"/>
        <v>0.47062343880099916</v>
      </c>
      <c r="P61" s="9">
        <f t="shared" ca="1" si="7"/>
        <v>3.2554873666169071</v>
      </c>
      <c r="Q61" s="9">
        <f t="shared" ca="1" si="8"/>
        <v>1.532108659450458</v>
      </c>
      <c r="S61" s="9">
        <f t="shared" ca="1" si="9"/>
        <v>0.31689582481640327</v>
      </c>
      <c r="T61" s="9">
        <f t="shared" ca="1" si="2"/>
        <v>2.9898462714609182</v>
      </c>
      <c r="U61" s="9">
        <f t="shared" ca="1" si="2"/>
        <v>1.0065306463490356</v>
      </c>
      <c r="W61" s="6">
        <f t="shared" si="10"/>
        <v>44718</v>
      </c>
      <c r="X61" s="9">
        <f t="shared" ca="1" si="11"/>
        <v>1.03635539870316</v>
      </c>
      <c r="Y61" s="9">
        <f t="shared" ca="1" si="3"/>
        <v>1.1291689681792894</v>
      </c>
      <c r="Z61" s="9">
        <f t="shared" ca="1" si="3"/>
        <v>1.2372844065364237</v>
      </c>
    </row>
    <row r="62" spans="1:26" x14ac:dyDescent="0.35">
      <c r="A62" s="2">
        <v>44725</v>
      </c>
      <c r="B62" s="4">
        <v>713</v>
      </c>
      <c r="C62" s="4">
        <v>288</v>
      </c>
      <c r="D62" s="4">
        <v>1000</v>
      </c>
      <c r="E62" s="4">
        <v>2001</v>
      </c>
      <c r="G62">
        <f t="shared" si="12"/>
        <v>52176</v>
      </c>
      <c r="H62">
        <f t="shared" si="12"/>
        <v>17613</v>
      </c>
      <c r="I62">
        <f t="shared" si="12"/>
        <v>56028</v>
      </c>
      <c r="K62" s="9">
        <f t="shared" si="5"/>
        <v>0.33756899724011041</v>
      </c>
      <c r="L62" s="9">
        <f t="shared" si="5"/>
        <v>3.1810594447283256</v>
      </c>
      <c r="M62" s="9">
        <f t="shared" si="6"/>
        <v>1.0738270469181233</v>
      </c>
      <c r="S62" s="9">
        <f t="shared" ca="1" si="9"/>
        <v>0.31738470451685769</v>
      </c>
      <c r="T62" s="9">
        <f t="shared" ca="1" si="2"/>
        <v>2.9908540777443604</v>
      </c>
      <c r="U62" s="9">
        <f t="shared" ca="1" si="2"/>
        <v>1.0096196119156589</v>
      </c>
      <c r="W62" s="6">
        <f t="shared" si="10"/>
        <v>44725</v>
      </c>
      <c r="X62" s="9">
        <f t="shared" ca="1" si="11"/>
        <v>1.0379541989308874</v>
      </c>
      <c r="Y62" s="9">
        <f t="shared" ca="1" si="3"/>
        <v>1.1295495842638223</v>
      </c>
      <c r="Z62" s="9">
        <f t="shared" ca="1" si="3"/>
        <v>1.2410815377432818</v>
      </c>
    </row>
    <row r="63" spans="1:26" x14ac:dyDescent="0.35">
      <c r="A63" s="2">
        <v>44732</v>
      </c>
      <c r="B63" s="4">
        <v>716</v>
      </c>
      <c r="C63" s="4">
        <v>288</v>
      </c>
      <c r="D63" s="4">
        <v>993</v>
      </c>
      <c r="E63" s="4">
        <v>1997</v>
      </c>
      <c r="G63">
        <f t="shared" si="12"/>
        <v>52892</v>
      </c>
      <c r="H63">
        <f t="shared" si="12"/>
        <v>17901</v>
      </c>
      <c r="I63">
        <f t="shared" si="12"/>
        <v>57021</v>
      </c>
      <c r="K63" s="9">
        <f t="shared" si="5"/>
        <v>0.338444377221508</v>
      </c>
      <c r="L63" s="9">
        <f t="shared" si="5"/>
        <v>3.1853527735880678</v>
      </c>
      <c r="M63" s="9">
        <f t="shared" si="6"/>
        <v>1.0780647356878166</v>
      </c>
      <c r="O63" t="s">
        <v>22</v>
      </c>
      <c r="S63" s="9">
        <f t="shared" ca="1" si="9"/>
        <v>0.31783067416897487</v>
      </c>
      <c r="T63" s="9">
        <f t="shared" ca="1" si="2"/>
        <v>2.9913418204992173</v>
      </c>
      <c r="U63" s="9">
        <f t="shared" ca="1" si="2"/>
        <v>1.0124028194955093</v>
      </c>
      <c r="W63" s="6">
        <f t="shared" si="10"/>
        <v>44732</v>
      </c>
      <c r="X63" s="9">
        <f t="shared" ca="1" si="11"/>
        <v>1.039412668940384</v>
      </c>
      <c r="Y63" s="9">
        <f t="shared" ca="1" si="3"/>
        <v>1.1297337890466888</v>
      </c>
      <c r="Z63" s="9">
        <f t="shared" ca="1" si="3"/>
        <v>1.2445028139371006</v>
      </c>
    </row>
    <row r="64" spans="1:26" x14ac:dyDescent="0.35">
      <c r="A64" s="2">
        <v>44739</v>
      </c>
      <c r="B64" s="4">
        <v>788</v>
      </c>
      <c r="C64" s="4">
        <v>352</v>
      </c>
      <c r="D64" s="4">
        <v>1069</v>
      </c>
      <c r="E64" s="4">
        <v>2209</v>
      </c>
      <c r="G64">
        <f t="shared" si="12"/>
        <v>53680</v>
      </c>
      <c r="H64">
        <f t="shared" si="12"/>
        <v>18253</v>
      </c>
      <c r="I64">
        <f t="shared" si="12"/>
        <v>58090</v>
      </c>
      <c r="K64" s="9">
        <f t="shared" si="5"/>
        <v>0.34003353204172876</v>
      </c>
      <c r="L64" s="9">
        <f t="shared" si="5"/>
        <v>3.1824905494987124</v>
      </c>
      <c r="M64" s="9">
        <f t="shared" si="6"/>
        <v>1.0821535022354694</v>
      </c>
      <c r="S64" s="9">
        <f t="shared" ca="1" si="9"/>
        <v>0.31894464774590725</v>
      </c>
      <c r="T64" s="9">
        <f t="shared" ca="1" si="2"/>
        <v>2.9851124422046134</v>
      </c>
      <c r="U64" s="9">
        <f t="shared" ca="1" si="2"/>
        <v>1.0150383272645456</v>
      </c>
      <c r="W64" s="6">
        <f t="shared" si="10"/>
        <v>44739</v>
      </c>
      <c r="X64" s="9">
        <f t="shared" ca="1" si="11"/>
        <v>1.0430557353365266</v>
      </c>
      <c r="Y64" s="9">
        <f t="shared" ca="1" si="3"/>
        <v>1.1273811528163722</v>
      </c>
      <c r="Z64" s="9">
        <f t="shared" ca="1" si="3"/>
        <v>1.2477425291685864</v>
      </c>
    </row>
    <row r="65" spans="1:26" x14ac:dyDescent="0.35">
      <c r="A65" s="2">
        <v>44746</v>
      </c>
      <c r="B65" s="4">
        <v>687</v>
      </c>
      <c r="C65" s="4">
        <v>295</v>
      </c>
      <c r="D65" s="4">
        <v>923</v>
      </c>
      <c r="E65" s="4">
        <v>1905</v>
      </c>
      <c r="G65">
        <f t="shared" si="12"/>
        <v>54367</v>
      </c>
      <c r="H65">
        <f t="shared" si="12"/>
        <v>18548</v>
      </c>
      <c r="I65">
        <f t="shared" si="12"/>
        <v>59013</v>
      </c>
      <c r="K65" s="9">
        <f t="shared" si="5"/>
        <v>0.3411628377508415</v>
      </c>
      <c r="L65" s="9">
        <f t="shared" si="5"/>
        <v>3.1816368341600172</v>
      </c>
      <c r="M65" s="9">
        <f t="shared" si="6"/>
        <v>1.0854562510346351</v>
      </c>
      <c r="S65" s="9">
        <f t="shared" ca="1" si="9"/>
        <v>0.31962471682214105</v>
      </c>
      <c r="T65" s="9">
        <f t="shared" ca="1" si="2"/>
        <v>2.9807753354777002</v>
      </c>
      <c r="U65" s="9">
        <f t="shared" ca="1" si="2"/>
        <v>1.0169297721492889</v>
      </c>
      <c r="W65" s="6">
        <f t="shared" si="10"/>
        <v>44746</v>
      </c>
      <c r="X65" s="9">
        <f t="shared" ca="1" si="11"/>
        <v>1.0452797888060044</v>
      </c>
      <c r="Y65" s="9">
        <f t="shared" ca="1" si="3"/>
        <v>1.1257431668187445</v>
      </c>
      <c r="Z65" s="9">
        <f t="shared" ca="1" si="3"/>
        <v>1.2500676002135711</v>
      </c>
    </row>
    <row r="66" spans="1:26" x14ac:dyDescent="0.35">
      <c r="A66" s="2">
        <v>44753</v>
      </c>
      <c r="B66" s="4">
        <v>702</v>
      </c>
      <c r="C66" s="4">
        <v>296</v>
      </c>
      <c r="D66" s="4">
        <v>992</v>
      </c>
      <c r="E66" s="4">
        <v>1990</v>
      </c>
      <c r="G66">
        <f t="shared" si="12"/>
        <v>55069</v>
      </c>
      <c r="H66">
        <f t="shared" si="12"/>
        <v>18844</v>
      </c>
      <c r="I66">
        <f t="shared" si="12"/>
        <v>60005</v>
      </c>
      <c r="K66" s="9">
        <f t="shared" si="5"/>
        <v>0.34218889030125843</v>
      </c>
      <c r="L66" s="9">
        <f t="shared" si="5"/>
        <v>3.1843026958182974</v>
      </c>
      <c r="M66" s="9">
        <f t="shared" si="6"/>
        <v>1.0896330058653689</v>
      </c>
      <c r="S66" s="9">
        <f t="shared" ca="1" si="9"/>
        <v>0.32020610631072571</v>
      </c>
      <c r="T66" s="9">
        <f t="shared" ca="1" si="2"/>
        <v>2.9797377893977011</v>
      </c>
      <c r="U66" s="9">
        <f t="shared" ca="1" si="2"/>
        <v>1.0196331675427244</v>
      </c>
      <c r="W66" s="6">
        <f t="shared" si="10"/>
        <v>44753</v>
      </c>
      <c r="X66" s="9">
        <f t="shared" ca="1" si="11"/>
        <v>1.0471811270000089</v>
      </c>
      <c r="Y66" s="9">
        <f t="shared" ca="1" si="3"/>
        <v>1.1253513189676445</v>
      </c>
      <c r="Z66" s="9">
        <f t="shared" ca="1" si="3"/>
        <v>1.2533907667531423</v>
      </c>
    </row>
    <row r="67" spans="1:26" x14ac:dyDescent="0.35">
      <c r="A67" s="2">
        <v>44760</v>
      </c>
      <c r="B67" s="4">
        <v>791</v>
      </c>
      <c r="C67" s="4">
        <v>344</v>
      </c>
      <c r="D67" s="4">
        <v>1213</v>
      </c>
      <c r="E67" s="4">
        <v>2348</v>
      </c>
      <c r="G67">
        <f t="shared" si="12"/>
        <v>55860</v>
      </c>
      <c r="H67">
        <f t="shared" si="12"/>
        <v>19188</v>
      </c>
      <c r="I67">
        <f t="shared" si="12"/>
        <v>61218</v>
      </c>
      <c r="K67" s="9">
        <f t="shared" si="5"/>
        <v>0.34350161117078409</v>
      </c>
      <c r="L67" s="9">
        <f t="shared" si="5"/>
        <v>3.1904315196998123</v>
      </c>
      <c r="M67" s="9">
        <f t="shared" si="6"/>
        <v>1.0959183673469388</v>
      </c>
      <c r="S67" s="9">
        <f t="shared" ca="1" si="9"/>
        <v>0.32105360352301554</v>
      </c>
      <c r="T67" s="9">
        <f t="shared" ca="1" si="2"/>
        <v>2.981935172594484</v>
      </c>
      <c r="U67" s="9">
        <f t="shared" ca="1" si="2"/>
        <v>1.0242995361930356</v>
      </c>
      <c r="W67" s="6">
        <f t="shared" si="10"/>
        <v>44760</v>
      </c>
      <c r="X67" s="9">
        <f t="shared" ca="1" si="11"/>
        <v>1.0499527265054656</v>
      </c>
      <c r="Y67" s="9">
        <f t="shared" ca="1" si="3"/>
        <v>1.1261812000691214</v>
      </c>
      <c r="Z67" s="9">
        <f t="shared" ca="1" si="3"/>
        <v>1.2591269310588424</v>
      </c>
    </row>
    <row r="68" spans="1:26" x14ac:dyDescent="0.35">
      <c r="A68" s="2">
        <v>44767</v>
      </c>
      <c r="B68" s="4">
        <v>785</v>
      </c>
      <c r="C68" s="4">
        <v>320</v>
      </c>
      <c r="D68" s="4">
        <v>1090</v>
      </c>
      <c r="E68" s="4">
        <v>2195</v>
      </c>
      <c r="G68">
        <f t="shared" si="12"/>
        <v>56645</v>
      </c>
      <c r="H68">
        <f t="shared" si="12"/>
        <v>19508</v>
      </c>
      <c r="I68">
        <f t="shared" si="12"/>
        <v>62308</v>
      </c>
      <c r="K68" s="9">
        <f t="shared" si="5"/>
        <v>0.3443905022508606</v>
      </c>
      <c r="L68" s="9">
        <f t="shared" si="5"/>
        <v>3.193971703916342</v>
      </c>
      <c r="M68" s="9">
        <f t="shared" si="6"/>
        <v>1.0999735192867861</v>
      </c>
      <c r="S68" s="9">
        <f t="shared" ca="1" si="9"/>
        <v>0.32150297969700253</v>
      </c>
      <c r="T68" s="9">
        <f t="shared" ca="1" si="2"/>
        <v>2.9817065603308177</v>
      </c>
      <c r="U68" s="9">
        <f t="shared" ca="1" si="2"/>
        <v>1.0268714198770164</v>
      </c>
      <c r="W68" s="6">
        <f t="shared" si="10"/>
        <v>44767</v>
      </c>
      <c r="X68" s="9">
        <f t="shared" ca="1" si="11"/>
        <v>1.0514223369814946</v>
      </c>
      <c r="Y68" s="9">
        <f t="shared" ca="1" si="3"/>
        <v>1.1260948605551666</v>
      </c>
      <c r="Z68" s="9">
        <f t="shared" ca="1" si="3"/>
        <v>1.2622884359659781</v>
      </c>
    </row>
    <row r="69" spans="1:26" x14ac:dyDescent="0.35">
      <c r="A69" s="2">
        <v>44774</v>
      </c>
      <c r="B69" s="4">
        <v>760</v>
      </c>
      <c r="C69" s="4">
        <v>320</v>
      </c>
      <c r="D69" s="4">
        <v>1152</v>
      </c>
      <c r="E69" s="4">
        <v>2232</v>
      </c>
      <c r="G69">
        <f t="shared" si="12"/>
        <v>57405</v>
      </c>
      <c r="H69">
        <f t="shared" si="12"/>
        <v>19828</v>
      </c>
      <c r="I69">
        <f t="shared" si="12"/>
        <v>63460</v>
      </c>
      <c r="K69" s="9">
        <f t="shared" si="5"/>
        <v>0.34540545248671717</v>
      </c>
      <c r="L69" s="9">
        <f t="shared" si="5"/>
        <v>3.2005245107928184</v>
      </c>
      <c r="M69" s="9">
        <f t="shared" si="6"/>
        <v>1.1054786168452226</v>
      </c>
      <c r="S69" s="9">
        <f t="shared" ca="1" si="9"/>
        <v>0.32206838211697719</v>
      </c>
      <c r="T69" s="9">
        <f t="shared" ca="1" si="2"/>
        <v>2.9842833797084101</v>
      </c>
      <c r="U69" s="9">
        <f t="shared" ca="1" si="2"/>
        <v>1.0307877511167729</v>
      </c>
      <c r="W69" s="6">
        <f t="shared" si="10"/>
        <v>44774</v>
      </c>
      <c r="X69" s="9">
        <f t="shared" ca="1" si="11"/>
        <v>1.0532713921109524</v>
      </c>
      <c r="Y69" s="9">
        <f t="shared" ca="1" si="3"/>
        <v>1.1270680425229334</v>
      </c>
      <c r="Z69" s="9">
        <f t="shared" ca="1" si="3"/>
        <v>1.2671026118595374</v>
      </c>
    </row>
    <row r="70" spans="1:26" x14ac:dyDescent="0.35">
      <c r="A70" s="2">
        <v>44781</v>
      </c>
      <c r="B70" s="4">
        <v>809</v>
      </c>
      <c r="C70" s="4">
        <v>319</v>
      </c>
      <c r="D70" s="4">
        <v>1084</v>
      </c>
      <c r="E70" s="4">
        <v>2212</v>
      </c>
      <c r="G70">
        <f t="shared" si="12"/>
        <v>58214</v>
      </c>
      <c r="H70">
        <f t="shared" si="12"/>
        <v>20147</v>
      </c>
      <c r="I70">
        <f t="shared" si="12"/>
        <v>64544</v>
      </c>
      <c r="K70" s="9">
        <f t="shared" si="5"/>
        <v>0.34608513416016767</v>
      </c>
      <c r="L70" s="9">
        <f t="shared" si="5"/>
        <v>3.2036531493522609</v>
      </c>
      <c r="M70" s="9">
        <f t="shared" si="6"/>
        <v>1.1087367299962207</v>
      </c>
      <c r="S70" s="9">
        <f t="shared" ca="1" si="9"/>
        <v>0.32231974717473649</v>
      </c>
      <c r="T70" s="9">
        <f t="shared" ca="1" si="2"/>
        <v>2.9836608718850175</v>
      </c>
      <c r="U70" s="9">
        <f t="shared" ca="1" si="2"/>
        <v>1.032600673134769</v>
      </c>
      <c r="W70" s="6">
        <f t="shared" si="10"/>
        <v>44781</v>
      </c>
      <c r="X70" s="9">
        <f t="shared" ca="1" si="11"/>
        <v>1.0540934399710185</v>
      </c>
      <c r="Y70" s="9">
        <f t="shared" ca="1" si="3"/>
        <v>1.1268329412993912</v>
      </c>
      <c r="Z70" s="9">
        <f t="shared" ca="1" si="3"/>
        <v>1.2693311581549427</v>
      </c>
    </row>
    <row r="71" spans="1:26" x14ac:dyDescent="0.35">
      <c r="A71" s="2">
        <v>44788</v>
      </c>
      <c r="B71" s="4">
        <v>783</v>
      </c>
      <c r="C71" s="4">
        <v>332</v>
      </c>
      <c r="D71" s="4">
        <v>1102</v>
      </c>
      <c r="E71" s="4">
        <v>2217</v>
      </c>
      <c r="G71">
        <f t="shared" si="12"/>
        <v>58997</v>
      </c>
      <c r="H71">
        <f t="shared" si="12"/>
        <v>20479</v>
      </c>
      <c r="I71">
        <f t="shared" si="12"/>
        <v>65646</v>
      </c>
      <c r="K71" s="9">
        <f t="shared" si="5"/>
        <v>0.34711934505144332</v>
      </c>
      <c r="L71" s="9">
        <f t="shared" si="5"/>
        <v>3.2055276136530102</v>
      </c>
      <c r="M71" s="9">
        <f t="shared" si="6"/>
        <v>1.1127006457955488</v>
      </c>
      <c r="S71" s="9">
        <f t="shared" ca="1" si="9"/>
        <v>0.32289985699295487</v>
      </c>
      <c r="T71" s="9">
        <f t="shared" ca="1" si="2"/>
        <v>2.9818689819264543</v>
      </c>
      <c r="U71" s="9">
        <f t="shared" ca="1" si="2"/>
        <v>1.0350644080355247</v>
      </c>
      <c r="W71" s="6">
        <f t="shared" si="10"/>
        <v>44788</v>
      </c>
      <c r="X71" s="9">
        <f t="shared" ca="1" si="11"/>
        <v>1.055990593214674</v>
      </c>
      <c r="Y71" s="9">
        <f t="shared" ca="1" si="3"/>
        <v>1.1261562019784048</v>
      </c>
      <c r="Z71" s="9">
        <f t="shared" ca="1" si="3"/>
        <v>1.272359720460126</v>
      </c>
    </row>
    <row r="72" spans="1:26" x14ac:dyDescent="0.35">
      <c r="A72" s="2">
        <v>44795</v>
      </c>
      <c r="B72" s="4">
        <v>773</v>
      </c>
      <c r="C72" s="4">
        <v>303</v>
      </c>
      <c r="D72" s="4">
        <v>1052</v>
      </c>
      <c r="E72" s="4">
        <v>2128</v>
      </c>
      <c r="G72">
        <f t="shared" si="12"/>
        <v>59770</v>
      </c>
      <c r="H72">
        <f t="shared" si="12"/>
        <v>20782</v>
      </c>
      <c r="I72">
        <f t="shared" si="12"/>
        <v>66698</v>
      </c>
      <c r="K72" s="9">
        <f t="shared" si="5"/>
        <v>0.34769951480675926</v>
      </c>
      <c r="L72" s="9">
        <f t="shared" si="5"/>
        <v>3.209411991146184</v>
      </c>
      <c r="M72" s="9">
        <f t="shared" si="6"/>
        <v>1.1159109921365233</v>
      </c>
      <c r="S72" s="9">
        <f t="shared" ca="1" si="9"/>
        <v>0.32305627845986812</v>
      </c>
      <c r="T72" s="9">
        <f t="shared" ca="1" si="2"/>
        <v>2.9819446095010935</v>
      </c>
      <c r="U72" s="9">
        <f t="shared" ca="1" si="2"/>
        <v>1.0368206939041613</v>
      </c>
      <c r="W72" s="6">
        <f t="shared" si="10"/>
        <v>44795</v>
      </c>
      <c r="X72" s="9">
        <f t="shared" ca="1" si="11"/>
        <v>1.056502143759092</v>
      </c>
      <c r="Y72" s="9">
        <f t="shared" ca="1" si="3"/>
        <v>1.1261847640858405</v>
      </c>
      <c r="Z72" s="9">
        <f t="shared" ca="1" si="3"/>
        <v>1.2745186463970228</v>
      </c>
    </row>
    <row r="73" spans="1:26" x14ac:dyDescent="0.35">
      <c r="A73" s="2">
        <v>44802</v>
      </c>
      <c r="B73" s="4">
        <v>677</v>
      </c>
      <c r="C73" s="4">
        <v>316</v>
      </c>
      <c r="D73" s="4">
        <v>1048</v>
      </c>
      <c r="E73" s="4">
        <v>2041</v>
      </c>
      <c r="G73">
        <f t="shared" si="12"/>
        <v>60447</v>
      </c>
      <c r="H73">
        <f t="shared" si="12"/>
        <v>21098</v>
      </c>
      <c r="I73">
        <f t="shared" si="12"/>
        <v>67746</v>
      </c>
      <c r="K73" s="9">
        <f t="shared" si="5"/>
        <v>0.34903303720614753</v>
      </c>
      <c r="L73" s="9">
        <f t="shared" si="5"/>
        <v>3.2110152621101524</v>
      </c>
      <c r="M73" s="9">
        <f t="shared" si="6"/>
        <v>1.1207504094496006</v>
      </c>
      <c r="S73" s="9">
        <f t="shared" ca="1" si="9"/>
        <v>0.32391100507821341</v>
      </c>
      <c r="T73" s="9">
        <f t="shared" ca="1" si="2"/>
        <v>2.9798989493859391</v>
      </c>
      <c r="U73" s="9">
        <f t="shared" ca="1" si="2"/>
        <v>1.0400831808715825</v>
      </c>
      <c r="W73" s="6">
        <f t="shared" si="10"/>
        <v>44802</v>
      </c>
      <c r="X73" s="9">
        <f t="shared" ca="1" si="11"/>
        <v>1.0592973858417247</v>
      </c>
      <c r="Y73" s="9">
        <f t="shared" ca="1" si="3"/>
        <v>1.1254121839222637</v>
      </c>
      <c r="Z73" s="9">
        <f t="shared" ca="1" si="3"/>
        <v>1.2785290799252622</v>
      </c>
    </row>
    <row r="74" spans="1:26" x14ac:dyDescent="0.35">
      <c r="A74" s="2">
        <v>44809</v>
      </c>
      <c r="B74" s="4">
        <v>822</v>
      </c>
      <c r="C74" s="4">
        <v>293</v>
      </c>
      <c r="D74" s="4">
        <v>1078</v>
      </c>
      <c r="E74" s="4">
        <v>2193</v>
      </c>
      <c r="G74">
        <f t="shared" si="12"/>
        <v>61269</v>
      </c>
      <c r="H74">
        <f t="shared" si="12"/>
        <v>21391</v>
      </c>
      <c r="I74">
        <f t="shared" si="12"/>
        <v>68824</v>
      </c>
      <c r="K74" s="9">
        <f t="shared" si="5"/>
        <v>0.34913251399565848</v>
      </c>
      <c r="L74" s="9">
        <f t="shared" si="5"/>
        <v>3.2174278902342106</v>
      </c>
      <c r="M74" s="9">
        <f t="shared" si="6"/>
        <v>1.1233086879172176</v>
      </c>
      <c r="S74" s="9">
        <f t="shared" ca="1" si="9"/>
        <v>0.32361938563629955</v>
      </c>
      <c r="T74" s="9">
        <f t="shared" ca="1" si="9"/>
        <v>2.982311859902107</v>
      </c>
      <c r="U74" s="9">
        <f t="shared" ca="1" si="9"/>
        <v>1.0412220371666909</v>
      </c>
      <c r="W74" s="6">
        <f t="shared" si="10"/>
        <v>44809</v>
      </c>
      <c r="X74" s="9">
        <f t="shared" ca="1" si="11"/>
        <v>1.058343692674043</v>
      </c>
      <c r="Y74" s="9">
        <f t="shared" ca="1" si="11"/>
        <v>1.1263234627742427</v>
      </c>
      <c r="Z74" s="9">
        <f t="shared" ca="1" si="11"/>
        <v>1.2799290265044694</v>
      </c>
    </row>
    <row r="75" spans="1:26" x14ac:dyDescent="0.35">
      <c r="A75" s="2">
        <v>44816</v>
      </c>
      <c r="B75" s="4">
        <v>750</v>
      </c>
      <c r="C75" s="4">
        <v>330</v>
      </c>
      <c r="D75" s="4">
        <v>1161</v>
      </c>
      <c r="E75" s="4">
        <v>2241</v>
      </c>
      <c r="G75">
        <f t="shared" si="12"/>
        <v>62019</v>
      </c>
      <c r="H75">
        <f t="shared" si="12"/>
        <v>21721</v>
      </c>
      <c r="I75">
        <f t="shared" si="12"/>
        <v>69985</v>
      </c>
      <c r="K75" s="9">
        <f t="shared" ref="K75:L138" si="16">H75/G75</f>
        <v>0.3502313807059127</v>
      </c>
      <c r="L75" s="9">
        <f t="shared" si="16"/>
        <v>3.2219971456194467</v>
      </c>
      <c r="M75" s="9">
        <f t="shared" ref="M75:M138" si="17">I75/G75</f>
        <v>1.1284445089408084</v>
      </c>
      <c r="S75" s="9">
        <f t="shared" ref="S75:U138" ca="1" si="18">K75*($O$6^(ROW()-10))</f>
        <v>0.32425326350938133</v>
      </c>
      <c r="T75" s="9">
        <f t="shared" ca="1" si="18"/>
        <v>2.983008225531572</v>
      </c>
      <c r="U75" s="9">
        <f t="shared" ca="1" si="18"/>
        <v>1.0447430894850169</v>
      </c>
      <c r="W75" s="6">
        <f t="shared" ref="W75:W138" si="19">A75</f>
        <v>44816</v>
      </c>
      <c r="X75" s="9">
        <f t="shared" ref="X75:Z138" ca="1" si="20">S75/OFFSET(S$10, $H$1,0)</f>
        <v>1.0604166854509829</v>
      </c>
      <c r="Y75" s="9">
        <f t="shared" ca="1" si="20"/>
        <v>1.126586457720439</v>
      </c>
      <c r="Z75" s="9">
        <f t="shared" ca="1" si="20"/>
        <v>1.2842573031882107</v>
      </c>
    </row>
    <row r="76" spans="1:26" x14ac:dyDescent="0.35">
      <c r="A76" s="2">
        <v>44823</v>
      </c>
      <c r="B76" s="4">
        <v>827</v>
      </c>
      <c r="C76" s="4">
        <v>368</v>
      </c>
      <c r="D76" s="4">
        <v>1125</v>
      </c>
      <c r="E76" s="4">
        <v>2320</v>
      </c>
      <c r="G76">
        <f t="shared" ref="G76:I139" si="21">B76+G75</f>
        <v>62846</v>
      </c>
      <c r="H76">
        <f t="shared" si="21"/>
        <v>22089</v>
      </c>
      <c r="I76">
        <f t="shared" si="21"/>
        <v>71110</v>
      </c>
      <c r="K76" s="9">
        <f t="shared" si="16"/>
        <v>0.35147821659294148</v>
      </c>
      <c r="L76" s="9">
        <f t="shared" si="16"/>
        <v>3.2192494001539229</v>
      </c>
      <c r="M76" s="9">
        <f t="shared" si="17"/>
        <v>1.1314960379339973</v>
      </c>
      <c r="S76" s="9">
        <f t="shared" ca="1" si="18"/>
        <v>0.32502201605918135</v>
      </c>
      <c r="T76" s="9">
        <f t="shared" ca="1" si="18"/>
        <v>2.9769325120000936</v>
      </c>
      <c r="U76" s="9">
        <f t="shared" ca="1" si="18"/>
        <v>1.0463269302353382</v>
      </c>
      <c r="W76" s="6">
        <f t="shared" si="19"/>
        <v>44823</v>
      </c>
      <c r="X76" s="9">
        <f t="shared" ca="1" si="20"/>
        <v>1.0629307635576088</v>
      </c>
      <c r="Y76" s="9">
        <f t="shared" ca="1" si="20"/>
        <v>1.1242918557387993</v>
      </c>
      <c r="Z76" s="9">
        <f t="shared" ca="1" si="20"/>
        <v>1.2862042498310353</v>
      </c>
    </row>
    <row r="77" spans="1:26" x14ac:dyDescent="0.35">
      <c r="A77" s="2">
        <v>44830</v>
      </c>
      <c r="B77" s="4">
        <v>853</v>
      </c>
      <c r="C77" s="4">
        <v>344</v>
      </c>
      <c r="D77" s="4">
        <v>1177</v>
      </c>
      <c r="E77" s="4">
        <v>2374</v>
      </c>
      <c r="G77">
        <f t="shared" si="21"/>
        <v>63699</v>
      </c>
      <c r="H77">
        <f t="shared" si="21"/>
        <v>22433</v>
      </c>
      <c r="I77">
        <f t="shared" si="21"/>
        <v>72287</v>
      </c>
      <c r="K77" s="9">
        <f t="shared" si="16"/>
        <v>0.35217193362533161</v>
      </c>
      <c r="L77" s="9">
        <f t="shared" si="16"/>
        <v>3.2223510007578122</v>
      </c>
      <c r="M77" s="9">
        <f t="shared" si="17"/>
        <v>1.1348215827564012</v>
      </c>
      <c r="S77" s="9">
        <f t="shared" ca="1" si="18"/>
        <v>0.32527761257929494</v>
      </c>
      <c r="T77" s="9">
        <f t="shared" ca="1" si="18"/>
        <v>2.9762696579169114</v>
      </c>
      <c r="U77" s="9">
        <f t="shared" ca="1" si="18"/>
        <v>1.0481586404190031</v>
      </c>
      <c r="W77" s="6">
        <f t="shared" si="19"/>
        <v>44830</v>
      </c>
      <c r="X77" s="9">
        <f t="shared" ca="1" si="20"/>
        <v>1.0637666497156637</v>
      </c>
      <c r="Y77" s="9">
        <f t="shared" ca="1" si="20"/>
        <v>1.1240415170279749</v>
      </c>
      <c r="Z77" s="9">
        <f t="shared" ca="1" si="20"/>
        <v>1.288455891602464</v>
      </c>
    </row>
    <row r="78" spans="1:26" x14ac:dyDescent="0.35">
      <c r="A78" s="2">
        <v>44837</v>
      </c>
      <c r="B78" s="4">
        <v>901</v>
      </c>
      <c r="C78" s="4">
        <v>350</v>
      </c>
      <c r="D78" s="4">
        <v>1189</v>
      </c>
      <c r="E78" s="4">
        <v>2440</v>
      </c>
      <c r="G78">
        <f t="shared" si="21"/>
        <v>64600</v>
      </c>
      <c r="H78">
        <f t="shared" si="21"/>
        <v>22783</v>
      </c>
      <c r="I78">
        <f t="shared" si="21"/>
        <v>73476</v>
      </c>
      <c r="K78" s="9">
        <f t="shared" si="16"/>
        <v>0.3526780185758514</v>
      </c>
      <c r="L78" s="9">
        <f t="shared" si="16"/>
        <v>3.2250362112101127</v>
      </c>
      <c r="M78" s="9">
        <f t="shared" si="17"/>
        <v>1.1373993808049536</v>
      </c>
      <c r="S78" s="9">
        <f t="shared" ca="1" si="18"/>
        <v>0.32535904914311542</v>
      </c>
      <c r="T78" s="9">
        <f t="shared" ca="1" si="18"/>
        <v>2.975220058705653</v>
      </c>
      <c r="U78" s="9">
        <f t="shared" ca="1" si="18"/>
        <v>1.049294715131438</v>
      </c>
      <c r="W78" s="6">
        <f t="shared" si="19"/>
        <v>44837</v>
      </c>
      <c r="X78" s="9">
        <f t="shared" ca="1" si="20"/>
        <v>1.0640329745327108</v>
      </c>
      <c r="Y78" s="9">
        <f t="shared" ca="1" si="20"/>
        <v>1.1236451170960817</v>
      </c>
      <c r="Z78" s="9">
        <f t="shared" ca="1" si="20"/>
        <v>1.2898524189029041</v>
      </c>
    </row>
    <row r="79" spans="1:26" x14ac:dyDescent="0.35">
      <c r="A79" s="2">
        <v>44844</v>
      </c>
      <c r="B79" s="4">
        <v>885</v>
      </c>
      <c r="C79" s="4">
        <v>340</v>
      </c>
      <c r="D79" s="4">
        <v>1144</v>
      </c>
      <c r="E79" s="4">
        <v>2369</v>
      </c>
      <c r="G79">
        <f t="shared" si="21"/>
        <v>65485</v>
      </c>
      <c r="H79">
        <f t="shared" si="21"/>
        <v>23123</v>
      </c>
      <c r="I79">
        <f t="shared" si="21"/>
        <v>74620</v>
      </c>
      <c r="K79" s="9">
        <f t="shared" si="16"/>
        <v>0.35310376422081391</v>
      </c>
      <c r="L79" s="9">
        <f t="shared" si="16"/>
        <v>3.2270899104787443</v>
      </c>
      <c r="M79" s="9">
        <f t="shared" si="17"/>
        <v>1.139497594869054</v>
      </c>
      <c r="S79" s="9">
        <f t="shared" ca="1" si="18"/>
        <v>0.32536580768502593</v>
      </c>
      <c r="T79" s="9">
        <f t="shared" ca="1" si="18"/>
        <v>2.9735868647905588</v>
      </c>
      <c r="U79" s="9">
        <f t="shared" ca="1" si="18"/>
        <v>1.0499847151951147</v>
      </c>
      <c r="W79" s="6">
        <f t="shared" si="19"/>
        <v>44844</v>
      </c>
      <c r="X79" s="9">
        <f t="shared" ca="1" si="20"/>
        <v>1.0640550772265547</v>
      </c>
      <c r="Y79" s="9">
        <f t="shared" ca="1" si="20"/>
        <v>1.1230283121768634</v>
      </c>
      <c r="Z79" s="9">
        <f t="shared" ca="1" si="20"/>
        <v>1.2907006060121522</v>
      </c>
    </row>
    <row r="80" spans="1:26" x14ac:dyDescent="0.35">
      <c r="A80" s="2">
        <v>44851</v>
      </c>
      <c r="B80" s="4">
        <v>809</v>
      </c>
      <c r="C80" s="4">
        <v>334</v>
      </c>
      <c r="D80" s="4">
        <v>1199</v>
      </c>
      <c r="E80" s="4">
        <v>2342</v>
      </c>
      <c r="G80">
        <f t="shared" si="21"/>
        <v>66294</v>
      </c>
      <c r="H80">
        <f t="shared" si="21"/>
        <v>23457</v>
      </c>
      <c r="I80">
        <f t="shared" si="21"/>
        <v>75819</v>
      </c>
      <c r="K80" s="9">
        <f t="shared" si="16"/>
        <v>0.35383292605665673</v>
      </c>
      <c r="L80" s="9">
        <f t="shared" si="16"/>
        <v>3.2322547640363219</v>
      </c>
      <c r="M80" s="9">
        <f t="shared" si="17"/>
        <v>1.1436781609195403</v>
      </c>
      <c r="S80" s="9">
        <f t="shared" ca="1" si="18"/>
        <v>0.32565134347927133</v>
      </c>
      <c r="T80" s="9">
        <f t="shared" ca="1" si="18"/>
        <v>2.9748167252449536</v>
      </c>
      <c r="U80" s="9">
        <f t="shared" ca="1" si="18"/>
        <v>1.0525881063757034</v>
      </c>
      <c r="W80" s="6">
        <f t="shared" si="19"/>
        <v>44851</v>
      </c>
      <c r="X80" s="9">
        <f t="shared" ca="1" si="20"/>
        <v>1.0649888748304224</v>
      </c>
      <c r="Y80" s="9">
        <f t="shared" ca="1" si="20"/>
        <v>1.1234927909942358</v>
      </c>
      <c r="Z80" s="9">
        <f t="shared" ca="1" si="20"/>
        <v>1.2939008417163911</v>
      </c>
    </row>
    <row r="81" spans="1:26" x14ac:dyDescent="0.35">
      <c r="A81" s="2">
        <v>44858</v>
      </c>
      <c r="B81" s="4">
        <v>816</v>
      </c>
      <c r="C81" s="4">
        <v>313</v>
      </c>
      <c r="D81" s="4">
        <v>1184</v>
      </c>
      <c r="E81" s="4">
        <v>2313</v>
      </c>
      <c r="G81">
        <f t="shared" si="21"/>
        <v>67110</v>
      </c>
      <c r="H81">
        <f t="shared" si="21"/>
        <v>23770</v>
      </c>
      <c r="I81">
        <f t="shared" si="21"/>
        <v>77003</v>
      </c>
      <c r="K81" s="9">
        <f t="shared" si="16"/>
        <v>0.35419460587095813</v>
      </c>
      <c r="L81" s="9">
        <f t="shared" si="16"/>
        <v>3.239503575936054</v>
      </c>
      <c r="M81" s="9">
        <f t="shared" si="17"/>
        <v>1.1474146922962301</v>
      </c>
      <c r="S81" s="9">
        <f t="shared" ca="1" si="18"/>
        <v>0.32559793313822177</v>
      </c>
      <c r="T81" s="9">
        <f t="shared" ca="1" si="18"/>
        <v>2.9779552009974384</v>
      </c>
      <c r="U81" s="9">
        <f t="shared" ca="1" si="18"/>
        <v>1.0547756687186576</v>
      </c>
      <c r="W81" s="6">
        <f t="shared" si="19"/>
        <v>44858</v>
      </c>
      <c r="X81" s="9">
        <f t="shared" ca="1" si="20"/>
        <v>1.064814205141021</v>
      </c>
      <c r="Y81" s="9">
        <f t="shared" ca="1" si="20"/>
        <v>1.1246780925466657</v>
      </c>
      <c r="Z81" s="9">
        <f t="shared" ca="1" si="20"/>
        <v>1.2965899170913746</v>
      </c>
    </row>
    <row r="82" spans="1:26" x14ac:dyDescent="0.35">
      <c r="A82" s="2">
        <v>44865</v>
      </c>
      <c r="B82" s="4">
        <v>765</v>
      </c>
      <c r="C82" s="4">
        <v>312</v>
      </c>
      <c r="D82" s="4">
        <v>1106</v>
      </c>
      <c r="E82" s="4">
        <v>2183</v>
      </c>
      <c r="G82">
        <f t="shared" si="21"/>
        <v>67875</v>
      </c>
      <c r="H82">
        <f t="shared" si="21"/>
        <v>24082</v>
      </c>
      <c r="I82">
        <f t="shared" si="21"/>
        <v>78109</v>
      </c>
      <c r="K82" s="9">
        <f t="shared" si="16"/>
        <v>0.35479926335174955</v>
      </c>
      <c r="L82" s="9">
        <f t="shared" si="16"/>
        <v>3.2434598455277799</v>
      </c>
      <c r="M82" s="9">
        <f t="shared" si="17"/>
        <v>1.1507771639042357</v>
      </c>
      <c r="S82" s="9">
        <f t="shared" ca="1" si="18"/>
        <v>0.32576728776643654</v>
      </c>
      <c r="T82" s="9">
        <f t="shared" ca="1" si="18"/>
        <v>2.9780589364115988</v>
      </c>
      <c r="U82" s="9">
        <f t="shared" ca="1" si="18"/>
        <v>1.0566131168569299</v>
      </c>
      <c r="W82" s="6">
        <f t="shared" si="19"/>
        <v>44865</v>
      </c>
      <c r="X82" s="9">
        <f t="shared" ca="1" si="20"/>
        <v>1.0653680514510737</v>
      </c>
      <c r="Y82" s="9">
        <f t="shared" ca="1" si="20"/>
        <v>1.1247172700828785</v>
      </c>
      <c r="Z82" s="9">
        <f t="shared" ca="1" si="20"/>
        <v>1.2988486122811835</v>
      </c>
    </row>
    <row r="83" spans="1:26" x14ac:dyDescent="0.35">
      <c r="A83" s="2">
        <v>44872</v>
      </c>
      <c r="B83" s="4">
        <v>739</v>
      </c>
      <c r="C83" s="4">
        <v>365</v>
      </c>
      <c r="D83" s="4">
        <v>1143</v>
      </c>
      <c r="E83" s="4">
        <v>2247</v>
      </c>
      <c r="G83">
        <f t="shared" si="21"/>
        <v>68614</v>
      </c>
      <c r="H83">
        <f t="shared" si="21"/>
        <v>24447</v>
      </c>
      <c r="I83">
        <f t="shared" si="21"/>
        <v>79252</v>
      </c>
      <c r="K83" s="9">
        <f t="shared" si="16"/>
        <v>0.35629754860524093</v>
      </c>
      <c r="L83" s="9">
        <f t="shared" si="16"/>
        <v>3.2417883584897944</v>
      </c>
      <c r="M83" s="9">
        <f t="shared" si="17"/>
        <v>1.1550412452269216</v>
      </c>
      <c r="S83" s="9">
        <f t="shared" ca="1" si="18"/>
        <v>0.3267553169139169</v>
      </c>
      <c r="T83" s="9">
        <f t="shared" ca="1" si="18"/>
        <v>2.9729971104005455</v>
      </c>
      <c r="U83" s="9">
        <f t="shared" ca="1" si="18"/>
        <v>1.0592715824461791</v>
      </c>
      <c r="W83" s="6">
        <f t="shared" si="19"/>
        <v>44872</v>
      </c>
      <c r="X83" s="9">
        <f t="shared" ca="1" si="20"/>
        <v>1.0685992374146649</v>
      </c>
      <c r="Y83" s="9">
        <f t="shared" ca="1" si="20"/>
        <v>1.1228055808737838</v>
      </c>
      <c r="Z83" s="9">
        <f t="shared" ca="1" si="20"/>
        <v>1.3021165485639214</v>
      </c>
    </row>
    <row r="84" spans="1:26" x14ac:dyDescent="0.35">
      <c r="A84" s="2">
        <v>44879</v>
      </c>
      <c r="B84" s="4">
        <v>738</v>
      </c>
      <c r="C84" s="4">
        <v>351</v>
      </c>
      <c r="D84" s="4">
        <v>1147</v>
      </c>
      <c r="E84" s="4">
        <v>2236</v>
      </c>
      <c r="G84">
        <f t="shared" si="21"/>
        <v>69352</v>
      </c>
      <c r="H84">
        <f t="shared" si="21"/>
        <v>24798</v>
      </c>
      <c r="I84">
        <f t="shared" si="21"/>
        <v>80399</v>
      </c>
      <c r="K84" s="9">
        <f t="shared" si="16"/>
        <v>0.35756719344791787</v>
      </c>
      <c r="L84" s="9">
        <f t="shared" si="16"/>
        <v>3.2421566255343173</v>
      </c>
      <c r="M84" s="9">
        <f t="shared" si="17"/>
        <v>1.1592888453108778</v>
      </c>
      <c r="S84" s="9">
        <f t="shared" ca="1" si="18"/>
        <v>0.32753111270947605</v>
      </c>
      <c r="T84" s="9">
        <f t="shared" ca="1" si="18"/>
        <v>2.9698115112295085</v>
      </c>
      <c r="U84" s="9">
        <f t="shared" ca="1" si="18"/>
        <v>1.0619071671396549</v>
      </c>
      <c r="W84" s="6">
        <f t="shared" si="19"/>
        <v>44879</v>
      </c>
      <c r="X84" s="9">
        <f t="shared" ca="1" si="20"/>
        <v>1.0711363492919979</v>
      </c>
      <c r="Y84" s="9">
        <f t="shared" ca="1" si="20"/>
        <v>1.1216024823187416</v>
      </c>
      <c r="Z84" s="9">
        <f t="shared" ca="1" si="20"/>
        <v>1.3053563583552796</v>
      </c>
    </row>
    <row r="85" spans="1:26" x14ac:dyDescent="0.35">
      <c r="A85" s="2">
        <v>44886</v>
      </c>
      <c r="B85" s="4">
        <v>808</v>
      </c>
      <c r="C85" s="4">
        <v>342</v>
      </c>
      <c r="D85" s="4">
        <v>1146</v>
      </c>
      <c r="E85" s="4">
        <v>2296</v>
      </c>
      <c r="G85">
        <f t="shared" si="21"/>
        <v>70160</v>
      </c>
      <c r="H85">
        <f t="shared" si="21"/>
        <v>25140</v>
      </c>
      <c r="I85">
        <f t="shared" si="21"/>
        <v>81545</v>
      </c>
      <c r="K85" s="9">
        <f t="shared" si="16"/>
        <v>0.35832383124287343</v>
      </c>
      <c r="L85" s="9">
        <f t="shared" si="16"/>
        <v>3.2436356404136832</v>
      </c>
      <c r="M85" s="9">
        <f t="shared" si="17"/>
        <v>1.1622719498289624</v>
      </c>
      <c r="S85" s="9">
        <f t="shared" ca="1" si="18"/>
        <v>0.32783525409327985</v>
      </c>
      <c r="T85" s="9">
        <f t="shared" ca="1" si="18"/>
        <v>2.9676455252016885</v>
      </c>
      <c r="U85" s="9">
        <f t="shared" ca="1" si="18"/>
        <v>1.0633781143610384</v>
      </c>
      <c r="W85" s="6">
        <f t="shared" si="19"/>
        <v>44886</v>
      </c>
      <c r="X85" s="9">
        <f t="shared" ca="1" si="20"/>
        <v>1.0721309934002208</v>
      </c>
      <c r="Y85" s="9">
        <f t="shared" ca="1" si="20"/>
        <v>1.120784458920191</v>
      </c>
      <c r="Z85" s="9">
        <f t="shared" ca="1" si="20"/>
        <v>1.3071645298863277</v>
      </c>
    </row>
    <row r="86" spans="1:26" x14ac:dyDescent="0.35">
      <c r="A86" s="2">
        <v>44893</v>
      </c>
      <c r="B86" s="4">
        <v>848</v>
      </c>
      <c r="C86" s="4">
        <v>363</v>
      </c>
      <c r="D86" s="4">
        <v>1251</v>
      </c>
      <c r="E86" s="4">
        <v>2462</v>
      </c>
      <c r="G86">
        <f t="shared" si="21"/>
        <v>71008</v>
      </c>
      <c r="H86">
        <f t="shared" si="21"/>
        <v>25503</v>
      </c>
      <c r="I86">
        <f t="shared" si="21"/>
        <v>82796</v>
      </c>
      <c r="K86" s="9">
        <f t="shared" si="16"/>
        <v>0.35915671473636773</v>
      </c>
      <c r="L86" s="9">
        <f t="shared" si="16"/>
        <v>3.2465200172528723</v>
      </c>
      <c r="M86" s="9">
        <f t="shared" si="17"/>
        <v>1.1660094637223974</v>
      </c>
      <c r="S86" s="9">
        <f t="shared" ca="1" si="18"/>
        <v>0.32820789031240305</v>
      </c>
      <c r="T86" s="9">
        <f t="shared" ca="1" si="18"/>
        <v>2.9667647631248837</v>
      </c>
      <c r="U86" s="9">
        <f t="shared" ca="1" si="18"/>
        <v>1.0655334857195515</v>
      </c>
      <c r="W86" s="6">
        <f t="shared" si="19"/>
        <v>44893</v>
      </c>
      <c r="X86" s="9">
        <f t="shared" ca="1" si="20"/>
        <v>1.0733496385422463</v>
      </c>
      <c r="Y86" s="9">
        <f t="shared" ca="1" si="20"/>
        <v>1.1204518233546203</v>
      </c>
      <c r="Z86" s="9">
        <f t="shared" ca="1" si="20"/>
        <v>1.309814034282301</v>
      </c>
    </row>
    <row r="87" spans="1:26" x14ac:dyDescent="0.35">
      <c r="A87" s="2">
        <v>44900</v>
      </c>
      <c r="B87" s="4">
        <v>854</v>
      </c>
      <c r="C87" s="4">
        <v>386</v>
      </c>
      <c r="D87" s="4">
        <v>1228</v>
      </c>
      <c r="E87" s="4">
        <v>2468</v>
      </c>
      <c r="G87">
        <f t="shared" si="21"/>
        <v>71862</v>
      </c>
      <c r="H87">
        <f t="shared" si="21"/>
        <v>25889</v>
      </c>
      <c r="I87">
        <f t="shared" si="21"/>
        <v>84024</v>
      </c>
      <c r="K87" s="9">
        <f t="shared" si="16"/>
        <v>0.36025994266789124</v>
      </c>
      <c r="L87" s="9">
        <f t="shared" si="16"/>
        <v>3.2455483023678009</v>
      </c>
      <c r="M87" s="9">
        <f t="shared" si="17"/>
        <v>1.1692410453368958</v>
      </c>
      <c r="S87" s="9">
        <f t="shared" ca="1" si="18"/>
        <v>0.32882593895766998</v>
      </c>
      <c r="T87" s="9">
        <f t="shared" ca="1" si="18"/>
        <v>2.962362287783936</v>
      </c>
      <c r="U87" s="9">
        <f t="shared" ca="1" si="18"/>
        <v>1.067220467958564</v>
      </c>
      <c r="W87" s="6">
        <f t="shared" si="19"/>
        <v>44900</v>
      </c>
      <c r="X87" s="9">
        <f t="shared" ca="1" si="20"/>
        <v>1.0753708644468623</v>
      </c>
      <c r="Y87" s="9">
        <f t="shared" ca="1" si="20"/>
        <v>1.1187891497296838</v>
      </c>
      <c r="Z87" s="9">
        <f t="shared" ca="1" si="20"/>
        <v>1.3118877682773911</v>
      </c>
    </row>
    <row r="88" spans="1:26" x14ac:dyDescent="0.35">
      <c r="A88" s="2">
        <v>44907</v>
      </c>
      <c r="B88" s="4">
        <v>902</v>
      </c>
      <c r="C88" s="4">
        <v>435</v>
      </c>
      <c r="D88" s="4">
        <v>1395</v>
      </c>
      <c r="E88" s="4">
        <v>2732</v>
      </c>
      <c r="G88">
        <f t="shared" si="21"/>
        <v>72764</v>
      </c>
      <c r="H88">
        <f t="shared" si="21"/>
        <v>26324</v>
      </c>
      <c r="I88">
        <f t="shared" si="21"/>
        <v>85419</v>
      </c>
      <c r="K88" s="9">
        <f t="shared" si="16"/>
        <v>0.36177230498598206</v>
      </c>
      <c r="L88" s="9">
        <f t="shared" si="16"/>
        <v>3.2449095882084791</v>
      </c>
      <c r="M88" s="9">
        <f t="shared" si="17"/>
        <v>1.1739184211972953</v>
      </c>
      <c r="S88" s="9">
        <f t="shared" ca="1" si="18"/>
        <v>0.32981505539282341</v>
      </c>
      <c r="T88" s="9">
        <f t="shared" ca="1" si="18"/>
        <v>2.9582696652833946</v>
      </c>
      <c r="U88" s="9">
        <f t="shared" ca="1" si="18"/>
        <v>1.0702200355796831</v>
      </c>
      <c r="W88" s="6">
        <f t="shared" si="19"/>
        <v>44907</v>
      </c>
      <c r="X88" s="9">
        <f t="shared" ca="1" si="20"/>
        <v>1.0786056062050131</v>
      </c>
      <c r="Y88" s="9">
        <f t="shared" ca="1" si="20"/>
        <v>1.1172434975768641</v>
      </c>
      <c r="Z88" s="9">
        <f t="shared" ca="1" si="20"/>
        <v>1.3155750064726952</v>
      </c>
    </row>
    <row r="89" spans="1:26" x14ac:dyDescent="0.35">
      <c r="A89" s="2">
        <v>44914</v>
      </c>
      <c r="B89" s="4">
        <v>1011</v>
      </c>
      <c r="C89" s="4">
        <v>414</v>
      </c>
      <c r="D89" s="4">
        <v>1597</v>
      </c>
      <c r="E89" s="4">
        <v>3022</v>
      </c>
      <c r="G89">
        <f t="shared" si="21"/>
        <v>73775</v>
      </c>
      <c r="H89">
        <f t="shared" si="21"/>
        <v>26738</v>
      </c>
      <c r="I89">
        <f t="shared" si="21"/>
        <v>87016</v>
      </c>
      <c r="K89" s="9">
        <f t="shared" si="16"/>
        <v>0.36242629617078959</v>
      </c>
      <c r="L89" s="9">
        <f t="shared" si="16"/>
        <v>3.2543944947266064</v>
      </c>
      <c r="M89" s="9">
        <f t="shared" si="17"/>
        <v>1.179478143002372</v>
      </c>
      <c r="S89" s="9">
        <f t="shared" ca="1" si="18"/>
        <v>0.33001974654243271</v>
      </c>
      <c r="T89" s="9">
        <f t="shared" ca="1" si="18"/>
        <v>2.9634009939296595</v>
      </c>
      <c r="U89" s="9">
        <f t="shared" ca="1" si="18"/>
        <v>1.0740144462987629</v>
      </c>
      <c r="W89" s="6">
        <f t="shared" si="19"/>
        <v>44914</v>
      </c>
      <c r="X89" s="9">
        <f t="shared" ca="1" si="20"/>
        <v>1.0792750147656569</v>
      </c>
      <c r="Y89" s="9">
        <f t="shared" ca="1" si="20"/>
        <v>1.1191814357003718</v>
      </c>
      <c r="Z89" s="9">
        <f t="shared" ca="1" si="20"/>
        <v>1.3202393107656059</v>
      </c>
    </row>
    <row r="90" spans="1:26" x14ac:dyDescent="0.35">
      <c r="A90" s="2">
        <v>44921</v>
      </c>
      <c r="B90" s="4">
        <v>1109</v>
      </c>
      <c r="C90" s="4">
        <v>487</v>
      </c>
      <c r="D90" s="4">
        <v>1570</v>
      </c>
      <c r="E90" s="4">
        <v>3166</v>
      </c>
      <c r="G90">
        <f t="shared" si="21"/>
        <v>74884</v>
      </c>
      <c r="H90">
        <f t="shared" si="21"/>
        <v>27225</v>
      </c>
      <c r="I90">
        <f t="shared" si="21"/>
        <v>88586</v>
      </c>
      <c r="K90" s="9">
        <f t="shared" si="16"/>
        <v>0.3635623097056781</v>
      </c>
      <c r="L90" s="9">
        <f t="shared" si="16"/>
        <v>3.2538475665748394</v>
      </c>
      <c r="M90" s="9">
        <f t="shared" si="17"/>
        <v>1.1829763367341488</v>
      </c>
      <c r="S90" s="9">
        <f t="shared" ca="1" si="18"/>
        <v>0.33066189140786656</v>
      </c>
      <c r="T90" s="9">
        <f t="shared" ca="1" si="18"/>
        <v>2.9593919996479676</v>
      </c>
      <c r="U90" s="9">
        <f t="shared" ca="1" si="18"/>
        <v>1.0759233907165204</v>
      </c>
      <c r="W90" s="6">
        <f t="shared" si="19"/>
        <v>44921</v>
      </c>
      <c r="X90" s="9">
        <f t="shared" ca="1" si="20"/>
        <v>1.0813750433741987</v>
      </c>
      <c r="Y90" s="9">
        <f t="shared" ca="1" si="20"/>
        <v>1.1176673672415001</v>
      </c>
      <c r="Z90" s="9">
        <f t="shared" ca="1" si="20"/>
        <v>1.3225858932264614</v>
      </c>
    </row>
    <row r="91" spans="1:26" x14ac:dyDescent="0.35">
      <c r="A91" s="2">
        <v>44928</v>
      </c>
      <c r="B91" s="4">
        <v>1000</v>
      </c>
      <c r="C91" s="4">
        <v>441</v>
      </c>
      <c r="D91" s="4">
        <v>1522</v>
      </c>
      <c r="E91" s="4">
        <v>2963</v>
      </c>
      <c r="G91">
        <f t="shared" si="21"/>
        <v>75884</v>
      </c>
      <c r="H91">
        <f t="shared" si="21"/>
        <v>27666</v>
      </c>
      <c r="I91">
        <f t="shared" si="21"/>
        <v>90108</v>
      </c>
      <c r="K91" s="9">
        <f t="shared" si="16"/>
        <v>0.36458278424964419</v>
      </c>
      <c r="L91" s="9">
        <f t="shared" si="16"/>
        <v>3.2569941444372152</v>
      </c>
      <c r="M91" s="9">
        <f t="shared" si="17"/>
        <v>1.1874439934637078</v>
      </c>
      <c r="S91" s="9">
        <f t="shared" ca="1" si="18"/>
        <v>0.33119709219955057</v>
      </c>
      <c r="T91" s="9">
        <f t="shared" ca="1" si="18"/>
        <v>2.9587436284702227</v>
      </c>
      <c r="U91" s="9">
        <f t="shared" ca="1" si="18"/>
        <v>1.0787069899485686</v>
      </c>
      <c r="W91" s="6">
        <f t="shared" si="19"/>
        <v>44928</v>
      </c>
      <c r="X91" s="9">
        <f t="shared" ca="1" si="20"/>
        <v>1.0831253290719458</v>
      </c>
      <c r="Y91" s="9">
        <f t="shared" ca="1" si="20"/>
        <v>1.1174224982591847</v>
      </c>
      <c r="Z91" s="9">
        <f t="shared" ca="1" si="20"/>
        <v>1.3260076508613161</v>
      </c>
    </row>
    <row r="92" spans="1:26" x14ac:dyDescent="0.35">
      <c r="A92" s="2">
        <v>44935</v>
      </c>
      <c r="B92" s="4">
        <v>916</v>
      </c>
      <c r="C92" s="4">
        <v>394</v>
      </c>
      <c r="D92" s="4">
        <v>1355</v>
      </c>
      <c r="E92" s="4">
        <v>2665</v>
      </c>
      <c r="G92">
        <f t="shared" si="21"/>
        <v>76800</v>
      </c>
      <c r="H92">
        <f t="shared" si="21"/>
        <v>28060</v>
      </c>
      <c r="I92">
        <f t="shared" si="21"/>
        <v>91463</v>
      </c>
      <c r="K92" s="9">
        <f t="shared" si="16"/>
        <v>0.36536458333333333</v>
      </c>
      <c r="L92" s="9">
        <f t="shared" si="16"/>
        <v>3.2595509622238059</v>
      </c>
      <c r="M92" s="9">
        <f t="shared" si="17"/>
        <v>1.1909244791666667</v>
      </c>
      <c r="S92" s="9">
        <f t="shared" ca="1" si="18"/>
        <v>0.33151399781711083</v>
      </c>
      <c r="T92" s="9">
        <f t="shared" ca="1" si="18"/>
        <v>2.9575575188949603</v>
      </c>
      <c r="U92" s="9">
        <f t="shared" ca="1" si="18"/>
        <v>1.0805867705754244</v>
      </c>
      <c r="W92" s="6">
        <f t="shared" si="19"/>
        <v>44935</v>
      </c>
      <c r="X92" s="9">
        <f t="shared" ca="1" si="20"/>
        <v>1.0841617164961985</v>
      </c>
      <c r="Y92" s="9">
        <f t="shared" ca="1" si="20"/>
        <v>1.1169745427445381</v>
      </c>
      <c r="Z92" s="9">
        <f t="shared" ca="1" si="20"/>
        <v>1.3283183835406978</v>
      </c>
    </row>
    <row r="93" spans="1:26" x14ac:dyDescent="0.35">
      <c r="A93" s="2">
        <v>44942</v>
      </c>
      <c r="B93" s="4">
        <v>849</v>
      </c>
      <c r="C93" s="4">
        <v>398</v>
      </c>
      <c r="D93" s="4">
        <v>1280</v>
      </c>
      <c r="E93" s="4">
        <v>2527</v>
      </c>
      <c r="G93">
        <f t="shared" si="21"/>
        <v>77649</v>
      </c>
      <c r="H93">
        <f t="shared" si="21"/>
        <v>28458</v>
      </c>
      <c r="I93">
        <f t="shared" si="21"/>
        <v>92743</v>
      </c>
      <c r="K93" s="9">
        <f t="shared" si="16"/>
        <v>0.36649538306996871</v>
      </c>
      <c r="L93" s="9">
        <f t="shared" si="16"/>
        <v>3.2589430037247875</v>
      </c>
      <c r="M93" s="9">
        <f t="shared" si="17"/>
        <v>1.1943875645533104</v>
      </c>
      <c r="S93" s="9">
        <f t="shared" ca="1" si="18"/>
        <v>0.33214597825044939</v>
      </c>
      <c r="T93" s="9">
        <f t="shared" ca="1" si="18"/>
        <v>2.9535019049011453</v>
      </c>
      <c r="U93" s="9">
        <f t="shared" ca="1" si="18"/>
        <v>1.0824448120346275</v>
      </c>
      <c r="W93" s="6">
        <f t="shared" si="19"/>
        <v>44942</v>
      </c>
      <c r="X93" s="9">
        <f t="shared" ca="1" si="20"/>
        <v>1.0862285040101856</v>
      </c>
      <c r="Y93" s="9">
        <f t="shared" ca="1" si="20"/>
        <v>1.1154428675168042</v>
      </c>
      <c r="Z93" s="9">
        <f t="shared" ca="1" si="20"/>
        <v>1.3306023932054896</v>
      </c>
    </row>
    <row r="94" spans="1:26" x14ac:dyDescent="0.35">
      <c r="A94" s="2">
        <v>44949</v>
      </c>
      <c r="B94" s="4">
        <v>752</v>
      </c>
      <c r="C94" s="4">
        <v>362</v>
      </c>
      <c r="D94" s="4">
        <v>1203</v>
      </c>
      <c r="E94" s="4">
        <v>2317</v>
      </c>
      <c r="G94">
        <f t="shared" si="21"/>
        <v>78401</v>
      </c>
      <c r="H94">
        <f t="shared" si="21"/>
        <v>28820</v>
      </c>
      <c r="I94">
        <f t="shared" si="21"/>
        <v>93946</v>
      </c>
      <c r="K94" s="9">
        <f t="shared" si="16"/>
        <v>0.36759735207459088</v>
      </c>
      <c r="L94" s="9">
        <f t="shared" si="16"/>
        <v>3.2597501734906316</v>
      </c>
      <c r="M94" s="9">
        <f t="shared" si="17"/>
        <v>1.1982755321998444</v>
      </c>
      <c r="S94" s="9">
        <f t="shared" ca="1" si="18"/>
        <v>0.33274989777896657</v>
      </c>
      <c r="T94" s="9">
        <f t="shared" ca="1" si="18"/>
        <v>2.9507327266978747</v>
      </c>
      <c r="U94" s="9">
        <f t="shared" ca="1" si="18"/>
        <v>1.0846815370139762</v>
      </c>
      <c r="W94" s="6">
        <f t="shared" si="19"/>
        <v>44949</v>
      </c>
      <c r="X94" s="9">
        <f t="shared" ca="1" si="20"/>
        <v>1.0882035229746154</v>
      </c>
      <c r="Y94" s="9">
        <f t="shared" ca="1" si="20"/>
        <v>1.1143970377949424</v>
      </c>
      <c r="Z94" s="9">
        <f t="shared" ca="1" si="20"/>
        <v>1.3333519020740936</v>
      </c>
    </row>
    <row r="95" spans="1:26" x14ac:dyDescent="0.35">
      <c r="A95" s="2">
        <v>44956</v>
      </c>
      <c r="B95" s="4">
        <v>800</v>
      </c>
      <c r="C95" s="4">
        <v>350</v>
      </c>
      <c r="D95" s="4">
        <v>1202</v>
      </c>
      <c r="E95" s="4">
        <v>2352</v>
      </c>
      <c r="G95">
        <f t="shared" si="21"/>
        <v>79201</v>
      </c>
      <c r="H95">
        <f t="shared" si="21"/>
        <v>29170</v>
      </c>
      <c r="I95">
        <f t="shared" si="21"/>
        <v>95148</v>
      </c>
      <c r="K95" s="9">
        <f t="shared" si="16"/>
        <v>0.36830343051224101</v>
      </c>
      <c r="L95" s="9">
        <f t="shared" si="16"/>
        <v>3.2618443606444978</v>
      </c>
      <c r="M95" s="9">
        <f t="shared" si="17"/>
        <v>1.201348467822376</v>
      </c>
      <c r="S95" s="9">
        <f t="shared" ca="1" si="18"/>
        <v>0.33299398333140956</v>
      </c>
      <c r="T95" s="9">
        <f t="shared" ca="1" si="18"/>
        <v>2.9491295944418465</v>
      </c>
      <c r="U95" s="9">
        <f t="shared" ca="1" si="18"/>
        <v>1.0861745466581061</v>
      </c>
      <c r="W95" s="6">
        <f t="shared" si="19"/>
        <v>44956</v>
      </c>
      <c r="X95" s="9">
        <f t="shared" ca="1" si="20"/>
        <v>1.0890017644161565</v>
      </c>
      <c r="Y95" s="9">
        <f t="shared" ca="1" si="20"/>
        <v>1.1137915861994294</v>
      </c>
      <c r="Z95" s="9">
        <f t="shared" ca="1" si="20"/>
        <v>1.3351871939831785</v>
      </c>
    </row>
    <row r="96" spans="1:26" x14ac:dyDescent="0.35">
      <c r="A96" s="2">
        <v>44963</v>
      </c>
      <c r="B96" s="4">
        <v>788</v>
      </c>
      <c r="C96" s="4">
        <v>351</v>
      </c>
      <c r="D96" s="4">
        <v>1174</v>
      </c>
      <c r="E96" s="4">
        <v>2313</v>
      </c>
      <c r="G96">
        <f t="shared" si="21"/>
        <v>79989</v>
      </c>
      <c r="H96">
        <f t="shared" si="21"/>
        <v>29521</v>
      </c>
      <c r="I96">
        <f t="shared" si="21"/>
        <v>96322</v>
      </c>
      <c r="K96" s="9">
        <f t="shared" si="16"/>
        <v>0.369063246196352</v>
      </c>
      <c r="L96" s="9">
        <f t="shared" si="16"/>
        <v>3.2628298499373329</v>
      </c>
      <c r="M96" s="9">
        <f t="shared" si="17"/>
        <v>1.204190576204228</v>
      </c>
      <c r="S96" s="9">
        <f t="shared" ca="1" si="18"/>
        <v>0.33328555103080576</v>
      </c>
      <c r="T96" s="9">
        <f t="shared" ca="1" si="18"/>
        <v>2.9465248996308051</v>
      </c>
      <c r="U96" s="9">
        <f t="shared" ca="1" si="18"/>
        <v>1.0874540444561251</v>
      </c>
      <c r="W96" s="6">
        <f t="shared" si="19"/>
        <v>44963</v>
      </c>
      <c r="X96" s="9">
        <f t="shared" ca="1" si="20"/>
        <v>1.0899552883684893</v>
      </c>
      <c r="Y96" s="9">
        <f t="shared" ca="1" si="20"/>
        <v>1.112807876575199</v>
      </c>
      <c r="Z96" s="9">
        <f t="shared" ca="1" si="20"/>
        <v>1.3367600250533791</v>
      </c>
    </row>
    <row r="97" spans="1:26" x14ac:dyDescent="0.35">
      <c r="A97" s="2">
        <v>44970</v>
      </c>
      <c r="B97" s="4">
        <v>786</v>
      </c>
      <c r="C97" s="4">
        <v>382</v>
      </c>
      <c r="D97" s="4">
        <v>1173</v>
      </c>
      <c r="E97" s="4">
        <v>2341</v>
      </c>
      <c r="G97">
        <f t="shared" si="21"/>
        <v>80775</v>
      </c>
      <c r="H97">
        <f t="shared" si="21"/>
        <v>29903</v>
      </c>
      <c r="I97">
        <f t="shared" si="21"/>
        <v>97495</v>
      </c>
      <c r="K97" s="9">
        <f t="shared" si="16"/>
        <v>0.37020117610646858</v>
      </c>
      <c r="L97" s="9">
        <f t="shared" si="16"/>
        <v>3.2603752131893122</v>
      </c>
      <c r="M97" s="9">
        <f t="shared" si="17"/>
        <v>1.2069947384710615</v>
      </c>
      <c r="S97" s="9">
        <f t="shared" ca="1" si="18"/>
        <v>0.333917014639312</v>
      </c>
      <c r="T97" s="9">
        <f t="shared" ca="1" si="18"/>
        <v>2.9408192843749386</v>
      </c>
      <c r="U97" s="9">
        <f t="shared" ca="1" si="18"/>
        <v>1.0886947577921855</v>
      </c>
      <c r="W97" s="6">
        <f t="shared" si="19"/>
        <v>44970</v>
      </c>
      <c r="X97" s="9">
        <f t="shared" ca="1" si="20"/>
        <v>1.0920203856923154</v>
      </c>
      <c r="Y97" s="9">
        <f t="shared" ca="1" si="20"/>
        <v>1.1106530488327857</v>
      </c>
      <c r="Z97" s="9">
        <f t="shared" ca="1" si="20"/>
        <v>1.3382851800690336</v>
      </c>
    </row>
    <row r="98" spans="1:26" x14ac:dyDescent="0.35">
      <c r="A98" s="2">
        <v>44977</v>
      </c>
      <c r="B98" s="4">
        <v>763</v>
      </c>
      <c r="C98" s="4">
        <v>351</v>
      </c>
      <c r="D98" s="4">
        <v>1184</v>
      </c>
      <c r="E98" s="4">
        <v>2298</v>
      </c>
      <c r="G98">
        <f t="shared" si="21"/>
        <v>81538</v>
      </c>
      <c r="H98">
        <f t="shared" si="21"/>
        <v>30254</v>
      </c>
      <c r="I98">
        <f t="shared" si="21"/>
        <v>98679</v>
      </c>
      <c r="K98" s="9">
        <f t="shared" si="16"/>
        <v>0.37104172287767667</v>
      </c>
      <c r="L98" s="9">
        <f t="shared" si="16"/>
        <v>3.2616844053678853</v>
      </c>
      <c r="M98" s="9">
        <f t="shared" si="17"/>
        <v>1.2102210012509504</v>
      </c>
      <c r="S98" s="9">
        <f t="shared" ca="1" si="18"/>
        <v>0.33427859555336004</v>
      </c>
      <c r="T98" s="9">
        <f t="shared" ca="1" si="18"/>
        <v>2.9385139593158955</v>
      </c>
      <c r="U98" s="9">
        <f t="shared" ca="1" si="18"/>
        <v>1.090311282164673</v>
      </c>
      <c r="W98" s="6">
        <f t="shared" si="19"/>
        <v>44977</v>
      </c>
      <c r="X98" s="9">
        <f t="shared" ca="1" si="20"/>
        <v>1.0932028762870047</v>
      </c>
      <c r="Y98" s="9">
        <f t="shared" ca="1" si="20"/>
        <v>1.1097824015546682</v>
      </c>
      <c r="Z98" s="9">
        <f t="shared" ca="1" si="20"/>
        <v>1.3402723032690274</v>
      </c>
    </row>
    <row r="99" spans="1:26" x14ac:dyDescent="0.35">
      <c r="A99" s="2">
        <v>44984</v>
      </c>
      <c r="B99" s="4">
        <v>774</v>
      </c>
      <c r="C99" s="4">
        <v>355</v>
      </c>
      <c r="D99" s="4">
        <v>1195</v>
      </c>
      <c r="E99" s="4">
        <v>2324</v>
      </c>
      <c r="G99">
        <f t="shared" si="21"/>
        <v>82312</v>
      </c>
      <c r="H99">
        <f t="shared" si="21"/>
        <v>30609</v>
      </c>
      <c r="I99">
        <f t="shared" si="21"/>
        <v>99874</v>
      </c>
      <c r="K99" s="9">
        <f t="shared" si="16"/>
        <v>0.37186558460491786</v>
      </c>
      <c r="L99" s="9">
        <f t="shared" si="16"/>
        <v>3.2628965336992386</v>
      </c>
      <c r="M99" s="9">
        <f t="shared" si="17"/>
        <v>1.2133589270094276</v>
      </c>
      <c r="S99" s="9">
        <f t="shared" ca="1" si="18"/>
        <v>0.33462383659850609</v>
      </c>
      <c r="T99" s="9">
        <f t="shared" ca="1" si="18"/>
        <v>2.9361226253040207</v>
      </c>
      <c r="U99" s="9">
        <f t="shared" ca="1" si="18"/>
        <v>1.091842956530406</v>
      </c>
      <c r="W99" s="6">
        <f t="shared" si="19"/>
        <v>44984</v>
      </c>
      <c r="X99" s="9">
        <f t="shared" ca="1" si="20"/>
        <v>1.0943319300421253</v>
      </c>
      <c r="Y99" s="9">
        <f t="shared" ca="1" si="20"/>
        <v>1.1088792714557947</v>
      </c>
      <c r="Z99" s="9">
        <f t="shared" ca="1" si="20"/>
        <v>1.3421551240410396</v>
      </c>
    </row>
    <row r="100" spans="1:26" x14ac:dyDescent="0.35">
      <c r="A100" s="2">
        <v>44991</v>
      </c>
      <c r="B100" s="4">
        <v>739</v>
      </c>
      <c r="C100" s="4">
        <v>385</v>
      </c>
      <c r="D100" s="4">
        <v>1215</v>
      </c>
      <c r="E100" s="4">
        <v>2339</v>
      </c>
      <c r="G100">
        <f t="shared" si="21"/>
        <v>83051</v>
      </c>
      <c r="H100">
        <f t="shared" si="21"/>
        <v>30994</v>
      </c>
      <c r="I100">
        <f t="shared" si="21"/>
        <v>101089</v>
      </c>
      <c r="K100" s="9">
        <f t="shared" si="16"/>
        <v>0.37319237576910574</v>
      </c>
      <c r="L100" s="9">
        <f t="shared" si="16"/>
        <v>3.2615667548557785</v>
      </c>
      <c r="M100" s="9">
        <f t="shared" si="17"/>
        <v>1.2171918459741604</v>
      </c>
      <c r="S100" s="9">
        <f t="shared" ca="1" si="18"/>
        <v>0.33541981563211959</v>
      </c>
      <c r="T100" s="9">
        <f t="shared" ca="1" si="18"/>
        <v>2.9314482037072227</v>
      </c>
      <c r="U100" s="9">
        <f t="shared" ca="1" si="18"/>
        <v>1.0939941195855758</v>
      </c>
      <c r="W100" s="6">
        <f t="shared" si="19"/>
        <v>44991</v>
      </c>
      <c r="X100" s="9">
        <f t="shared" ca="1" si="20"/>
        <v>1.0969350478623674</v>
      </c>
      <c r="Y100" s="9">
        <f t="shared" ca="1" si="20"/>
        <v>1.1071138924589969</v>
      </c>
      <c r="Z100" s="9">
        <f t="shared" ca="1" si="20"/>
        <v>1.3447994553524938</v>
      </c>
    </row>
    <row r="101" spans="1:26" x14ac:dyDescent="0.35">
      <c r="A101" s="2">
        <v>44998</v>
      </c>
      <c r="B101" s="4">
        <v>750</v>
      </c>
      <c r="C101" s="4">
        <v>322</v>
      </c>
      <c r="D101" s="4">
        <v>1149</v>
      </c>
      <c r="E101" s="4">
        <v>2221</v>
      </c>
      <c r="G101">
        <f t="shared" si="21"/>
        <v>83801</v>
      </c>
      <c r="H101">
        <f t="shared" si="21"/>
        <v>31316</v>
      </c>
      <c r="I101">
        <f t="shared" si="21"/>
        <v>102238</v>
      </c>
      <c r="K101" s="9">
        <f t="shared" si="16"/>
        <v>0.37369482464409731</v>
      </c>
      <c r="L101" s="9">
        <f t="shared" si="16"/>
        <v>3.2647209094392644</v>
      </c>
      <c r="M101" s="9">
        <f t="shared" si="17"/>
        <v>1.2200093077648237</v>
      </c>
      <c r="S101" s="9">
        <f t="shared" ca="1" si="18"/>
        <v>0.33547340960264493</v>
      </c>
      <c r="T101" s="9">
        <f t="shared" ca="1" si="18"/>
        <v>2.930806055271757</v>
      </c>
      <c r="U101" s="9">
        <f t="shared" ca="1" si="18"/>
        <v>1.0952270548906378</v>
      </c>
      <c r="W101" s="6">
        <f t="shared" si="19"/>
        <v>44998</v>
      </c>
      <c r="X101" s="9">
        <f t="shared" ca="1" si="20"/>
        <v>1.0971103180816075</v>
      </c>
      <c r="Y101" s="9">
        <f t="shared" ca="1" si="20"/>
        <v>1.106871373606702</v>
      </c>
      <c r="Z101" s="9">
        <f t="shared" ca="1" si="20"/>
        <v>1.3463150491724682</v>
      </c>
    </row>
    <row r="102" spans="1:26" x14ac:dyDescent="0.35">
      <c r="A102" s="2">
        <v>45005</v>
      </c>
      <c r="B102" s="4">
        <v>759</v>
      </c>
      <c r="C102" s="4">
        <v>361</v>
      </c>
      <c r="D102" s="4">
        <v>1153</v>
      </c>
      <c r="E102" s="4">
        <v>2273</v>
      </c>
      <c r="G102">
        <f t="shared" si="21"/>
        <v>84560</v>
      </c>
      <c r="H102">
        <f t="shared" si="21"/>
        <v>31677</v>
      </c>
      <c r="I102">
        <f t="shared" si="21"/>
        <v>103391</v>
      </c>
      <c r="K102" s="9">
        <f t="shared" si="16"/>
        <v>0.37460974456007567</v>
      </c>
      <c r="L102" s="9">
        <f t="shared" si="16"/>
        <v>3.2639138807336554</v>
      </c>
      <c r="M102" s="9">
        <f t="shared" si="17"/>
        <v>1.2226939451277199</v>
      </c>
      <c r="S102" s="9">
        <f t="shared" ca="1" si="18"/>
        <v>0.33589625039860627</v>
      </c>
      <c r="T102" s="9">
        <f t="shared" ca="1" si="18"/>
        <v>2.9266094918323211</v>
      </c>
      <c r="U102" s="9">
        <f t="shared" ca="1" si="18"/>
        <v>1.0963364341623987</v>
      </c>
      <c r="W102" s="6">
        <f t="shared" si="19"/>
        <v>45005</v>
      </c>
      <c r="X102" s="9">
        <f t="shared" ca="1" si="20"/>
        <v>1.0984931489912302</v>
      </c>
      <c r="Y102" s="9">
        <f t="shared" ca="1" si="20"/>
        <v>1.1052864662975743</v>
      </c>
      <c r="Z102" s="9">
        <f t="shared" ca="1" si="20"/>
        <v>1.3476787609271608</v>
      </c>
    </row>
    <row r="103" spans="1:26" x14ac:dyDescent="0.35">
      <c r="A103" s="2">
        <v>45012</v>
      </c>
      <c r="B103" s="4">
        <v>743</v>
      </c>
      <c r="C103" s="4">
        <v>305</v>
      </c>
      <c r="D103" s="4">
        <v>1149</v>
      </c>
      <c r="E103" s="4">
        <v>2197</v>
      </c>
      <c r="G103">
        <f t="shared" si="21"/>
        <v>85303</v>
      </c>
      <c r="H103">
        <f t="shared" si="21"/>
        <v>31982</v>
      </c>
      <c r="I103">
        <f t="shared" si="21"/>
        <v>104540</v>
      </c>
      <c r="K103" s="9">
        <f t="shared" si="16"/>
        <v>0.37492233567400912</v>
      </c>
      <c r="L103" s="9">
        <f t="shared" si="16"/>
        <v>3.2687136514289286</v>
      </c>
      <c r="M103" s="9">
        <f t="shared" si="17"/>
        <v>1.2255137568432528</v>
      </c>
      <c r="S103" s="9">
        <f t="shared" ca="1" si="18"/>
        <v>0.33577817598876986</v>
      </c>
      <c r="T103" s="9">
        <f t="shared" ca="1" si="18"/>
        <v>2.9274401743317746</v>
      </c>
      <c r="U103" s="9">
        <f t="shared" ca="1" si="18"/>
        <v>1.0975627077063974</v>
      </c>
      <c r="W103" s="6">
        <f t="shared" si="19"/>
        <v>45012</v>
      </c>
      <c r="X103" s="9">
        <f t="shared" ca="1" si="20"/>
        <v>1.0981070061565823</v>
      </c>
      <c r="Y103" s="9">
        <f t="shared" ca="1" si="20"/>
        <v>1.1056001884142417</v>
      </c>
      <c r="Z103" s="9">
        <f t="shared" ca="1" si="20"/>
        <v>1.3491861657336028</v>
      </c>
    </row>
    <row r="104" spans="1:26" x14ac:dyDescent="0.35">
      <c r="A104" s="2">
        <v>45019</v>
      </c>
      <c r="B104" s="4">
        <v>719</v>
      </c>
      <c r="C104" s="4">
        <v>312</v>
      </c>
      <c r="D104" s="4">
        <v>1088</v>
      </c>
      <c r="E104" s="4">
        <v>2119</v>
      </c>
      <c r="G104">
        <f t="shared" si="21"/>
        <v>86022</v>
      </c>
      <c r="H104">
        <f t="shared" si="21"/>
        <v>32294</v>
      </c>
      <c r="I104">
        <f t="shared" si="21"/>
        <v>105628</v>
      </c>
      <c r="K104" s="9">
        <f t="shared" si="16"/>
        <v>0.37541559136034969</v>
      </c>
      <c r="L104" s="9">
        <f t="shared" si="16"/>
        <v>3.2708243017278753</v>
      </c>
      <c r="M104" s="9">
        <f t="shared" si="17"/>
        <v>1.2279184394689731</v>
      </c>
      <c r="S104" s="9">
        <f t="shared" ca="1" si="18"/>
        <v>0.33582152012117666</v>
      </c>
      <c r="T104" s="9">
        <f t="shared" ca="1" si="18"/>
        <v>2.9258592725873465</v>
      </c>
      <c r="U104" s="9">
        <f t="shared" ca="1" si="18"/>
        <v>1.0984131890555413</v>
      </c>
      <c r="W104" s="6">
        <f t="shared" si="19"/>
        <v>45019</v>
      </c>
      <c r="X104" s="9">
        <f t="shared" ca="1" si="20"/>
        <v>1.0982487559749901</v>
      </c>
      <c r="Y104" s="9">
        <f t="shared" ca="1" si="20"/>
        <v>1.1050031325694016</v>
      </c>
      <c r="Z104" s="9">
        <f t="shared" ca="1" si="20"/>
        <v>1.3502316255168323</v>
      </c>
    </row>
    <row r="105" spans="1:26" x14ac:dyDescent="0.35">
      <c r="A105" s="2">
        <v>45026</v>
      </c>
      <c r="B105" s="4">
        <v>719</v>
      </c>
      <c r="C105" s="4">
        <v>378</v>
      </c>
      <c r="D105" s="4">
        <v>1151</v>
      </c>
      <c r="E105" s="4">
        <v>2248</v>
      </c>
      <c r="G105">
        <f t="shared" si="21"/>
        <v>86741</v>
      </c>
      <c r="H105">
        <f t="shared" si="21"/>
        <v>32672</v>
      </c>
      <c r="I105">
        <f t="shared" si="21"/>
        <v>106779</v>
      </c>
      <c r="K105" s="9">
        <f t="shared" si="16"/>
        <v>0.37666155566571746</v>
      </c>
      <c r="L105" s="9">
        <f t="shared" si="16"/>
        <v>3.2682113124387855</v>
      </c>
      <c r="M105" s="9">
        <f t="shared" si="17"/>
        <v>1.2310095571874893</v>
      </c>
      <c r="S105" s="9">
        <f t="shared" ca="1" si="18"/>
        <v>0.33653681463791202</v>
      </c>
      <c r="T105" s="9">
        <f t="shared" ca="1" si="18"/>
        <v>2.9200575638992556</v>
      </c>
      <c r="U105" s="9">
        <f t="shared" ca="1" si="18"/>
        <v>1.099873424651739</v>
      </c>
      <c r="W105" s="6">
        <f t="shared" si="19"/>
        <v>45026</v>
      </c>
      <c r="X105" s="9">
        <f t="shared" ca="1" si="20"/>
        <v>1.1005880084233648</v>
      </c>
      <c r="Y105" s="9">
        <f t="shared" ca="1" si="20"/>
        <v>1.1028120134220591</v>
      </c>
      <c r="Z105" s="9">
        <f t="shared" ca="1" si="20"/>
        <v>1.3520266297122816</v>
      </c>
    </row>
    <row r="106" spans="1:26" x14ac:dyDescent="0.35">
      <c r="A106" s="2">
        <v>45033</v>
      </c>
      <c r="B106" s="4">
        <v>707</v>
      </c>
      <c r="C106" s="4">
        <v>343</v>
      </c>
      <c r="D106" s="4">
        <v>1105</v>
      </c>
      <c r="E106" s="4">
        <v>2155</v>
      </c>
      <c r="G106">
        <f t="shared" si="21"/>
        <v>87448</v>
      </c>
      <c r="H106">
        <f t="shared" si="21"/>
        <v>33015</v>
      </c>
      <c r="I106">
        <f t="shared" si="21"/>
        <v>107884</v>
      </c>
      <c r="K106" s="9">
        <f t="shared" si="16"/>
        <v>0.37753865154148752</v>
      </c>
      <c r="L106" s="9">
        <f t="shared" si="16"/>
        <v>3.2677267908526426</v>
      </c>
      <c r="M106" s="9">
        <f t="shared" si="17"/>
        <v>1.2336931662244992</v>
      </c>
      <c r="S106" s="9">
        <f t="shared" ca="1" si="18"/>
        <v>0.33692075905822094</v>
      </c>
      <c r="T106" s="9">
        <f t="shared" ca="1" si="18"/>
        <v>2.9161649708545729</v>
      </c>
      <c r="U106" s="9">
        <f t="shared" ca="1" si="18"/>
        <v>1.1009649907689569</v>
      </c>
      <c r="W106" s="6">
        <f t="shared" si="19"/>
        <v>45033</v>
      </c>
      <c r="X106" s="9">
        <f t="shared" ca="1" si="20"/>
        <v>1.1018436351676415</v>
      </c>
      <c r="Y106" s="9">
        <f t="shared" ca="1" si="20"/>
        <v>1.1013419059741407</v>
      </c>
      <c r="Z106" s="9">
        <f t="shared" ca="1" si="20"/>
        <v>1.3533684445297798</v>
      </c>
    </row>
    <row r="107" spans="1:26" x14ac:dyDescent="0.35">
      <c r="A107" s="2">
        <v>45040</v>
      </c>
      <c r="B107" s="4">
        <v>667</v>
      </c>
      <c r="C107" s="4">
        <v>324</v>
      </c>
      <c r="D107" s="4">
        <v>1083</v>
      </c>
      <c r="E107" s="4">
        <v>2074</v>
      </c>
      <c r="G107">
        <f t="shared" si="21"/>
        <v>88115</v>
      </c>
      <c r="H107">
        <f t="shared" si="21"/>
        <v>33339</v>
      </c>
      <c r="I107">
        <f t="shared" si="21"/>
        <v>108967</v>
      </c>
      <c r="K107" s="9">
        <f t="shared" si="16"/>
        <v>0.37835782783861999</v>
      </c>
      <c r="L107" s="9">
        <f t="shared" si="16"/>
        <v>3.2684543627583311</v>
      </c>
      <c r="M107" s="9">
        <f t="shared" si="17"/>
        <v>1.2366452930829031</v>
      </c>
      <c r="S107" s="9">
        <f t="shared" ca="1" si="18"/>
        <v>0.33725169400325772</v>
      </c>
      <c r="T107" s="9">
        <f t="shared" ca="1" si="18"/>
        <v>2.9133579101811082</v>
      </c>
      <c r="U107" s="9">
        <f t="shared" ca="1" si="18"/>
        <v>1.1022917706125854</v>
      </c>
      <c r="W107" s="6">
        <f t="shared" si="19"/>
        <v>45040</v>
      </c>
      <c r="X107" s="9">
        <f t="shared" ca="1" si="20"/>
        <v>1.1029259031877616</v>
      </c>
      <c r="Y107" s="9">
        <f t="shared" ca="1" si="20"/>
        <v>1.1002817692592439</v>
      </c>
      <c r="Z107" s="9">
        <f t="shared" ca="1" si="20"/>
        <v>1.3549993973650292</v>
      </c>
    </row>
    <row r="108" spans="1:26" x14ac:dyDescent="0.35">
      <c r="A108" s="2">
        <v>45047</v>
      </c>
      <c r="B108" s="4">
        <v>743</v>
      </c>
      <c r="C108" s="4">
        <v>314</v>
      </c>
      <c r="D108" s="4">
        <v>1052</v>
      </c>
      <c r="E108" s="4">
        <v>2109</v>
      </c>
      <c r="G108">
        <f t="shared" si="21"/>
        <v>88858</v>
      </c>
      <c r="H108">
        <f t="shared" si="21"/>
        <v>33653</v>
      </c>
      <c r="I108">
        <f t="shared" si="21"/>
        <v>110019</v>
      </c>
      <c r="K108" s="9">
        <f t="shared" si="16"/>
        <v>0.37872785793063091</v>
      </c>
      <c r="L108" s="9">
        <f t="shared" si="16"/>
        <v>3.2692181974861083</v>
      </c>
      <c r="M108" s="9">
        <f t="shared" si="17"/>
        <v>1.238144005041752</v>
      </c>
      <c r="S108" s="9">
        <f t="shared" ca="1" si="18"/>
        <v>0.33718149658759017</v>
      </c>
      <c r="T108" s="9">
        <f t="shared" ca="1" si="18"/>
        <v>2.9105856921189428</v>
      </c>
      <c r="U108" s="9">
        <f t="shared" ca="1" si="18"/>
        <v>1.1023198844997499</v>
      </c>
      <c r="W108" s="6">
        <f t="shared" si="19"/>
        <v>45047</v>
      </c>
      <c r="X108" s="9">
        <f t="shared" ca="1" si="20"/>
        <v>1.1026963341464395</v>
      </c>
      <c r="Y108" s="9">
        <f t="shared" ca="1" si="20"/>
        <v>1.0992347914802514</v>
      </c>
      <c r="Z108" s="9">
        <f t="shared" ca="1" si="20"/>
        <v>1.3550339565454397</v>
      </c>
    </row>
    <row r="109" spans="1:26" x14ac:dyDescent="0.35">
      <c r="A109" s="2">
        <v>45054</v>
      </c>
      <c r="B109" s="4">
        <v>650</v>
      </c>
      <c r="C109" s="4">
        <v>329</v>
      </c>
      <c r="D109" s="4">
        <v>1029</v>
      </c>
      <c r="E109" s="4">
        <v>2008</v>
      </c>
      <c r="G109">
        <f t="shared" si="21"/>
        <v>89508</v>
      </c>
      <c r="H109">
        <f t="shared" si="21"/>
        <v>33982</v>
      </c>
      <c r="I109">
        <f t="shared" si="21"/>
        <v>111048</v>
      </c>
      <c r="K109" s="9">
        <f t="shared" si="16"/>
        <v>0.37965321535505209</v>
      </c>
      <c r="L109" s="9">
        <f t="shared" si="16"/>
        <v>3.2678476840680362</v>
      </c>
      <c r="M109" s="9">
        <f t="shared" si="17"/>
        <v>1.2406488805469902</v>
      </c>
      <c r="S109" s="9">
        <f t="shared" ca="1" si="18"/>
        <v>0.33760481416444788</v>
      </c>
      <c r="T109" s="9">
        <f t="shared" ca="1" si="18"/>
        <v>2.9059179943089868</v>
      </c>
      <c r="U109" s="9">
        <f t="shared" ca="1" si="18"/>
        <v>1.1032411100975106</v>
      </c>
      <c r="W109" s="6">
        <f t="shared" si="19"/>
        <v>45054</v>
      </c>
      <c r="X109" s="9">
        <f t="shared" ca="1" si="20"/>
        <v>1.1040807242891515</v>
      </c>
      <c r="Y109" s="9">
        <f t="shared" ca="1" si="20"/>
        <v>1.0974719518419227</v>
      </c>
      <c r="Z109" s="9">
        <f t="shared" ca="1" si="20"/>
        <v>1.3561663791608323</v>
      </c>
    </row>
    <row r="110" spans="1:26" x14ac:dyDescent="0.35">
      <c r="A110" s="2">
        <v>45061</v>
      </c>
      <c r="B110" s="4">
        <v>687</v>
      </c>
      <c r="C110" s="4">
        <v>306</v>
      </c>
      <c r="D110" s="4">
        <v>1038</v>
      </c>
      <c r="E110" s="4">
        <v>2031</v>
      </c>
      <c r="G110">
        <f t="shared" si="21"/>
        <v>90195</v>
      </c>
      <c r="H110">
        <f t="shared" si="21"/>
        <v>34288</v>
      </c>
      <c r="I110">
        <f t="shared" si="21"/>
        <v>112086</v>
      </c>
      <c r="K110" s="9">
        <f t="shared" si="16"/>
        <v>0.38015411053827819</v>
      </c>
      <c r="L110" s="9">
        <f t="shared" si="16"/>
        <v>3.2689570695286982</v>
      </c>
      <c r="M110" s="9">
        <f t="shared" si="17"/>
        <v>1.2427074671544986</v>
      </c>
      <c r="S110" s="9">
        <f t="shared" ca="1" si="18"/>
        <v>0.33764965128234414</v>
      </c>
      <c r="T110" s="9">
        <f t="shared" ca="1" si="18"/>
        <v>2.9034598968835286</v>
      </c>
      <c r="U110" s="9">
        <f t="shared" ca="1" si="18"/>
        <v>1.1037622145833186</v>
      </c>
      <c r="W110" s="6">
        <f t="shared" si="19"/>
        <v>45061</v>
      </c>
      <c r="X110" s="9">
        <f t="shared" ca="1" si="20"/>
        <v>1.1042273566697485</v>
      </c>
      <c r="Y110" s="9">
        <f t="shared" ca="1" si="20"/>
        <v>1.0965436073447212</v>
      </c>
      <c r="Z110" s="9">
        <f t="shared" ca="1" si="20"/>
        <v>1.3568069502719109</v>
      </c>
    </row>
    <row r="111" spans="1:26" x14ac:dyDescent="0.35">
      <c r="A111" s="2">
        <v>45068</v>
      </c>
      <c r="B111" s="4">
        <v>660</v>
      </c>
      <c r="C111" s="4">
        <v>330</v>
      </c>
      <c r="D111" s="4">
        <v>988</v>
      </c>
      <c r="E111" s="4">
        <v>1978</v>
      </c>
      <c r="G111">
        <f t="shared" si="21"/>
        <v>90855</v>
      </c>
      <c r="H111">
        <f t="shared" si="21"/>
        <v>34618</v>
      </c>
      <c r="I111">
        <f t="shared" si="21"/>
        <v>113074</v>
      </c>
      <c r="K111" s="9">
        <f t="shared" si="16"/>
        <v>0.38102470970227287</v>
      </c>
      <c r="L111" s="9">
        <f t="shared" si="16"/>
        <v>3.2663354324339937</v>
      </c>
      <c r="M111" s="9">
        <f t="shared" si="17"/>
        <v>1.2445545099334103</v>
      </c>
      <c r="S111" s="9">
        <f t="shared" ca="1" si="18"/>
        <v>0.33802188691073165</v>
      </c>
      <c r="T111" s="9">
        <f t="shared" ca="1" si="18"/>
        <v>2.8976936089458376</v>
      </c>
      <c r="U111" s="9">
        <f t="shared" ca="1" si="18"/>
        <v>1.1040928661547191</v>
      </c>
      <c r="W111" s="6">
        <f t="shared" si="19"/>
        <v>45068</v>
      </c>
      <c r="X111" s="9">
        <f t="shared" ca="1" si="20"/>
        <v>1.1054446917460077</v>
      </c>
      <c r="Y111" s="9">
        <f t="shared" ca="1" si="20"/>
        <v>1.0943658654778641</v>
      </c>
      <c r="Z111" s="9">
        <f t="shared" ca="1" si="20"/>
        <v>1.3572134058873206</v>
      </c>
    </row>
    <row r="112" spans="1:26" x14ac:dyDescent="0.35">
      <c r="A112" s="2">
        <v>45075</v>
      </c>
      <c r="B112" s="4">
        <v>641</v>
      </c>
      <c r="C112" s="4">
        <v>328</v>
      </c>
      <c r="D112" s="4">
        <v>1000</v>
      </c>
      <c r="E112" s="4">
        <v>1969</v>
      </c>
      <c r="G112">
        <f t="shared" si="21"/>
        <v>91496</v>
      </c>
      <c r="H112">
        <f t="shared" si="21"/>
        <v>34946</v>
      </c>
      <c r="I112">
        <f t="shared" si="21"/>
        <v>114074</v>
      </c>
      <c r="K112" s="9">
        <f t="shared" si="16"/>
        <v>0.38194019410684621</v>
      </c>
      <c r="L112" s="9">
        <f t="shared" si="16"/>
        <v>3.2642934813712583</v>
      </c>
      <c r="M112" s="9">
        <f t="shared" si="17"/>
        <v>1.2467648858966511</v>
      </c>
      <c r="S112" s="9">
        <f t="shared" ca="1" si="18"/>
        <v>0.33843253850425137</v>
      </c>
      <c r="T112" s="9">
        <f t="shared" ca="1" si="18"/>
        <v>2.8924505625985719</v>
      </c>
      <c r="U112" s="9">
        <f t="shared" ca="1" si="18"/>
        <v>1.1047431293233552</v>
      </c>
      <c r="W112" s="6">
        <f t="shared" si="19"/>
        <v>45075</v>
      </c>
      <c r="X112" s="9">
        <f t="shared" ca="1" si="20"/>
        <v>1.1067876598844386</v>
      </c>
      <c r="Y112" s="9">
        <f t="shared" ca="1" si="20"/>
        <v>1.0923857351646205</v>
      </c>
      <c r="Z112" s="9">
        <f t="shared" ca="1" si="20"/>
        <v>1.3580127461574025</v>
      </c>
    </row>
    <row r="113" spans="1:26" x14ac:dyDescent="0.35">
      <c r="A113" s="2">
        <v>45082</v>
      </c>
      <c r="B113" s="4">
        <v>686</v>
      </c>
      <c r="C113" s="4">
        <v>300</v>
      </c>
      <c r="D113" s="4">
        <v>1005</v>
      </c>
      <c r="E113" s="4">
        <v>1991</v>
      </c>
      <c r="G113">
        <f t="shared" si="21"/>
        <v>92182</v>
      </c>
      <c r="H113">
        <f t="shared" si="21"/>
        <v>35246</v>
      </c>
      <c r="I113">
        <f t="shared" si="21"/>
        <v>115079</v>
      </c>
      <c r="K113" s="9">
        <f t="shared" si="16"/>
        <v>0.38235230305265672</v>
      </c>
      <c r="L113" s="9">
        <f t="shared" si="16"/>
        <v>3.265022981331215</v>
      </c>
      <c r="M113" s="9">
        <f t="shared" si="17"/>
        <v>1.2483890564318414</v>
      </c>
      <c r="S113" s="9">
        <f t="shared" ca="1" si="18"/>
        <v>0.33839623593127405</v>
      </c>
      <c r="T113" s="9">
        <f t="shared" ca="1" si="18"/>
        <v>2.8896687120501769</v>
      </c>
      <c r="U113" s="9">
        <f t="shared" ca="1" si="18"/>
        <v>1.1048714871115894</v>
      </c>
      <c r="W113" s="6">
        <f t="shared" si="19"/>
        <v>45082</v>
      </c>
      <c r="X113" s="9">
        <f t="shared" ca="1" si="20"/>
        <v>1.1066689383218757</v>
      </c>
      <c r="Y113" s="9">
        <f t="shared" ca="1" si="20"/>
        <v>1.091335119504764</v>
      </c>
      <c r="Z113" s="9">
        <f t="shared" ca="1" si="20"/>
        <v>1.3581705308114673</v>
      </c>
    </row>
    <row r="114" spans="1:26" x14ac:dyDescent="0.35">
      <c r="A114" s="2">
        <v>45089</v>
      </c>
      <c r="B114" s="4">
        <v>676</v>
      </c>
      <c r="C114" s="4">
        <v>307</v>
      </c>
      <c r="D114" s="4">
        <v>975</v>
      </c>
      <c r="E114" s="4">
        <v>1958</v>
      </c>
      <c r="G114">
        <f t="shared" si="21"/>
        <v>92858</v>
      </c>
      <c r="H114">
        <f t="shared" si="21"/>
        <v>35553</v>
      </c>
      <c r="I114">
        <f t="shared" si="21"/>
        <v>116054</v>
      </c>
      <c r="K114" s="9">
        <f t="shared" si="16"/>
        <v>0.38287492730836331</v>
      </c>
      <c r="L114" s="9">
        <f t="shared" si="16"/>
        <v>3.2642533682108401</v>
      </c>
      <c r="M114" s="9">
        <f t="shared" si="17"/>
        <v>1.2498007710698056</v>
      </c>
      <c r="S114" s="9">
        <f t="shared" ca="1" si="18"/>
        <v>0.33845723849962955</v>
      </c>
      <c r="T114" s="9">
        <f t="shared" ca="1" si="18"/>
        <v>2.8855641933376148</v>
      </c>
      <c r="U114" s="9">
        <f t="shared" ca="1" si="18"/>
        <v>1.1048101807677555</v>
      </c>
      <c r="W114" s="6">
        <f t="shared" si="19"/>
        <v>45089</v>
      </c>
      <c r="X114" s="9">
        <f t="shared" ca="1" si="20"/>
        <v>1.106868437135363</v>
      </c>
      <c r="Y114" s="9">
        <f t="shared" ca="1" si="20"/>
        <v>1.0897849745345105</v>
      </c>
      <c r="Z114" s="9">
        <f t="shared" ca="1" si="20"/>
        <v>1.3580951695857335</v>
      </c>
    </row>
    <row r="115" spans="1:26" x14ac:dyDescent="0.35">
      <c r="A115" s="2">
        <v>45096</v>
      </c>
      <c r="B115" s="4">
        <v>715</v>
      </c>
      <c r="C115" s="4">
        <v>339</v>
      </c>
      <c r="D115" s="4">
        <v>1075</v>
      </c>
      <c r="E115" s="4">
        <v>2129</v>
      </c>
      <c r="G115">
        <f t="shared" si="21"/>
        <v>93573</v>
      </c>
      <c r="H115">
        <f t="shared" si="21"/>
        <v>35892</v>
      </c>
      <c r="I115">
        <f t="shared" si="21"/>
        <v>117129</v>
      </c>
      <c r="K115" s="9">
        <f t="shared" si="16"/>
        <v>0.38357218428392803</v>
      </c>
      <c r="L115" s="9">
        <f t="shared" si="16"/>
        <v>3.2633734536944168</v>
      </c>
      <c r="M115" s="9">
        <f t="shared" si="17"/>
        <v>1.2517392837677535</v>
      </c>
      <c r="S115" s="9">
        <f t="shared" ca="1" si="18"/>
        <v>0.33867181181038591</v>
      </c>
      <c r="T115" s="9">
        <f t="shared" ca="1" si="18"/>
        <v>2.8813679548736606</v>
      </c>
      <c r="U115" s="9">
        <f t="shared" ca="1" si="18"/>
        <v>1.1052126001766045</v>
      </c>
      <c r="W115" s="6">
        <f t="shared" si="19"/>
        <v>45096</v>
      </c>
      <c r="X115" s="9">
        <f t="shared" ca="1" si="20"/>
        <v>1.1075701636700968</v>
      </c>
      <c r="Y115" s="9">
        <f t="shared" ca="1" si="20"/>
        <v>1.088200189958191</v>
      </c>
      <c r="Z115" s="9">
        <f t="shared" ca="1" si="20"/>
        <v>1.3585898462865995</v>
      </c>
    </row>
    <row r="116" spans="1:26" x14ac:dyDescent="0.35">
      <c r="A116" s="2">
        <v>45103</v>
      </c>
      <c r="B116" s="4">
        <v>661</v>
      </c>
      <c r="C116" s="4">
        <v>300</v>
      </c>
      <c r="D116" s="4">
        <v>977</v>
      </c>
      <c r="E116" s="4">
        <v>1938</v>
      </c>
      <c r="G116">
        <f t="shared" si="21"/>
        <v>94234</v>
      </c>
      <c r="H116">
        <f t="shared" si="21"/>
        <v>36192</v>
      </c>
      <c r="I116">
        <f t="shared" si="21"/>
        <v>118106</v>
      </c>
      <c r="K116" s="9">
        <f t="shared" si="16"/>
        <v>0.38406519939724515</v>
      </c>
      <c r="L116" s="9">
        <f t="shared" si="16"/>
        <v>3.263317860300619</v>
      </c>
      <c r="M116" s="9">
        <f t="shared" si="17"/>
        <v>1.2533268247129485</v>
      </c>
      <c r="S116" s="9">
        <f t="shared" ca="1" si="18"/>
        <v>0.33870528140981554</v>
      </c>
      <c r="T116" s="9">
        <f t="shared" ca="1" si="18"/>
        <v>2.8779045743729692</v>
      </c>
      <c r="U116" s="9">
        <f t="shared" ca="1" si="18"/>
        <v>1.1053029942027983</v>
      </c>
      <c r="W116" s="6">
        <f t="shared" si="19"/>
        <v>45103</v>
      </c>
      <c r="X116" s="9">
        <f t="shared" ca="1" si="20"/>
        <v>1.1076796204610828</v>
      </c>
      <c r="Y116" s="9">
        <f t="shared" ca="1" si="20"/>
        <v>1.086892182311207</v>
      </c>
      <c r="Z116" s="9">
        <f t="shared" ca="1" si="20"/>
        <v>1.3587009637368821</v>
      </c>
    </row>
    <row r="117" spans="1:26" x14ac:dyDescent="0.35">
      <c r="A117" s="2">
        <v>45110</v>
      </c>
      <c r="B117" s="4">
        <v>644</v>
      </c>
      <c r="C117" s="4">
        <v>326</v>
      </c>
      <c r="D117" s="4">
        <v>991</v>
      </c>
      <c r="E117" s="4">
        <v>1961</v>
      </c>
      <c r="G117">
        <f t="shared" si="21"/>
        <v>94878</v>
      </c>
      <c r="H117">
        <f t="shared" si="21"/>
        <v>36518</v>
      </c>
      <c r="I117">
        <f t="shared" si="21"/>
        <v>119097</v>
      </c>
      <c r="K117" s="9">
        <f t="shared" si="16"/>
        <v>0.38489428529269165</v>
      </c>
      <c r="L117" s="9">
        <f t="shared" si="16"/>
        <v>3.2613231830877925</v>
      </c>
      <c r="M117" s="9">
        <f t="shared" si="17"/>
        <v>1.255264655663062</v>
      </c>
      <c r="S117" s="9">
        <f t="shared" ca="1" si="18"/>
        <v>0.33903422416502599</v>
      </c>
      <c r="T117" s="9">
        <f t="shared" ca="1" si="18"/>
        <v>2.8727373135424874</v>
      </c>
      <c r="U117" s="9">
        <f t="shared" ca="1" si="18"/>
        <v>1.1057001751295827</v>
      </c>
      <c r="W117" s="6">
        <f t="shared" si="19"/>
        <v>45110</v>
      </c>
      <c r="X117" s="9">
        <f t="shared" ca="1" si="20"/>
        <v>1.1087553733537698</v>
      </c>
      <c r="Y117" s="9">
        <f t="shared" ca="1" si="20"/>
        <v>1.0849406737550773</v>
      </c>
      <c r="Z117" s="9">
        <f t="shared" ca="1" si="20"/>
        <v>1.3591892009992712</v>
      </c>
    </row>
    <row r="118" spans="1:26" x14ac:dyDescent="0.35">
      <c r="A118" s="2">
        <v>45117</v>
      </c>
      <c r="B118" s="4">
        <v>660</v>
      </c>
      <c r="C118" s="4">
        <v>321</v>
      </c>
      <c r="D118" s="4">
        <v>1083</v>
      </c>
      <c r="E118" s="4">
        <v>2064</v>
      </c>
      <c r="G118">
        <f t="shared" si="21"/>
        <v>95538</v>
      </c>
      <c r="H118">
        <f t="shared" si="21"/>
        <v>36839</v>
      </c>
      <c r="I118">
        <f t="shared" si="21"/>
        <v>120180</v>
      </c>
      <c r="K118" s="9">
        <f t="shared" si="16"/>
        <v>0.38559526052460802</v>
      </c>
      <c r="L118" s="9">
        <f t="shared" si="16"/>
        <v>3.2623035370124054</v>
      </c>
      <c r="M118" s="9">
        <f t="shared" si="17"/>
        <v>1.2579287822646485</v>
      </c>
      <c r="S118" s="9">
        <f t="shared" ca="1" si="18"/>
        <v>0.33924919915328811</v>
      </c>
      <c r="T118" s="9">
        <f t="shared" ca="1" si="18"/>
        <v>2.8701957094095767</v>
      </c>
      <c r="U118" s="9">
        <f t="shared" ca="1" si="18"/>
        <v>1.1067338623263976</v>
      </c>
      <c r="W118" s="6">
        <f t="shared" si="19"/>
        <v>45117</v>
      </c>
      <c r="X118" s="9">
        <f t="shared" ca="1" si="20"/>
        <v>1.1094584135083716</v>
      </c>
      <c r="Y118" s="9">
        <f t="shared" ca="1" si="20"/>
        <v>1.0839807914548822</v>
      </c>
      <c r="Z118" s="9">
        <f t="shared" ca="1" si="20"/>
        <v>1.3604598677737947</v>
      </c>
    </row>
    <row r="119" spans="1:26" x14ac:dyDescent="0.35">
      <c r="A119" s="2">
        <v>45124</v>
      </c>
      <c r="B119" s="4">
        <v>654</v>
      </c>
      <c r="C119" s="4">
        <v>301</v>
      </c>
      <c r="D119" s="4">
        <v>1020</v>
      </c>
      <c r="E119" s="4">
        <v>1975</v>
      </c>
      <c r="G119">
        <f t="shared" si="21"/>
        <v>96192</v>
      </c>
      <c r="H119">
        <f t="shared" si="21"/>
        <v>37140</v>
      </c>
      <c r="I119">
        <f t="shared" si="21"/>
        <v>121200</v>
      </c>
      <c r="K119" s="9">
        <f t="shared" si="16"/>
        <v>0.38610279441117762</v>
      </c>
      <c r="L119" s="9">
        <f t="shared" si="16"/>
        <v>3.2633279483037159</v>
      </c>
      <c r="M119" s="9">
        <f t="shared" si="17"/>
        <v>1.2599800399201597</v>
      </c>
      <c r="S119" s="9">
        <f t="shared" ca="1" si="18"/>
        <v>0.33929319932762186</v>
      </c>
      <c r="T119" s="9">
        <f t="shared" ca="1" si="18"/>
        <v>2.8676948109732665</v>
      </c>
      <c r="U119" s="9">
        <f t="shared" ca="1" si="18"/>
        <v>1.1072249800352121</v>
      </c>
      <c r="W119" s="6">
        <f t="shared" si="19"/>
        <v>45124</v>
      </c>
      <c r="X119" s="9">
        <f t="shared" ca="1" si="20"/>
        <v>1.1096023088034297</v>
      </c>
      <c r="Y119" s="9">
        <f t="shared" ca="1" si="20"/>
        <v>1.0830362823897157</v>
      </c>
      <c r="Z119" s="9">
        <f t="shared" ca="1" si="20"/>
        <v>1.3610635774423419</v>
      </c>
    </row>
    <row r="120" spans="1:26" x14ac:dyDescent="0.35">
      <c r="A120" s="2">
        <v>45131</v>
      </c>
      <c r="B120" s="4">
        <v>581</v>
      </c>
      <c r="C120" s="4">
        <v>333</v>
      </c>
      <c r="D120" s="4">
        <v>963</v>
      </c>
      <c r="E120" s="4">
        <v>1877</v>
      </c>
      <c r="G120">
        <f t="shared" si="21"/>
        <v>96773</v>
      </c>
      <c r="H120">
        <f t="shared" si="21"/>
        <v>37473</v>
      </c>
      <c r="I120">
        <f t="shared" si="21"/>
        <v>122163</v>
      </c>
      <c r="K120" s="9">
        <f t="shared" si="16"/>
        <v>0.38722577578456802</v>
      </c>
      <c r="L120" s="9">
        <f t="shared" si="16"/>
        <v>3.2600272195981108</v>
      </c>
      <c r="M120" s="9">
        <f t="shared" si="17"/>
        <v>1.2623665691876866</v>
      </c>
      <c r="S120" s="9">
        <f t="shared" ca="1" si="18"/>
        <v>0.33987681102284856</v>
      </c>
      <c r="T120" s="9">
        <f t="shared" ca="1" si="18"/>
        <v>2.8613995362259317</v>
      </c>
      <c r="U120" s="9">
        <f t="shared" ca="1" si="18"/>
        <v>1.1080076552446896</v>
      </c>
      <c r="W120" s="6">
        <f t="shared" si="19"/>
        <v>45131</v>
      </c>
      <c r="X120" s="9">
        <f t="shared" ca="1" si="20"/>
        <v>1.1115109143568318</v>
      </c>
      <c r="Y120" s="9">
        <f t="shared" ca="1" si="20"/>
        <v>1.0806587591843571</v>
      </c>
      <c r="Z120" s="9">
        <f t="shared" ca="1" si="20"/>
        <v>1.3620256860831288</v>
      </c>
    </row>
    <row r="121" spans="1:26" x14ac:dyDescent="0.35">
      <c r="A121" s="2">
        <v>45138</v>
      </c>
      <c r="B121" s="4">
        <v>613</v>
      </c>
      <c r="C121" s="4">
        <v>291</v>
      </c>
      <c r="D121" s="4">
        <v>988</v>
      </c>
      <c r="E121" s="4">
        <v>1892</v>
      </c>
      <c r="G121">
        <f t="shared" si="21"/>
        <v>97386</v>
      </c>
      <c r="H121">
        <f t="shared" si="21"/>
        <v>37764</v>
      </c>
      <c r="I121">
        <f t="shared" si="21"/>
        <v>123151</v>
      </c>
      <c r="K121" s="9">
        <f t="shared" si="16"/>
        <v>0.38777647711169982</v>
      </c>
      <c r="L121" s="9">
        <f t="shared" si="16"/>
        <v>3.2610687427179323</v>
      </c>
      <c r="M121" s="9">
        <f t="shared" si="17"/>
        <v>1.2645657486702402</v>
      </c>
      <c r="S121" s="9">
        <f t="shared" ca="1" si="18"/>
        <v>0.33995685525359276</v>
      </c>
      <c r="T121" s="9">
        <f t="shared" ca="1" si="18"/>
        <v>2.8589219304832532</v>
      </c>
      <c r="U121" s="9">
        <f t="shared" ca="1" si="18"/>
        <v>1.1086226745401762</v>
      </c>
      <c r="W121" s="6">
        <f t="shared" si="19"/>
        <v>45138</v>
      </c>
      <c r="X121" s="9">
        <f t="shared" ca="1" si="20"/>
        <v>1.1117726857787646</v>
      </c>
      <c r="Y121" s="9">
        <f t="shared" ca="1" si="20"/>
        <v>1.0797230470219226</v>
      </c>
      <c r="Z121" s="9">
        <f t="shared" ca="1" si="20"/>
        <v>1.3627817025907083</v>
      </c>
    </row>
    <row r="122" spans="1:26" x14ac:dyDescent="0.35">
      <c r="A122" s="2">
        <v>45145</v>
      </c>
      <c r="B122" s="4">
        <v>650</v>
      </c>
      <c r="C122" s="4">
        <v>357</v>
      </c>
      <c r="D122" s="4">
        <v>993</v>
      </c>
      <c r="E122" s="4">
        <v>2000</v>
      </c>
      <c r="G122">
        <f t="shared" si="21"/>
        <v>98036</v>
      </c>
      <c r="H122">
        <f t="shared" si="21"/>
        <v>38121</v>
      </c>
      <c r="I122">
        <f t="shared" si="21"/>
        <v>124144</v>
      </c>
      <c r="K122" s="9">
        <f t="shared" si="16"/>
        <v>0.38884695418009713</v>
      </c>
      <c r="L122" s="9">
        <f t="shared" si="16"/>
        <v>3.256577739303796</v>
      </c>
      <c r="M122" s="9">
        <f t="shared" si="17"/>
        <v>1.2663103349789873</v>
      </c>
      <c r="S122" s="9">
        <f t="shared" ca="1" si="18"/>
        <v>0.34049137087225084</v>
      </c>
      <c r="T122" s="9">
        <f t="shared" ca="1" si="18"/>
        <v>2.8516016568668809</v>
      </c>
      <c r="U122" s="9">
        <f t="shared" ca="1" si="18"/>
        <v>1.1088366188076049</v>
      </c>
      <c r="W122" s="6">
        <f t="shared" si="19"/>
        <v>45145</v>
      </c>
      <c r="X122" s="9">
        <f t="shared" ca="1" si="20"/>
        <v>1.1135207307314188</v>
      </c>
      <c r="Y122" s="9">
        <f t="shared" ca="1" si="20"/>
        <v>1.0769584146443021</v>
      </c>
      <c r="Z122" s="9">
        <f t="shared" ca="1" si="20"/>
        <v>1.3630446949863373</v>
      </c>
    </row>
    <row r="123" spans="1:26" x14ac:dyDescent="0.35">
      <c r="A123" s="2">
        <v>45152</v>
      </c>
      <c r="B123" s="4">
        <v>745</v>
      </c>
      <c r="C123" s="4">
        <v>320</v>
      </c>
      <c r="D123" s="4">
        <v>1074</v>
      </c>
      <c r="E123" s="4">
        <v>2139</v>
      </c>
      <c r="G123">
        <f t="shared" si="21"/>
        <v>98781</v>
      </c>
      <c r="H123">
        <f t="shared" si="21"/>
        <v>38441</v>
      </c>
      <c r="I123">
        <f t="shared" si="21"/>
        <v>125218</v>
      </c>
      <c r="K123" s="9">
        <f t="shared" si="16"/>
        <v>0.38915378463469696</v>
      </c>
      <c r="L123" s="9">
        <f t="shared" si="16"/>
        <v>3.2574074555812804</v>
      </c>
      <c r="M123" s="9">
        <f t="shared" si="17"/>
        <v>1.2676324394367338</v>
      </c>
      <c r="S123" s="9">
        <f t="shared" ca="1" si="18"/>
        <v>0.34035625241272427</v>
      </c>
      <c r="T123" s="9">
        <f t="shared" ca="1" si="18"/>
        <v>2.8489482511486859</v>
      </c>
      <c r="U123" s="9">
        <f t="shared" ca="1" si="18"/>
        <v>1.108678994162912</v>
      </c>
      <c r="W123" s="6">
        <f t="shared" si="19"/>
        <v>45152</v>
      </c>
      <c r="X123" s="9">
        <f t="shared" ca="1" si="20"/>
        <v>1.1130788481503657</v>
      </c>
      <c r="Y123" s="9">
        <f t="shared" ca="1" si="20"/>
        <v>1.0759563084739698</v>
      </c>
      <c r="Z123" s="9">
        <f t="shared" ca="1" si="20"/>
        <v>1.3628509338567862</v>
      </c>
    </row>
    <row r="124" spans="1:26" x14ac:dyDescent="0.35">
      <c r="A124" s="2">
        <v>45159</v>
      </c>
      <c r="B124" s="4">
        <v>675</v>
      </c>
      <c r="C124" s="4">
        <v>374</v>
      </c>
      <c r="D124" s="4">
        <v>1155</v>
      </c>
      <c r="E124" s="4">
        <v>2204</v>
      </c>
      <c r="G124">
        <f t="shared" si="21"/>
        <v>99456</v>
      </c>
      <c r="H124">
        <f t="shared" si="21"/>
        <v>38815</v>
      </c>
      <c r="I124">
        <f t="shared" si="21"/>
        <v>126373</v>
      </c>
      <c r="K124" s="9">
        <f t="shared" si="16"/>
        <v>0.3902730855855856</v>
      </c>
      <c r="L124" s="9">
        <f t="shared" si="16"/>
        <v>3.2557774056421485</v>
      </c>
      <c r="M124" s="9">
        <f t="shared" si="17"/>
        <v>1.2706422940797941</v>
      </c>
      <c r="S124" s="9">
        <f t="shared" ca="1" si="18"/>
        <v>0.34093072564317234</v>
      </c>
      <c r="T124" s="9">
        <f t="shared" ca="1" si="18"/>
        <v>2.8441483526150164</v>
      </c>
      <c r="U124" s="9">
        <f t="shared" ca="1" si="18"/>
        <v>1.1099945534382227</v>
      </c>
      <c r="W124" s="6">
        <f t="shared" si="19"/>
        <v>45159</v>
      </c>
      <c r="X124" s="9">
        <f t="shared" ca="1" si="20"/>
        <v>1.114957567865686</v>
      </c>
      <c r="Y124" s="9">
        <f t="shared" ca="1" si="20"/>
        <v>1.0741435408656941</v>
      </c>
      <c r="Z124" s="9">
        <f t="shared" ca="1" si="20"/>
        <v>1.3644680937347498</v>
      </c>
    </row>
    <row r="125" spans="1:26" x14ac:dyDescent="0.35">
      <c r="A125" s="2">
        <v>45166</v>
      </c>
      <c r="B125" s="4">
        <v>590</v>
      </c>
      <c r="C125" s="4">
        <v>290</v>
      </c>
      <c r="D125" s="4">
        <v>1030</v>
      </c>
      <c r="E125" s="4">
        <v>1910</v>
      </c>
      <c r="G125">
        <f t="shared" si="21"/>
        <v>100046</v>
      </c>
      <c r="H125">
        <f t="shared" si="21"/>
        <v>39105</v>
      </c>
      <c r="I125">
        <f t="shared" si="21"/>
        <v>127403</v>
      </c>
      <c r="K125" s="9">
        <f t="shared" si="16"/>
        <v>0.39087019970813425</v>
      </c>
      <c r="L125" s="9">
        <f t="shared" si="16"/>
        <v>3.2579721263265569</v>
      </c>
      <c r="M125" s="9">
        <f t="shared" si="17"/>
        <v>1.2734442156607961</v>
      </c>
      <c r="S125" s="9">
        <f t="shared" ca="1" si="18"/>
        <v>0.34104773345941625</v>
      </c>
      <c r="T125" s="9">
        <f t="shared" ca="1" si="18"/>
        <v>2.8426930735249498</v>
      </c>
      <c r="U125" s="9">
        <f t="shared" ca="1" si="18"/>
        <v>1.1111240093576271</v>
      </c>
      <c r="W125" s="6">
        <f t="shared" si="19"/>
        <v>45166</v>
      </c>
      <c r="X125" s="9">
        <f t="shared" ca="1" si="20"/>
        <v>1.1153402225823428</v>
      </c>
      <c r="Y125" s="9">
        <f t="shared" ca="1" si="20"/>
        <v>1.0735939286651508</v>
      </c>
      <c r="Z125" s="9">
        <f t="shared" ca="1" si="20"/>
        <v>1.365856484840394</v>
      </c>
    </row>
    <row r="126" spans="1:26" x14ac:dyDescent="0.35">
      <c r="A126" s="2">
        <v>45173</v>
      </c>
      <c r="B126" s="4">
        <v>639</v>
      </c>
      <c r="C126" s="4">
        <v>307</v>
      </c>
      <c r="D126" s="4">
        <v>991</v>
      </c>
      <c r="E126" s="4">
        <v>1937</v>
      </c>
      <c r="G126">
        <f t="shared" si="21"/>
        <v>100685</v>
      </c>
      <c r="H126">
        <f t="shared" si="21"/>
        <v>39412</v>
      </c>
      <c r="I126">
        <f t="shared" si="21"/>
        <v>128394</v>
      </c>
      <c r="K126" s="9">
        <f t="shared" si="16"/>
        <v>0.39143864527983313</v>
      </c>
      <c r="L126" s="9">
        <f t="shared" si="16"/>
        <v>3.2577387597685985</v>
      </c>
      <c r="M126" s="9">
        <f t="shared" si="17"/>
        <v>1.2752048467994239</v>
      </c>
      <c r="S126" s="9">
        <f t="shared" ca="1" si="18"/>
        <v>0.34113900059003849</v>
      </c>
      <c r="T126" s="9">
        <f t="shared" ca="1" si="18"/>
        <v>2.8391211703085957</v>
      </c>
      <c r="U126" s="9">
        <f t="shared" ca="1" si="18"/>
        <v>1.1113417446908911</v>
      </c>
      <c r="W126" s="6">
        <f t="shared" si="19"/>
        <v>45173</v>
      </c>
      <c r="X126" s="9">
        <f t="shared" ca="1" si="20"/>
        <v>1.1156386966427041</v>
      </c>
      <c r="Y126" s="9">
        <f t="shared" ca="1" si="20"/>
        <v>1.07224493547184</v>
      </c>
      <c r="Z126" s="9">
        <f t="shared" ca="1" si="20"/>
        <v>1.3661241374285955</v>
      </c>
    </row>
    <row r="127" spans="1:26" x14ac:dyDescent="0.35">
      <c r="A127" s="2">
        <v>45180</v>
      </c>
      <c r="B127" s="4">
        <v>658</v>
      </c>
      <c r="C127" s="4">
        <v>295</v>
      </c>
      <c r="D127" s="4">
        <v>1030</v>
      </c>
      <c r="E127" s="4">
        <v>1983</v>
      </c>
      <c r="G127">
        <f t="shared" si="21"/>
        <v>101343</v>
      </c>
      <c r="H127">
        <f t="shared" si="21"/>
        <v>39707</v>
      </c>
      <c r="I127">
        <f t="shared" si="21"/>
        <v>129424</v>
      </c>
      <c r="K127" s="9">
        <f t="shared" si="16"/>
        <v>0.39180801831404238</v>
      </c>
      <c r="L127" s="9">
        <f t="shared" si="16"/>
        <v>3.2594756592036669</v>
      </c>
      <c r="M127" s="9">
        <f t="shared" si="17"/>
        <v>1.2770886987754457</v>
      </c>
      <c r="S127" s="9">
        <f t="shared" ca="1" si="18"/>
        <v>0.34105628628800361</v>
      </c>
      <c r="T127" s="9">
        <f t="shared" ca="1" si="18"/>
        <v>2.8372687939304053</v>
      </c>
      <c r="U127" s="9">
        <f t="shared" ca="1" si="18"/>
        <v>1.1116646635741452</v>
      </c>
      <c r="W127" s="6">
        <f t="shared" si="19"/>
        <v>45180</v>
      </c>
      <c r="X127" s="9">
        <f t="shared" ca="1" si="20"/>
        <v>1.1153681931940915</v>
      </c>
      <c r="Y127" s="9">
        <f t="shared" ca="1" si="20"/>
        <v>1.0715453523716632</v>
      </c>
      <c r="Z127" s="9">
        <f t="shared" ca="1" si="20"/>
        <v>1.3665210875863236</v>
      </c>
    </row>
    <row r="128" spans="1:26" x14ac:dyDescent="0.35">
      <c r="A128" s="2">
        <v>45187</v>
      </c>
      <c r="B128" s="4">
        <v>679</v>
      </c>
      <c r="C128" s="4">
        <v>341</v>
      </c>
      <c r="D128" s="4">
        <v>1031</v>
      </c>
      <c r="E128" s="4">
        <v>2051</v>
      </c>
      <c r="G128">
        <f t="shared" si="21"/>
        <v>102022</v>
      </c>
      <c r="H128">
        <f t="shared" si="21"/>
        <v>40048</v>
      </c>
      <c r="I128">
        <f t="shared" si="21"/>
        <v>130455</v>
      </c>
      <c r="K128" s="9">
        <f t="shared" si="16"/>
        <v>0.39254278488953365</v>
      </c>
      <c r="L128" s="9">
        <f t="shared" si="16"/>
        <v>3.2574660407510985</v>
      </c>
      <c r="M128" s="9">
        <f t="shared" si="17"/>
        <v>1.2786947913195192</v>
      </c>
      <c r="S128" s="9">
        <f t="shared" ca="1" si="18"/>
        <v>0.34129097543366643</v>
      </c>
      <c r="T128" s="9">
        <f t="shared" ca="1" si="18"/>
        <v>2.832159462064356</v>
      </c>
      <c r="U128" s="9">
        <f t="shared" ca="1" si="18"/>
        <v>1.1117437624899857</v>
      </c>
      <c r="W128" s="6">
        <f t="shared" si="19"/>
        <v>45187</v>
      </c>
      <c r="X128" s="9">
        <f t="shared" ca="1" si="20"/>
        <v>1.1161357052408836</v>
      </c>
      <c r="Y128" s="9">
        <f t="shared" ca="1" si="20"/>
        <v>1.0696157217259865</v>
      </c>
      <c r="Z128" s="9">
        <f t="shared" ca="1" si="20"/>
        <v>1.3666183204480338</v>
      </c>
    </row>
    <row r="129" spans="1:26" x14ac:dyDescent="0.35">
      <c r="A129" s="2">
        <v>45194</v>
      </c>
      <c r="B129" s="4">
        <v>651</v>
      </c>
      <c r="C129" s="4">
        <v>297</v>
      </c>
      <c r="D129" s="4">
        <v>1013</v>
      </c>
      <c r="E129" s="4">
        <v>1961</v>
      </c>
      <c r="G129">
        <f t="shared" si="21"/>
        <v>102673</v>
      </c>
      <c r="H129">
        <f t="shared" si="21"/>
        <v>40345</v>
      </c>
      <c r="I129">
        <f t="shared" si="21"/>
        <v>131468</v>
      </c>
      <c r="K129" s="9">
        <f t="shared" si="16"/>
        <v>0.39294653901220378</v>
      </c>
      <c r="L129" s="9">
        <f t="shared" si="16"/>
        <v>3.258594621390507</v>
      </c>
      <c r="M129" s="9">
        <f t="shared" si="17"/>
        <v>1.2804534785191823</v>
      </c>
      <c r="S129" s="9">
        <f t="shared" ca="1" si="18"/>
        <v>0.34123717623923894</v>
      </c>
      <c r="T129" s="9">
        <f t="shared" ca="1" si="18"/>
        <v>2.8297834863412157</v>
      </c>
      <c r="U129" s="9">
        <f t="shared" ca="1" si="18"/>
        <v>1.1119536271116686</v>
      </c>
      <c r="W129" s="6">
        <f t="shared" si="19"/>
        <v>45194</v>
      </c>
      <c r="X129" s="9">
        <f t="shared" ca="1" si="20"/>
        <v>1.1159597638708036</v>
      </c>
      <c r="Y129" s="9">
        <f t="shared" ca="1" si="20"/>
        <v>1.0687183919597956</v>
      </c>
      <c r="Z129" s="9">
        <f t="shared" ca="1" si="20"/>
        <v>1.3668762979123401</v>
      </c>
    </row>
    <row r="130" spans="1:26" x14ac:dyDescent="0.35">
      <c r="A130" s="2">
        <v>45201</v>
      </c>
      <c r="B130" s="4">
        <v>728</v>
      </c>
      <c r="C130" s="4">
        <v>328</v>
      </c>
      <c r="D130" s="4">
        <v>1025</v>
      </c>
      <c r="E130" s="4">
        <v>2081</v>
      </c>
      <c r="G130">
        <f t="shared" si="21"/>
        <v>103401</v>
      </c>
      <c r="H130">
        <f t="shared" si="21"/>
        <v>40673</v>
      </c>
      <c r="I130">
        <f t="shared" si="21"/>
        <v>132493</v>
      </c>
      <c r="K130" s="9">
        <f t="shared" si="16"/>
        <v>0.3933520952408584</v>
      </c>
      <c r="L130" s="9">
        <f t="shared" si="16"/>
        <v>3.2575172719002778</v>
      </c>
      <c r="M130" s="9">
        <f t="shared" si="17"/>
        <v>1.2813512441852593</v>
      </c>
      <c r="S130" s="9">
        <f t="shared" ca="1" si="18"/>
        <v>0.3411845884215618</v>
      </c>
      <c r="T130" s="9">
        <f t="shared" ca="1" si="18"/>
        <v>2.8254957915220476</v>
      </c>
      <c r="U130" s="9">
        <f t="shared" ca="1" si="18"/>
        <v>1.111414689689425</v>
      </c>
      <c r="W130" s="6">
        <f t="shared" si="19"/>
        <v>45201</v>
      </c>
      <c r="X130" s="9">
        <f t="shared" ca="1" si="20"/>
        <v>1.1157877841080936</v>
      </c>
      <c r="Y130" s="9">
        <f t="shared" ca="1" si="20"/>
        <v>1.0670990672536922</v>
      </c>
      <c r="Z130" s="9">
        <f t="shared" ca="1" si="20"/>
        <v>1.3662138055470461</v>
      </c>
    </row>
    <row r="131" spans="1:26" x14ac:dyDescent="0.35">
      <c r="A131" s="2">
        <v>45208</v>
      </c>
      <c r="B131" s="4">
        <v>726</v>
      </c>
      <c r="C131" s="4">
        <v>403</v>
      </c>
      <c r="D131" s="4">
        <v>1159</v>
      </c>
      <c r="E131" s="4">
        <v>2288</v>
      </c>
      <c r="G131">
        <f t="shared" si="21"/>
        <v>104127</v>
      </c>
      <c r="H131">
        <f t="shared" si="21"/>
        <v>41076</v>
      </c>
      <c r="I131">
        <f t="shared" si="21"/>
        <v>133652</v>
      </c>
      <c r="K131" s="9">
        <f t="shared" si="16"/>
        <v>0.39447981791466191</v>
      </c>
      <c r="L131" s="9">
        <f t="shared" si="16"/>
        <v>3.2537734930372966</v>
      </c>
      <c r="M131" s="9">
        <f t="shared" si="17"/>
        <v>1.2835479750689063</v>
      </c>
      <c r="S131" s="9">
        <f t="shared" ca="1" si="18"/>
        <v>0.34175729443807801</v>
      </c>
      <c r="T131" s="9">
        <f t="shared" ca="1" si="18"/>
        <v>2.818904225755146</v>
      </c>
      <c r="U131" s="9">
        <f t="shared" ca="1" si="18"/>
        <v>1.1120008256947611</v>
      </c>
      <c r="W131" s="6">
        <f t="shared" si="19"/>
        <v>45208</v>
      </c>
      <c r="X131" s="9">
        <f t="shared" ca="1" si="20"/>
        <v>1.1176607244424455</v>
      </c>
      <c r="Y131" s="9">
        <f t="shared" ca="1" si="20"/>
        <v>1.0646096444406385</v>
      </c>
      <c r="Z131" s="9">
        <f t="shared" ca="1" si="20"/>
        <v>1.3669343170805421</v>
      </c>
    </row>
    <row r="132" spans="1:26" x14ac:dyDescent="0.35">
      <c r="A132" s="2">
        <v>45215</v>
      </c>
      <c r="B132" s="4">
        <v>706</v>
      </c>
      <c r="C132" s="4">
        <v>399</v>
      </c>
      <c r="D132" s="4">
        <v>1099</v>
      </c>
      <c r="E132" s="4">
        <v>2204</v>
      </c>
      <c r="G132">
        <f t="shared" si="21"/>
        <v>104833</v>
      </c>
      <c r="H132">
        <f t="shared" si="21"/>
        <v>41475</v>
      </c>
      <c r="I132">
        <f t="shared" si="21"/>
        <v>134751</v>
      </c>
      <c r="K132" s="9">
        <f t="shared" si="16"/>
        <v>0.39562923888470236</v>
      </c>
      <c r="L132" s="9">
        <f t="shared" si="16"/>
        <v>3.2489692585895118</v>
      </c>
      <c r="M132" s="9">
        <f t="shared" si="17"/>
        <v>1.2853872349355642</v>
      </c>
      <c r="S132" s="9">
        <f t="shared" ca="1" si="18"/>
        <v>0.34234694011470218</v>
      </c>
      <c r="T132" s="9">
        <f t="shared" ca="1" si="18"/>
        <v>2.8114066779806448</v>
      </c>
      <c r="U132" s="9">
        <f t="shared" ca="1" si="18"/>
        <v>1.1122746842048519</v>
      </c>
      <c r="W132" s="6">
        <f t="shared" si="19"/>
        <v>45215</v>
      </c>
      <c r="X132" s="9">
        <f t="shared" ca="1" si="20"/>
        <v>1.1195890631343342</v>
      </c>
      <c r="Y132" s="9">
        <f t="shared" ca="1" si="20"/>
        <v>1.061778061303666</v>
      </c>
      <c r="Z132" s="9">
        <f t="shared" ca="1" si="20"/>
        <v>1.3672709594523982</v>
      </c>
    </row>
    <row r="133" spans="1:26" x14ac:dyDescent="0.35">
      <c r="A133" s="2">
        <v>45222</v>
      </c>
      <c r="B133" s="4">
        <v>709</v>
      </c>
      <c r="C133" s="4">
        <v>382</v>
      </c>
      <c r="D133" s="4">
        <v>1134</v>
      </c>
      <c r="E133" s="4">
        <v>2225</v>
      </c>
      <c r="G133">
        <f t="shared" si="21"/>
        <v>105542</v>
      </c>
      <c r="H133">
        <f t="shared" si="21"/>
        <v>41857</v>
      </c>
      <c r="I133">
        <f t="shared" si="21"/>
        <v>135885</v>
      </c>
      <c r="K133" s="9">
        <f t="shared" si="16"/>
        <v>0.39659093062477496</v>
      </c>
      <c r="L133" s="9">
        <f t="shared" si="16"/>
        <v>3.2464103973051102</v>
      </c>
      <c r="M133" s="9">
        <f t="shared" si="17"/>
        <v>1.2874969206571791</v>
      </c>
      <c r="S133" s="9">
        <f t="shared" ca="1" si="18"/>
        <v>0.34277245461488265</v>
      </c>
      <c r="T133" s="9">
        <f t="shared" ca="1" si="18"/>
        <v>2.8058636106945656</v>
      </c>
      <c r="U133" s="9">
        <f t="shared" ca="1" si="18"/>
        <v>1.112780060571549</v>
      </c>
      <c r="W133" s="6">
        <f t="shared" si="19"/>
        <v>45222</v>
      </c>
      <c r="X133" s="9">
        <f t="shared" ca="1" si="20"/>
        <v>1.1209806379515284</v>
      </c>
      <c r="Y133" s="9">
        <f t="shared" ca="1" si="20"/>
        <v>1.0596846227119514</v>
      </c>
      <c r="Z133" s="9">
        <f t="shared" ca="1" si="20"/>
        <v>1.367892196669779</v>
      </c>
    </row>
    <row r="134" spans="1:26" x14ac:dyDescent="0.35">
      <c r="A134" s="2">
        <v>45229</v>
      </c>
      <c r="B134" s="4">
        <v>713</v>
      </c>
      <c r="C134" s="4">
        <v>365</v>
      </c>
      <c r="D134" s="4">
        <v>1085</v>
      </c>
      <c r="E134" s="4">
        <v>2163</v>
      </c>
      <c r="G134">
        <f t="shared" si="21"/>
        <v>106255</v>
      </c>
      <c r="H134">
        <f t="shared" si="21"/>
        <v>42222</v>
      </c>
      <c r="I134">
        <f t="shared" si="21"/>
        <v>136970</v>
      </c>
      <c r="K134" s="9">
        <f t="shared" si="16"/>
        <v>0.3973648298903581</v>
      </c>
      <c r="L134" s="9">
        <f t="shared" si="16"/>
        <v>3.2440433897020511</v>
      </c>
      <c r="M134" s="9">
        <f t="shared" si="17"/>
        <v>1.2890687497058961</v>
      </c>
      <c r="S134" s="9">
        <f t="shared" ca="1" si="18"/>
        <v>0.34303436376348551</v>
      </c>
      <c r="T134" s="9">
        <f t="shared" ca="1" si="18"/>
        <v>2.8004953546458444</v>
      </c>
      <c r="U134" s="9">
        <f t="shared" ca="1" si="18"/>
        <v>1.1128183602075838</v>
      </c>
      <c r="W134" s="6">
        <f t="shared" si="19"/>
        <v>45229</v>
      </c>
      <c r="X134" s="9">
        <f t="shared" ca="1" si="20"/>
        <v>1.1218371685173116</v>
      </c>
      <c r="Y134" s="9">
        <f t="shared" ca="1" si="20"/>
        <v>1.0576572047134687</v>
      </c>
      <c r="Z134" s="9">
        <f t="shared" ca="1" si="20"/>
        <v>1.3679392767488743</v>
      </c>
    </row>
    <row r="135" spans="1:26" x14ac:dyDescent="0.35">
      <c r="A135" s="2">
        <v>45236</v>
      </c>
      <c r="B135" s="4">
        <v>710</v>
      </c>
      <c r="C135" s="4">
        <v>328</v>
      </c>
      <c r="D135" s="4">
        <v>1113</v>
      </c>
      <c r="E135" s="4">
        <v>2151</v>
      </c>
      <c r="G135">
        <f t="shared" si="21"/>
        <v>106965</v>
      </c>
      <c r="H135">
        <f t="shared" si="21"/>
        <v>42550</v>
      </c>
      <c r="I135">
        <f t="shared" si="21"/>
        <v>138083</v>
      </c>
      <c r="K135" s="9">
        <f t="shared" si="16"/>
        <v>0.39779367082690598</v>
      </c>
      <c r="L135" s="9">
        <f t="shared" si="16"/>
        <v>3.2451938895417158</v>
      </c>
      <c r="M135" s="9">
        <f t="shared" si="17"/>
        <v>1.290917589865844</v>
      </c>
      <c r="S135" s="9">
        <f t="shared" ca="1" si="18"/>
        <v>0.34299764430032958</v>
      </c>
      <c r="T135" s="9">
        <f t="shared" ca="1" si="18"/>
        <v>2.798168852452604</v>
      </c>
      <c r="U135" s="9">
        <f t="shared" ca="1" si="18"/>
        <v>1.1130938594106325</v>
      </c>
      <c r="W135" s="6">
        <f t="shared" si="19"/>
        <v>45236</v>
      </c>
      <c r="X135" s="9">
        <f t="shared" ca="1" si="20"/>
        <v>1.1217170835843493</v>
      </c>
      <c r="Y135" s="9">
        <f t="shared" ca="1" si="20"/>
        <v>1.0567785595115116</v>
      </c>
      <c r="Z135" s="9">
        <f t="shared" ca="1" si="20"/>
        <v>1.3682779359533226</v>
      </c>
    </row>
    <row r="136" spans="1:26" x14ac:dyDescent="0.35">
      <c r="A136" s="2">
        <v>45243</v>
      </c>
      <c r="B136" s="4">
        <v>749</v>
      </c>
      <c r="C136" s="4">
        <v>391</v>
      </c>
      <c r="D136" s="4">
        <v>1190</v>
      </c>
      <c r="E136" s="4">
        <v>2330</v>
      </c>
      <c r="G136">
        <f t="shared" si="21"/>
        <v>107714</v>
      </c>
      <c r="H136">
        <f t="shared" si="21"/>
        <v>42941</v>
      </c>
      <c r="I136">
        <f t="shared" si="21"/>
        <v>139273</v>
      </c>
      <c r="K136" s="9">
        <f t="shared" si="16"/>
        <v>0.39865755612083853</v>
      </c>
      <c r="L136" s="9">
        <f t="shared" si="16"/>
        <v>3.2433571644814978</v>
      </c>
      <c r="M136" s="9">
        <f t="shared" si="17"/>
        <v>1.2929888408192065</v>
      </c>
      <c r="S136" s="9">
        <f t="shared" ca="1" si="18"/>
        <v>0.34333520273111839</v>
      </c>
      <c r="T136" s="9">
        <f t="shared" ca="1" si="18"/>
        <v>2.7932712487183999</v>
      </c>
      <c r="U136" s="9">
        <f t="shared" ca="1" si="18"/>
        <v>1.1135586895966803</v>
      </c>
      <c r="W136" s="6">
        <f t="shared" si="19"/>
        <v>45243</v>
      </c>
      <c r="X136" s="9">
        <f t="shared" ca="1" si="20"/>
        <v>1.1228210126194775</v>
      </c>
      <c r="Y136" s="9">
        <f t="shared" ca="1" si="20"/>
        <v>1.0549288917851505</v>
      </c>
      <c r="Z136" s="9">
        <f t="shared" ca="1" si="20"/>
        <v>1.3688493315118884</v>
      </c>
    </row>
    <row r="137" spans="1:26" x14ac:dyDescent="0.35">
      <c r="A137" s="2">
        <v>45250</v>
      </c>
      <c r="B137" s="4">
        <v>748</v>
      </c>
      <c r="C137" s="4">
        <v>376</v>
      </c>
      <c r="D137" s="4">
        <v>1188</v>
      </c>
      <c r="E137" s="4">
        <v>2312</v>
      </c>
      <c r="G137">
        <f t="shared" si="21"/>
        <v>108462</v>
      </c>
      <c r="H137">
        <f t="shared" si="21"/>
        <v>43317</v>
      </c>
      <c r="I137">
        <f t="shared" si="21"/>
        <v>140461</v>
      </c>
      <c r="K137" s="9">
        <f t="shared" si="16"/>
        <v>0.39937489627703709</v>
      </c>
      <c r="L137" s="9">
        <f t="shared" si="16"/>
        <v>3.2426299143523329</v>
      </c>
      <c r="M137" s="9">
        <f t="shared" si="17"/>
        <v>1.2950249857092806</v>
      </c>
      <c r="S137" s="9">
        <f t="shared" ca="1" si="18"/>
        <v>0.34354542026008167</v>
      </c>
      <c r="T137" s="9">
        <f t="shared" ca="1" si="18"/>
        <v>2.7893357020150193</v>
      </c>
      <c r="U137" s="9">
        <f t="shared" ca="1" si="18"/>
        <v>1.1139906566740847</v>
      </c>
      <c r="W137" s="6">
        <f t="shared" si="19"/>
        <v>45250</v>
      </c>
      <c r="X137" s="9">
        <f t="shared" ca="1" si="20"/>
        <v>1.1235084942900528</v>
      </c>
      <c r="Y137" s="9">
        <f t="shared" ca="1" si="20"/>
        <v>1.0534425621190751</v>
      </c>
      <c r="Z137" s="9">
        <f t="shared" ca="1" si="20"/>
        <v>1.3693803298783547</v>
      </c>
    </row>
    <row r="138" spans="1:26" x14ac:dyDescent="0.35">
      <c r="A138" s="2">
        <v>45257</v>
      </c>
      <c r="B138" s="4">
        <v>790</v>
      </c>
      <c r="C138" s="4">
        <v>360</v>
      </c>
      <c r="D138" s="4">
        <v>1242</v>
      </c>
      <c r="E138" s="4">
        <v>2392</v>
      </c>
      <c r="G138">
        <f t="shared" si="21"/>
        <v>109252</v>
      </c>
      <c r="H138">
        <f t="shared" si="21"/>
        <v>43677</v>
      </c>
      <c r="I138">
        <f t="shared" si="21"/>
        <v>141703</v>
      </c>
      <c r="K138" s="9">
        <f t="shared" si="16"/>
        <v>0.3997821550177571</v>
      </c>
      <c r="L138" s="9">
        <f t="shared" si="16"/>
        <v>3.2443391258557135</v>
      </c>
      <c r="M138" s="9">
        <f t="shared" si="17"/>
        <v>1.2970288873430236</v>
      </c>
      <c r="S138" s="9">
        <f t="shared" ca="1" si="18"/>
        <v>0.34348823908956616</v>
      </c>
      <c r="T138" s="9">
        <f t="shared" ca="1" si="18"/>
        <v>2.7874989400166288</v>
      </c>
      <c r="U138" s="9">
        <f t="shared" ca="1" si="18"/>
        <v>1.1143923333495616</v>
      </c>
      <c r="W138" s="6">
        <f t="shared" si="19"/>
        <v>45257</v>
      </c>
      <c r="X138" s="9">
        <f t="shared" ca="1" si="20"/>
        <v>1.1233214927263615</v>
      </c>
      <c r="Y138" s="9">
        <f t="shared" ca="1" si="20"/>
        <v>1.0527488760689556</v>
      </c>
      <c r="Z138" s="9">
        <f t="shared" ca="1" si="20"/>
        <v>1.3698740935693459</v>
      </c>
    </row>
    <row r="139" spans="1:26" x14ac:dyDescent="0.35">
      <c r="A139" s="2">
        <v>45264</v>
      </c>
      <c r="B139" s="4">
        <v>834</v>
      </c>
      <c r="C139" s="4">
        <v>430</v>
      </c>
      <c r="D139" s="4">
        <v>1208</v>
      </c>
      <c r="E139" s="4">
        <v>2472</v>
      </c>
      <c r="G139">
        <f t="shared" si="21"/>
        <v>110086</v>
      </c>
      <c r="H139">
        <f t="shared" si="21"/>
        <v>44107</v>
      </c>
      <c r="I139">
        <f t="shared" si="21"/>
        <v>142911</v>
      </c>
      <c r="K139" s="9">
        <f t="shared" ref="K139:L156" si="22">H139/G139</f>
        <v>0.40065948440310301</v>
      </c>
      <c r="L139" s="9">
        <f t="shared" si="22"/>
        <v>3.2400979436370645</v>
      </c>
      <c r="M139" s="9">
        <f t="shared" ref="M139:M156" si="23">I139/G139</f>
        <v>1.2981759715131806</v>
      </c>
      <c r="S139" s="9">
        <f t="shared" ref="S139:U155" ca="1" si="24">K139*($O$6^(ROW()-10))</f>
        <v>0.34383411175508471</v>
      </c>
      <c r="T139" s="9">
        <f t="shared" ca="1" si="24"/>
        <v>2.7805561625718962</v>
      </c>
      <c r="U139" s="9">
        <f t="shared" ca="1" si="24"/>
        <v>1.1140561984499266</v>
      </c>
      <c r="W139" s="6">
        <f t="shared" ref="W139:W156" si="25">A139</f>
        <v>45264</v>
      </c>
      <c r="X139" s="9">
        <f t="shared" ref="X139:Z156" ca="1" si="26">S139/OFFSET(S$10, $H$1,0)</f>
        <v>1.1244526120914768</v>
      </c>
      <c r="Y139" s="9">
        <f t="shared" ca="1" si="26"/>
        <v>1.0501268118784324</v>
      </c>
      <c r="Z139" s="9">
        <f t="shared" ca="1" si="26"/>
        <v>1.3694608975366969</v>
      </c>
    </row>
    <row r="140" spans="1:26" x14ac:dyDescent="0.35">
      <c r="A140" s="2">
        <v>45271</v>
      </c>
      <c r="B140" s="4">
        <v>735</v>
      </c>
      <c r="C140" s="4">
        <v>384</v>
      </c>
      <c r="D140" s="4">
        <v>1311</v>
      </c>
      <c r="E140" s="4">
        <v>2430</v>
      </c>
      <c r="G140">
        <f t="shared" ref="G140:I156" si="27">B140+G139</f>
        <v>110821</v>
      </c>
      <c r="H140">
        <f t="shared" si="27"/>
        <v>44491</v>
      </c>
      <c r="I140">
        <f t="shared" si="27"/>
        <v>144222</v>
      </c>
      <c r="K140" s="9">
        <f t="shared" si="22"/>
        <v>0.40146723093998432</v>
      </c>
      <c r="L140" s="9">
        <f t="shared" si="22"/>
        <v>3.2415994246027284</v>
      </c>
      <c r="M140" s="9">
        <f t="shared" si="23"/>
        <v>1.3013959448119039</v>
      </c>
      <c r="S140" s="9">
        <f t="shared" ca="1" si="24"/>
        <v>0.34411903922159404</v>
      </c>
      <c r="T140" s="9">
        <f t="shared" ca="1" si="24"/>
        <v>2.7785482688680996</v>
      </c>
      <c r="U140" s="9">
        <f t="shared" ca="1" si="24"/>
        <v>1.1154960795355631</v>
      </c>
      <c r="W140" s="6">
        <f t="shared" si="25"/>
        <v>45271</v>
      </c>
      <c r="X140" s="9">
        <f t="shared" ca="1" si="26"/>
        <v>1.125384420260066</v>
      </c>
      <c r="Y140" s="9">
        <f t="shared" ca="1" si="26"/>
        <v>1.0493684948761934</v>
      </c>
      <c r="Z140" s="9">
        <f t="shared" ca="1" si="26"/>
        <v>1.3712308808163782</v>
      </c>
    </row>
    <row r="141" spans="1:26" x14ac:dyDescent="0.35">
      <c r="A141" s="2">
        <v>45278</v>
      </c>
      <c r="B141" s="4">
        <v>838</v>
      </c>
      <c r="C141" s="4">
        <v>370</v>
      </c>
      <c r="D141" s="4">
        <v>1266</v>
      </c>
      <c r="E141" s="4">
        <v>2474</v>
      </c>
      <c r="G141">
        <f t="shared" si="27"/>
        <v>111659</v>
      </c>
      <c r="H141">
        <f t="shared" si="27"/>
        <v>44861</v>
      </c>
      <c r="I141">
        <f t="shared" si="27"/>
        <v>145488</v>
      </c>
      <c r="K141" s="9">
        <f t="shared" si="22"/>
        <v>0.40176788257104218</v>
      </c>
      <c r="L141" s="9">
        <f t="shared" si="22"/>
        <v>3.2430841933973831</v>
      </c>
      <c r="M141" s="9">
        <f t="shared" si="23"/>
        <v>1.3029670693808828</v>
      </c>
      <c r="S141" s="9">
        <f t="shared" ca="1" si="24"/>
        <v>0.34396866551225203</v>
      </c>
      <c r="T141" s="9">
        <f t="shared" ca="1" si="24"/>
        <v>2.7765269214856305</v>
      </c>
      <c r="U141" s="9">
        <f t="shared" ca="1" si="24"/>
        <v>1.1155193421467759</v>
      </c>
      <c r="W141" s="6">
        <f t="shared" si="25"/>
        <v>45278</v>
      </c>
      <c r="X141" s="9">
        <f t="shared" ca="1" si="26"/>
        <v>1.1248926479068333</v>
      </c>
      <c r="Y141" s="9">
        <f t="shared" ca="1" si="26"/>
        <v>1.0486050968513581</v>
      </c>
      <c r="Z141" s="9">
        <f t="shared" ca="1" si="26"/>
        <v>1.3712594765339685</v>
      </c>
    </row>
    <row r="142" spans="1:26" x14ac:dyDescent="0.35">
      <c r="A142" s="2">
        <v>45285</v>
      </c>
      <c r="B142" s="4">
        <v>809</v>
      </c>
      <c r="C142" s="4">
        <v>372</v>
      </c>
      <c r="D142" s="4">
        <v>1305</v>
      </c>
      <c r="E142" s="4">
        <v>2486</v>
      </c>
      <c r="G142">
        <f t="shared" si="27"/>
        <v>112468</v>
      </c>
      <c r="H142">
        <f t="shared" si="27"/>
        <v>45233</v>
      </c>
      <c r="I142">
        <f t="shared" si="27"/>
        <v>146793</v>
      </c>
      <c r="K142" s="9">
        <f t="shared" si="22"/>
        <v>0.40218551054522172</v>
      </c>
      <c r="L142" s="9">
        <f t="shared" si="22"/>
        <v>3.2452634138792473</v>
      </c>
      <c r="M142" s="9">
        <f t="shared" si="23"/>
        <v>1.3051979229647543</v>
      </c>
      <c r="S142" s="9">
        <f t="shared" ca="1" si="24"/>
        <v>0.34391819417477637</v>
      </c>
      <c r="T142" s="9">
        <f t="shared" ca="1" si="24"/>
        <v>2.7751003048562732</v>
      </c>
      <c r="U142" s="9">
        <f t="shared" ca="1" si="24"/>
        <v>1.1161051329228207</v>
      </c>
      <c r="W142" s="6">
        <f t="shared" si="25"/>
        <v>45285</v>
      </c>
      <c r="X142" s="9">
        <f t="shared" ca="1" si="26"/>
        <v>1.1247275897426778</v>
      </c>
      <c r="Y142" s="9">
        <f t="shared" ca="1" si="26"/>
        <v>1.0480663095422127</v>
      </c>
      <c r="Z142" s="9">
        <f t="shared" ca="1" si="26"/>
        <v>1.3719795636920913</v>
      </c>
    </row>
    <row r="143" spans="1:26" x14ac:dyDescent="0.35">
      <c r="A143" s="2">
        <v>45292</v>
      </c>
      <c r="B143" s="4">
        <v>778</v>
      </c>
      <c r="C143" s="4">
        <v>359</v>
      </c>
      <c r="D143" s="4">
        <v>1179</v>
      </c>
      <c r="E143" s="4">
        <v>2316</v>
      </c>
      <c r="G143">
        <f t="shared" si="27"/>
        <v>113246</v>
      </c>
      <c r="H143">
        <f t="shared" si="27"/>
        <v>45592</v>
      </c>
      <c r="I143">
        <f t="shared" si="27"/>
        <v>147972</v>
      </c>
      <c r="K143" s="9">
        <f t="shared" si="22"/>
        <v>0.40259258605160447</v>
      </c>
      <c r="L143" s="9">
        <f t="shared" si="22"/>
        <v>3.2455693981400247</v>
      </c>
      <c r="M143" s="9">
        <f t="shared" si="23"/>
        <v>1.3066421772071419</v>
      </c>
      <c r="S143" s="9">
        <f t="shared" ca="1" si="24"/>
        <v>0.3438583464937649</v>
      </c>
      <c r="T143" s="9">
        <f t="shared" ca="1" si="24"/>
        <v>2.7720732207724788</v>
      </c>
      <c r="U143" s="9">
        <f t="shared" ca="1" si="24"/>
        <v>1.1160161266751925</v>
      </c>
      <c r="W143" s="6">
        <f t="shared" si="25"/>
        <v>45292</v>
      </c>
      <c r="X143" s="9">
        <f t="shared" ca="1" si="26"/>
        <v>1.1245318677972973</v>
      </c>
      <c r="Y143" s="9">
        <f t="shared" ca="1" si="26"/>
        <v>1.0469230770475801</v>
      </c>
      <c r="Z143" s="9">
        <f t="shared" ca="1" si="26"/>
        <v>1.3718701521777235</v>
      </c>
    </row>
    <row r="144" spans="1:26" x14ac:dyDescent="0.35">
      <c r="A144" s="2">
        <v>45299</v>
      </c>
      <c r="B144" s="4">
        <v>708</v>
      </c>
      <c r="C144" s="4">
        <v>341</v>
      </c>
      <c r="D144" s="4">
        <v>1175</v>
      </c>
      <c r="E144" s="4">
        <v>2224</v>
      </c>
      <c r="G144">
        <f t="shared" si="27"/>
        <v>113954</v>
      </c>
      <c r="H144">
        <f t="shared" si="27"/>
        <v>45933</v>
      </c>
      <c r="I144">
        <f t="shared" si="27"/>
        <v>149147</v>
      </c>
      <c r="K144" s="9">
        <f t="shared" si="22"/>
        <v>0.40308370044052866</v>
      </c>
      <c r="L144" s="9">
        <f t="shared" si="22"/>
        <v>3.2470554938715086</v>
      </c>
      <c r="M144" s="9">
        <f t="shared" si="23"/>
        <v>1.308835144005476</v>
      </c>
      <c r="S144" s="9">
        <f t="shared" ca="1" si="24"/>
        <v>0.34386985112236396</v>
      </c>
      <c r="T144" s="9">
        <f t="shared" ca="1" si="24"/>
        <v>2.7700561646212942</v>
      </c>
      <c r="U144" s="9">
        <f t="shared" ca="1" si="24"/>
        <v>1.1165644892636495</v>
      </c>
      <c r="W144" s="6">
        <f t="shared" si="25"/>
        <v>45299</v>
      </c>
      <c r="X144" s="9">
        <f t="shared" ca="1" si="26"/>
        <v>1.1245694917829259</v>
      </c>
      <c r="Y144" s="9">
        <f t="shared" ca="1" si="26"/>
        <v>1.0461612996830605</v>
      </c>
      <c r="Z144" s="9">
        <f t="shared" ca="1" si="26"/>
        <v>1.3725442304904771</v>
      </c>
    </row>
    <row r="145" spans="1:26" x14ac:dyDescent="0.35">
      <c r="A145" s="2">
        <v>45306</v>
      </c>
      <c r="B145" s="4">
        <v>755</v>
      </c>
      <c r="C145" s="4">
        <v>395</v>
      </c>
      <c r="D145" s="4">
        <v>1149</v>
      </c>
      <c r="E145" s="4">
        <v>2299</v>
      </c>
      <c r="G145">
        <f t="shared" si="27"/>
        <v>114709</v>
      </c>
      <c r="H145">
        <f t="shared" si="27"/>
        <v>46328</v>
      </c>
      <c r="I145">
        <f t="shared" si="27"/>
        <v>150296</v>
      </c>
      <c r="K145" s="9">
        <f t="shared" si="22"/>
        <v>0.40387415111281588</v>
      </c>
      <c r="L145" s="9">
        <f t="shared" si="22"/>
        <v>3.2441719910205493</v>
      </c>
      <c r="M145" s="9">
        <f t="shared" si="23"/>
        <v>1.3102372089373981</v>
      </c>
      <c r="S145" s="9">
        <f t="shared" ca="1" si="24"/>
        <v>0.34413590620035434</v>
      </c>
      <c r="T145" s="9">
        <f t="shared" ca="1" si="24"/>
        <v>2.7643167182734745</v>
      </c>
      <c r="U145" s="9">
        <f t="shared" ca="1" si="24"/>
        <v>1.1164360679996645</v>
      </c>
      <c r="W145" s="6">
        <f t="shared" si="25"/>
        <v>45306</v>
      </c>
      <c r="X145" s="9">
        <f t="shared" ca="1" si="26"/>
        <v>1.1254395809252726</v>
      </c>
      <c r="Y145" s="9">
        <f t="shared" ca="1" si="26"/>
        <v>1.0439936950231321</v>
      </c>
      <c r="Z145" s="9">
        <f t="shared" ca="1" si="26"/>
        <v>1.3723863678084292</v>
      </c>
    </row>
    <row r="146" spans="1:26" x14ac:dyDescent="0.35">
      <c r="A146" s="2">
        <v>45313</v>
      </c>
      <c r="B146" s="4">
        <v>756</v>
      </c>
      <c r="C146" s="4">
        <v>400</v>
      </c>
      <c r="D146" s="4">
        <v>1215</v>
      </c>
      <c r="E146" s="4">
        <v>2371</v>
      </c>
      <c r="G146">
        <f t="shared" si="27"/>
        <v>115465</v>
      </c>
      <c r="H146">
        <f t="shared" si="27"/>
        <v>46728</v>
      </c>
      <c r="I146">
        <f t="shared" si="27"/>
        <v>151511</v>
      </c>
      <c r="K146" s="9">
        <f t="shared" si="22"/>
        <v>0.40469406313601525</v>
      </c>
      <c r="L146" s="9">
        <f t="shared" si="22"/>
        <v>3.2424028419791133</v>
      </c>
      <c r="M146" s="9">
        <f t="shared" si="23"/>
        <v>1.3121811804442904</v>
      </c>
      <c r="S146" s="9">
        <f t="shared" ca="1" si="24"/>
        <v>0.34442592177534259</v>
      </c>
      <c r="T146" s="9">
        <f t="shared" ca="1" si="24"/>
        <v>2.7595353857224922</v>
      </c>
      <c r="U146" s="9">
        <f t="shared" ca="1" si="24"/>
        <v>1.1167675876156464</v>
      </c>
      <c r="W146" s="6">
        <f t="shared" si="25"/>
        <v>45313</v>
      </c>
      <c r="X146" s="9">
        <f t="shared" ca="1" si="26"/>
        <v>1.1263880289113615</v>
      </c>
      <c r="Y146" s="9">
        <f t="shared" ca="1" si="26"/>
        <v>1.0421879391905833</v>
      </c>
      <c r="Z146" s="9">
        <f t="shared" ca="1" si="26"/>
        <v>1.3727938904733408</v>
      </c>
    </row>
    <row r="147" spans="1:26" x14ac:dyDescent="0.35">
      <c r="A147" s="2">
        <v>45320</v>
      </c>
      <c r="B147" s="4">
        <v>748</v>
      </c>
      <c r="C147" s="4">
        <v>377</v>
      </c>
      <c r="D147" s="4">
        <v>1197</v>
      </c>
      <c r="E147" s="4">
        <v>2322</v>
      </c>
      <c r="G147">
        <f t="shared" si="27"/>
        <v>116213</v>
      </c>
      <c r="H147">
        <f t="shared" si="27"/>
        <v>47105</v>
      </c>
      <c r="I147">
        <f t="shared" si="27"/>
        <v>152708</v>
      </c>
      <c r="K147" s="9">
        <f t="shared" si="22"/>
        <v>0.40533331038696185</v>
      </c>
      <c r="L147" s="9">
        <f t="shared" si="22"/>
        <v>3.241863921027492</v>
      </c>
      <c r="M147" s="9">
        <f t="shared" si="23"/>
        <v>1.3140354349341297</v>
      </c>
      <c r="S147" s="9">
        <f t="shared" ca="1" si="24"/>
        <v>0.34456118932109653</v>
      </c>
      <c r="T147" s="9">
        <f t="shared" ca="1" si="24"/>
        <v>2.7558072816171801</v>
      </c>
      <c r="U147" s="9">
        <f t="shared" ca="1" si="24"/>
        <v>1.1170204882463861</v>
      </c>
      <c r="W147" s="6">
        <f t="shared" si="25"/>
        <v>45320</v>
      </c>
      <c r="X147" s="9">
        <f t="shared" ca="1" si="26"/>
        <v>1.1268303990542707</v>
      </c>
      <c r="Y147" s="9">
        <f t="shared" ca="1" si="26"/>
        <v>1.0407799539352736</v>
      </c>
      <c r="Z147" s="9">
        <f t="shared" ca="1" si="26"/>
        <v>1.3731047702343817</v>
      </c>
    </row>
    <row r="148" spans="1:26" x14ac:dyDescent="0.35">
      <c r="A148" s="2">
        <v>45327</v>
      </c>
      <c r="B148" s="4">
        <v>773</v>
      </c>
      <c r="C148" s="4">
        <v>416</v>
      </c>
      <c r="D148" s="4">
        <v>1324</v>
      </c>
      <c r="E148" s="4">
        <v>2513</v>
      </c>
      <c r="G148">
        <f t="shared" si="27"/>
        <v>116986</v>
      </c>
      <c r="H148">
        <f t="shared" si="27"/>
        <v>47521</v>
      </c>
      <c r="I148">
        <f t="shared" si="27"/>
        <v>154032</v>
      </c>
      <c r="K148" s="9">
        <f t="shared" si="22"/>
        <v>0.40621099960679058</v>
      </c>
      <c r="L148" s="9">
        <f t="shared" si="22"/>
        <v>3.2413459312724902</v>
      </c>
      <c r="M148" s="9">
        <f t="shared" si="23"/>
        <v>1.3166703708136016</v>
      </c>
      <c r="S148" s="9">
        <f t="shared" ca="1" si="24"/>
        <v>0.34489810454326664</v>
      </c>
      <c r="T148" s="9">
        <f t="shared" ca="1" si="24"/>
        <v>2.7521019099607438</v>
      </c>
      <c r="U148" s="9">
        <f t="shared" ca="1" si="24"/>
        <v>1.1179340678649112</v>
      </c>
      <c r="W148" s="6">
        <f t="shared" si="25"/>
        <v>45327</v>
      </c>
      <c r="X148" s="9">
        <f t="shared" ca="1" si="26"/>
        <v>1.1279322245819614</v>
      </c>
      <c r="Y148" s="9">
        <f t="shared" ca="1" si="26"/>
        <v>1.0393805539962342</v>
      </c>
      <c r="Z148" s="9">
        <f t="shared" ca="1" si="26"/>
        <v>1.3742277939795908</v>
      </c>
    </row>
    <row r="149" spans="1:26" x14ac:dyDescent="0.35">
      <c r="A149" s="2">
        <v>45334</v>
      </c>
      <c r="B149" s="4">
        <v>694</v>
      </c>
      <c r="C149" s="4">
        <v>350</v>
      </c>
      <c r="D149" s="4">
        <v>1183</v>
      </c>
      <c r="E149" s="4">
        <v>2227</v>
      </c>
      <c r="G149">
        <f t="shared" si="27"/>
        <v>117680</v>
      </c>
      <c r="H149">
        <f t="shared" si="27"/>
        <v>47871</v>
      </c>
      <c r="I149">
        <f t="shared" si="27"/>
        <v>155215</v>
      </c>
      <c r="K149" s="9">
        <f t="shared" si="22"/>
        <v>0.40678959891230454</v>
      </c>
      <c r="L149" s="9">
        <f t="shared" si="22"/>
        <v>3.2423596749597876</v>
      </c>
      <c r="M149" s="9">
        <f t="shared" si="23"/>
        <v>1.3189581917063222</v>
      </c>
      <c r="S149" s="9">
        <f t="shared" ca="1" si="24"/>
        <v>0.34498009267038637</v>
      </c>
      <c r="T149" s="9">
        <f t="shared" ca="1" si="24"/>
        <v>2.7497004449700486</v>
      </c>
      <c r="U149" s="9">
        <f t="shared" ca="1" si="24"/>
        <v>1.1185495411383515</v>
      </c>
      <c r="W149" s="6">
        <f t="shared" si="25"/>
        <v>45334</v>
      </c>
      <c r="X149" s="9">
        <f t="shared" ca="1" si="26"/>
        <v>1.1282003531955818</v>
      </c>
      <c r="Y149" s="9">
        <f t="shared" ca="1" si="26"/>
        <v>1.0384735977518462</v>
      </c>
      <c r="Z149" s="9">
        <f t="shared" ca="1" si="26"/>
        <v>1.3749843685425509</v>
      </c>
    </row>
    <row r="150" spans="1:26" x14ac:dyDescent="0.35">
      <c r="A150" s="2">
        <v>45341</v>
      </c>
      <c r="B150" s="4">
        <v>665</v>
      </c>
      <c r="C150" s="4">
        <v>399</v>
      </c>
      <c r="D150" s="4">
        <v>1123</v>
      </c>
      <c r="E150" s="4">
        <v>2187</v>
      </c>
      <c r="G150">
        <f t="shared" si="27"/>
        <v>118345</v>
      </c>
      <c r="H150">
        <f t="shared" si="27"/>
        <v>48270</v>
      </c>
      <c r="I150">
        <f t="shared" si="27"/>
        <v>156338</v>
      </c>
      <c r="K150" s="9">
        <f t="shared" si="22"/>
        <v>0.40787527990198147</v>
      </c>
      <c r="L150" s="9">
        <f t="shared" si="22"/>
        <v>3.2388232856846901</v>
      </c>
      <c r="M150" s="9">
        <f t="shared" si="23"/>
        <v>1.3210359542016985</v>
      </c>
      <c r="S150" s="9">
        <f t="shared" ca="1" si="24"/>
        <v>0.34549092594634034</v>
      </c>
      <c r="T150" s="9">
        <f t="shared" ca="1" si="24"/>
        <v>2.7434466148982617</v>
      </c>
      <c r="U150" s="9">
        <f t="shared" ca="1" si="24"/>
        <v>1.1189840559477722</v>
      </c>
      <c r="W150" s="6">
        <f t="shared" si="25"/>
        <v>45341</v>
      </c>
      <c r="X150" s="9">
        <f t="shared" ca="1" si="26"/>
        <v>1.1298709489621206</v>
      </c>
      <c r="Y150" s="9">
        <f t="shared" ca="1" si="26"/>
        <v>1.0361117268701443</v>
      </c>
      <c r="Z150" s="9">
        <f t="shared" ca="1" si="26"/>
        <v>1.3755184987253282</v>
      </c>
    </row>
    <row r="151" spans="1:26" x14ac:dyDescent="0.35">
      <c r="A151" s="2">
        <v>45348</v>
      </c>
      <c r="B151" s="4">
        <v>600</v>
      </c>
      <c r="C151" s="4">
        <v>342</v>
      </c>
      <c r="D151" s="4">
        <v>1097</v>
      </c>
      <c r="E151" s="4">
        <v>2039</v>
      </c>
      <c r="G151">
        <f t="shared" si="27"/>
        <v>118945</v>
      </c>
      <c r="H151">
        <f t="shared" si="27"/>
        <v>48612</v>
      </c>
      <c r="I151">
        <f t="shared" si="27"/>
        <v>157435</v>
      </c>
      <c r="K151" s="9">
        <f t="shared" si="22"/>
        <v>0.40869309344655091</v>
      </c>
      <c r="L151" s="9">
        <f t="shared" si="22"/>
        <v>3.238603636962067</v>
      </c>
      <c r="M151" s="9">
        <f t="shared" si="23"/>
        <v>1.3235949388372776</v>
      </c>
      <c r="S151" s="9">
        <f t="shared" ca="1" si="24"/>
        <v>0.34577343579798003</v>
      </c>
      <c r="T151" s="9">
        <f t="shared" ca="1" si="24"/>
        <v>2.7400098624046332</v>
      </c>
      <c r="U151" s="9">
        <f t="shared" ca="1" si="24"/>
        <v>1.1198231067402078</v>
      </c>
      <c r="W151" s="6">
        <f t="shared" si="25"/>
        <v>45348</v>
      </c>
      <c r="X151" s="9">
        <f t="shared" ca="1" si="26"/>
        <v>1.1307948507210133</v>
      </c>
      <c r="Y151" s="9">
        <f t="shared" ca="1" si="26"/>
        <v>1.034813775766718</v>
      </c>
      <c r="Z151" s="9">
        <f t="shared" ca="1" si="26"/>
        <v>1.3765499074216638</v>
      </c>
    </row>
    <row r="152" spans="1:26" x14ac:dyDescent="0.35">
      <c r="A152" s="2">
        <v>45355</v>
      </c>
      <c r="B152" s="4">
        <v>681</v>
      </c>
      <c r="C152" s="4">
        <v>295</v>
      </c>
      <c r="D152" s="4">
        <v>1044</v>
      </c>
      <c r="E152" s="4">
        <v>2020</v>
      </c>
      <c r="G152">
        <f t="shared" si="27"/>
        <v>119626</v>
      </c>
      <c r="H152">
        <f t="shared" si="27"/>
        <v>48907</v>
      </c>
      <c r="I152">
        <f t="shared" si="27"/>
        <v>158479</v>
      </c>
      <c r="K152" s="9">
        <f t="shared" si="22"/>
        <v>0.40883252804574255</v>
      </c>
      <c r="L152" s="9">
        <f t="shared" si="22"/>
        <v>3.2404154824462754</v>
      </c>
      <c r="M152" s="9">
        <f t="shared" si="23"/>
        <v>1.3247872536070753</v>
      </c>
      <c r="S152" s="9">
        <f t="shared" ca="1" si="24"/>
        <v>0.34548153083652061</v>
      </c>
      <c r="T152" s="9">
        <f t="shared" ca="1" si="24"/>
        <v>2.7382941048581273</v>
      </c>
      <c r="U152" s="9">
        <f t="shared" ca="1" si="24"/>
        <v>1.1195037014219018</v>
      </c>
      <c r="W152" s="6">
        <f t="shared" si="25"/>
        <v>45355</v>
      </c>
      <c r="X152" s="9">
        <f t="shared" ca="1" si="26"/>
        <v>1.1298402238088663</v>
      </c>
      <c r="Y152" s="9">
        <f t="shared" ca="1" si="26"/>
        <v>1.0341657892140557</v>
      </c>
      <c r="Z152" s="9">
        <f t="shared" ca="1" si="26"/>
        <v>1.3761572763367205</v>
      </c>
    </row>
    <row r="153" spans="1:26" x14ac:dyDescent="0.35">
      <c r="A153" s="2">
        <v>45362</v>
      </c>
      <c r="B153" s="4">
        <v>642</v>
      </c>
      <c r="C153" s="4">
        <v>302</v>
      </c>
      <c r="D153" s="4">
        <v>1056</v>
      </c>
      <c r="E153" s="4">
        <v>2000</v>
      </c>
      <c r="G153">
        <f t="shared" si="27"/>
        <v>120268</v>
      </c>
      <c r="H153">
        <f t="shared" si="27"/>
        <v>49209</v>
      </c>
      <c r="I153">
        <f t="shared" si="27"/>
        <v>159535</v>
      </c>
      <c r="K153" s="9">
        <f t="shared" si="22"/>
        <v>0.40916120663850736</v>
      </c>
      <c r="L153" s="9">
        <f t="shared" si="22"/>
        <v>3.2419882541811456</v>
      </c>
      <c r="M153" s="9">
        <f t="shared" si="23"/>
        <v>1.3264958259886255</v>
      </c>
      <c r="S153" s="9">
        <f t="shared" ca="1" si="24"/>
        <v>0.34534956217805357</v>
      </c>
      <c r="T153" s="9">
        <f t="shared" ca="1" si="24"/>
        <v>2.7363767776670747</v>
      </c>
      <c r="U153" s="9">
        <f t="shared" ca="1" si="24"/>
        <v>1.1196192241678509</v>
      </c>
      <c r="W153" s="6">
        <f t="shared" si="25"/>
        <v>45362</v>
      </c>
      <c r="X153" s="9">
        <f t="shared" ca="1" si="26"/>
        <v>1.1294086421313825</v>
      </c>
      <c r="Y153" s="9">
        <f t="shared" ca="1" si="26"/>
        <v>1.0334416762766621</v>
      </c>
      <c r="Z153" s="9">
        <f t="shared" ca="1" si="26"/>
        <v>1.3762992834307732</v>
      </c>
    </row>
    <row r="154" spans="1:26" x14ac:dyDescent="0.35">
      <c r="A154" s="2">
        <v>45369</v>
      </c>
      <c r="B154" s="4">
        <v>627</v>
      </c>
      <c r="C154" s="4">
        <v>330</v>
      </c>
      <c r="D154" s="4">
        <v>989</v>
      </c>
      <c r="E154" s="4">
        <v>1946</v>
      </c>
      <c r="G154">
        <f t="shared" si="27"/>
        <v>120895</v>
      </c>
      <c r="H154">
        <f t="shared" si="27"/>
        <v>49539</v>
      </c>
      <c r="I154">
        <f t="shared" si="27"/>
        <v>160524</v>
      </c>
      <c r="K154" s="9">
        <f t="shared" si="22"/>
        <v>0.409768807642996</v>
      </c>
      <c r="L154" s="9">
        <f t="shared" si="22"/>
        <v>3.2403560830860534</v>
      </c>
      <c r="M154" s="9">
        <f t="shared" si="23"/>
        <v>1.327796848504901</v>
      </c>
      <c r="S154" s="9">
        <f t="shared" ca="1" si="24"/>
        <v>0.34545256464227447</v>
      </c>
      <c r="T154" s="9">
        <f t="shared" ca="1" si="24"/>
        <v>2.7317582460583987</v>
      </c>
      <c r="U154" s="9">
        <f t="shared" ca="1" si="24"/>
        <v>1.1193893192562721</v>
      </c>
      <c r="W154" s="6">
        <f t="shared" si="25"/>
        <v>45369</v>
      </c>
      <c r="X154" s="9">
        <f t="shared" ca="1" si="26"/>
        <v>1.1297454946599284</v>
      </c>
      <c r="Y154" s="9">
        <f t="shared" ca="1" si="26"/>
        <v>1.0316974051344123</v>
      </c>
      <c r="Z154" s="9">
        <f t="shared" ca="1" si="26"/>
        <v>1.3760166713085149</v>
      </c>
    </row>
    <row r="155" spans="1:26" x14ac:dyDescent="0.35">
      <c r="A155" s="2">
        <v>45376</v>
      </c>
      <c r="B155" s="4">
        <v>621</v>
      </c>
      <c r="C155" s="4">
        <v>340</v>
      </c>
      <c r="D155" s="4">
        <v>1066</v>
      </c>
      <c r="E155" s="4">
        <v>2027</v>
      </c>
      <c r="G155">
        <f t="shared" si="27"/>
        <v>121516</v>
      </c>
      <c r="H155">
        <f t="shared" si="27"/>
        <v>49879</v>
      </c>
      <c r="I155">
        <f t="shared" si="27"/>
        <v>161590</v>
      </c>
      <c r="K155" s="9">
        <f t="shared" si="22"/>
        <v>0.41047269495375094</v>
      </c>
      <c r="L155" s="9">
        <f t="shared" si="22"/>
        <v>3.2396399286272781</v>
      </c>
      <c r="M155" s="9">
        <f t="shared" si="23"/>
        <v>1.3297837321834163</v>
      </c>
      <c r="S155" s="9">
        <f t="shared" ca="1" si="24"/>
        <v>0.34563591533657645</v>
      </c>
      <c r="T155" s="9">
        <f t="shared" ca="1" si="24"/>
        <v>2.7279181437834108</v>
      </c>
      <c r="U155" s="9">
        <f t="shared" ca="1" si="24"/>
        <v>1.1197359120920105</v>
      </c>
      <c r="W155" s="6">
        <f t="shared" si="25"/>
        <v>45376</v>
      </c>
      <c r="X155" s="9">
        <f t="shared" ca="1" si="26"/>
        <v>1.1303451127899744</v>
      </c>
      <c r="Y155" s="9">
        <f t="shared" ca="1" si="26"/>
        <v>1.0302471217653506</v>
      </c>
      <c r="Z155" s="9">
        <f t="shared" ca="1" si="26"/>
        <v>1.3764427228277925</v>
      </c>
    </row>
    <row r="156" spans="1:26" x14ac:dyDescent="0.35">
      <c r="A156" s="2">
        <v>45383</v>
      </c>
      <c r="B156" s="4">
        <v>606</v>
      </c>
      <c r="C156" s="4">
        <v>318</v>
      </c>
      <c r="D156" s="4">
        <v>1098</v>
      </c>
      <c r="E156" s="4">
        <v>2022</v>
      </c>
      <c r="G156">
        <f t="shared" si="27"/>
        <v>122122</v>
      </c>
      <c r="H156">
        <f t="shared" si="27"/>
        <v>50197</v>
      </c>
      <c r="I156">
        <f t="shared" si="27"/>
        <v>162688</v>
      </c>
      <c r="K156" s="9">
        <f t="shared" si="22"/>
        <v>0.41103977989223889</v>
      </c>
      <c r="L156" s="9">
        <f t="shared" si="22"/>
        <v>3.240990497440086</v>
      </c>
      <c r="M156" s="9">
        <f t="shared" si="23"/>
        <v>1.3321760207006108</v>
      </c>
      <c r="S156" s="9">
        <f t="shared" ref="S156:U156" ca="1" si="28">K156*($O$6^(ROW()-10))</f>
        <v>0.34570328936104211</v>
      </c>
      <c r="T156" s="9">
        <f t="shared" ca="1" si="28"/>
        <v>2.7258215154909227</v>
      </c>
      <c r="U156" s="9">
        <f t="shared" ca="1" si="28"/>
        <v>1.1204210757529178</v>
      </c>
      <c r="W156" s="6">
        <f t="shared" si="25"/>
        <v>45383</v>
      </c>
      <c r="X156" s="9">
        <f t="shared" ca="1" si="26"/>
        <v>1.1305654483971974</v>
      </c>
      <c r="Y156" s="9">
        <f t="shared" ca="1" si="26"/>
        <v>1.0294552925571796</v>
      </c>
      <c r="Z156" s="9">
        <f t="shared" ca="1" si="26"/>
        <v>1.3772849647571774</v>
      </c>
    </row>
    <row r="157" spans="1:26" x14ac:dyDescent="0.35">
      <c r="A157" s="3" t="s">
        <v>3</v>
      </c>
      <c r="B157" s="4">
        <v>122122</v>
      </c>
      <c r="C157" s="4">
        <v>50197</v>
      </c>
      <c r="D157" s="4">
        <v>162688</v>
      </c>
      <c r="E157" s="4">
        <v>335007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3CB56-72A5-4CAF-9DC8-B9DC350C56F5}">
  <dimension ref="O22:O24"/>
  <sheetViews>
    <sheetView workbookViewId="0">
      <selection activeCell="L10" sqref="L10"/>
    </sheetView>
  </sheetViews>
  <sheetFormatPr defaultRowHeight="14.5" x14ac:dyDescent="0.35"/>
  <sheetData>
    <row r="22" spans="15:15" x14ac:dyDescent="0.35">
      <c r="O22" t="s">
        <v>0</v>
      </c>
    </row>
    <row r="24" spans="15:15" x14ac:dyDescent="0.35">
      <c r="O24" t="s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49A34A-03C0-4898-91C2-464ADED476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2022-06 booster</vt:lpstr>
      <vt:lpstr>2021-24 with NPH</vt:lpstr>
      <vt:lpstr>2021-24 no NPH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2025-09-01T05:02:21Z</dcterms:modified>
</cp:coreProperties>
</file>