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pivotCache/pivotCacheDefinition2.xml" ContentType="application/vnd.openxmlformats-officedocument.spreadsheetml.pivotCacheDefinition+xml"/>
  <Override PartName="/xl/pivotTables/pivotTable2.xml" ContentType="application/vnd.openxmlformats-officedocument.spreadsheetml.pivot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pivotTables/pivotTable3.xml" ContentType="application/vnd.openxmlformats-officedocument.spreadsheetml.pivot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2022-06 booster" sheetId="1" state="visible" r:id="rId1"/>
    <sheet name="2021-24 with NPH" sheetId="2" state="visible" r:id="rId2"/>
    <sheet name="2021-24 no NPH" sheetId="3" state="visible" r:id="rId3"/>
    <sheet name="about" sheetId="4" state="visible" r:id="rId4"/>
  </sheets>
  <definedNames/>
  <calcPr calcId="191029" fullCalcOnLoad="1"/>
  <pivotCaches>
    <pivotCache cacheId="374" r:id="rId5"/>
    <pivotCache cacheId="367" r:id="rId6"/>
  </pivotCaches>
</workbook>
</file>

<file path=xl/styles.xml><?xml version="1.0" encoding="utf-8"?>
<styleSheet xmlns="http://schemas.openxmlformats.org/spreadsheetml/2006/main">
  <numFmts count="1">
    <numFmt numFmtId="164" formatCode="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pivotButton="1" quotePrefix="0" xfId="0"/>
    <xf numFmtId="14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2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pivotCacheDefinition" Target="/xl/pivotCache/pivotCacheDefinition1.xml" Id="rId5" /><Relationship Type="http://schemas.openxmlformats.org/officeDocument/2006/relationships/pivotCacheDefinition" Target="/xl/pivotCache/pivotCacheDefinition2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harts/chart1.xml><?xml version="1.0" encoding="utf-8"?>
<chartSpace xmlns:a="http://schemas.openxmlformats.org/drawingml/2006/main" xmlns="http://schemas.openxmlformats.org/drawingml/2006/chart">
  <pivotSource>
    <name>[KCORv4.xlsx]2022-06 booster!PivotTable18</name>
    <fmtId val="3"/>
  </pivotSource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Unadjusted</a:t>
            </a:r>
            <a:r>
              <a:rPr lang="en-US" baseline="0"/>
              <a:t xml:space="preserve"> deaths/week</a:t>
            </a:r>
            <a:endParaRPr lang="en-US"/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ivotFmts>
      <pivotFmt>
        <idx val="0"/>
        <spPr>
          <a:solidFill>
            <a:schemeClr val="accent1"/>
          </a:solidFill>
          <a:ln w="28575" cap="rnd">
            <a:solidFill>
              <a:srgbClr val="FF0000"/>
            </a:solidFill>
            <a:prstDash val="solid"/>
            <a:round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1"/>
        <spPr>
          <a:solidFill>
            <a:schemeClr val="accent1"/>
          </a:solidFill>
          <a:ln w="28575" cap="rnd">
            <a:solidFill>
              <a:schemeClr val="accent1"/>
            </a:solidFill>
            <a:prstDash val="solid"/>
            <a:round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2"/>
        <spPr>
          <a:solidFill>
            <a:schemeClr val="accent1"/>
          </a:solidFill>
          <a:ln w="28575" cap="rnd">
            <a:solidFill>
              <a:srgbClr val="00B0F0"/>
            </a:solidFill>
            <a:prstDash val="solid"/>
            <a:round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3"/>
        <spPr>
          <a:solidFill>
            <a:schemeClr val="accent1"/>
          </a:solidFill>
          <a:ln w="28575" cap="rnd">
            <a:solidFill>
              <a:srgbClr val="FF0000"/>
            </a:solidFill>
            <a:prstDash val="solid"/>
            <a:round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4"/>
        <spPr>
          <a:solidFill>
            <a:schemeClr val="accent1"/>
          </a:solidFill>
          <a:ln w="28575" cap="rnd">
            <a:solidFill>
              <a:schemeClr val="accent1"/>
            </a:solidFill>
            <a:prstDash val="solid"/>
            <a:round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5"/>
        <spPr>
          <a:solidFill>
            <a:schemeClr val="accent1"/>
          </a:solidFill>
          <a:ln w="28575" cap="rnd">
            <a:solidFill>
              <a:srgbClr val="00B0F0"/>
            </a:solidFill>
            <a:prstDash val="solid"/>
            <a:round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6"/>
        <spPr>
          <a:ln w="28575" cap="rnd">
            <a:solidFill>
              <a:srgbClr val="FF0000"/>
            </a:solidFill>
            <a:prstDash val="solid"/>
            <a:round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7"/>
        <spPr>
          <a:ln w="28575" cap="rnd">
            <a:solidFill>
              <a:schemeClr val="accent1"/>
            </a:solidFill>
            <a:prstDash val="solid"/>
            <a:round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8"/>
        <spPr>
          <a:ln w="28575" cap="rnd">
            <a:solidFill>
              <a:srgbClr val="00B0F0"/>
            </a:solidFill>
            <a:prstDash val="solid"/>
            <a:round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9"/>
        <spPr>
          <a:ln w="28575" cap="rnd">
            <a:solidFill>
              <a:schemeClr val="accent1"/>
            </a:solidFill>
            <a:prstDash val="solid"/>
            <a:round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10"/>
        <spPr>
          <a:ln w="28575" cap="rnd">
            <a:solidFill>
              <a:schemeClr val="accent1"/>
            </a:solidFill>
            <a:prstDash val="solid"/>
            <a:round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11"/>
        <spPr>
          <a:ln w="28575" cap="rnd">
            <a:solidFill>
              <a:schemeClr val="accent1"/>
            </a:solidFill>
            <a:prstDash val="solid"/>
            <a:round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12"/>
        <spPr>
          <a:ln w="28575" cap="rnd">
            <a:solidFill>
              <a:schemeClr val="accent1"/>
            </a:solidFill>
            <a:prstDash val="solid"/>
            <a:round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13"/>
        <spPr>
          <a:ln w="28575" cap="rnd">
            <a:solidFill>
              <a:schemeClr val="accent1"/>
            </a:solidFill>
            <a:prstDash val="solid"/>
            <a:round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14"/>
        <spPr>
          <a:ln w="28575" cap="rnd">
            <a:solidFill>
              <a:schemeClr val="accent1"/>
            </a:solidFill>
            <a:prstDash val="solid"/>
            <a:round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15"/>
        <spPr>
          <a:ln w="28575" cap="rnd">
            <a:solidFill>
              <a:schemeClr val="accent1"/>
            </a:solidFill>
            <a:prstDash val="solid"/>
            <a:round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16"/>
        <spPr>
          <a:ln w="28575" cap="rnd">
            <a:solidFill>
              <a:schemeClr val="accent1"/>
            </a:solidFill>
            <a:prstDash val="solid"/>
            <a:round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</pivotFmts>
    <plotArea>
      <layout/>
      <lineChart>
        <grouping val="standard"/>
        <varyColors val="0"/>
        <ser>
          <idx val="0"/>
          <order val="0"/>
          <tx>
            <strRef>
              <f>'2022-06 booster'!$B$8:$B$9</f>
              <strCache>
                <ptCount val="1"/>
                <pt idx="0">
                  <v>0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'2022-06 booster'!$A$10:$A$123</f>
              <strCache>
                <ptCount val="113"/>
                <pt idx="0">
                  <v>2/7/2022</v>
                </pt>
                <pt idx="1">
                  <v>2/14/2022</v>
                </pt>
                <pt idx="2">
                  <v>2/21/2022</v>
                </pt>
                <pt idx="3">
                  <v>2/28/2022</v>
                </pt>
                <pt idx="4">
                  <v>3/7/2022</v>
                </pt>
                <pt idx="5">
                  <v>3/14/2022</v>
                </pt>
                <pt idx="6">
                  <v>3/21/2022</v>
                </pt>
                <pt idx="7">
                  <v>3/28/2022</v>
                </pt>
                <pt idx="8">
                  <v>4/4/2022</v>
                </pt>
                <pt idx="9">
                  <v>4/11/2022</v>
                </pt>
                <pt idx="10">
                  <v>4/18/2022</v>
                </pt>
                <pt idx="11">
                  <v>4/25/2022</v>
                </pt>
                <pt idx="12">
                  <v>5/2/2022</v>
                </pt>
                <pt idx="13">
                  <v>5/9/2022</v>
                </pt>
                <pt idx="14">
                  <v>5/16/2022</v>
                </pt>
                <pt idx="15">
                  <v>5/23/2022</v>
                </pt>
                <pt idx="16">
                  <v>5/30/2022</v>
                </pt>
                <pt idx="17">
                  <v>6/6/2022</v>
                </pt>
                <pt idx="18">
                  <v>6/13/2022</v>
                </pt>
                <pt idx="19">
                  <v>6/20/2022</v>
                </pt>
                <pt idx="20">
                  <v>6/27/2022</v>
                </pt>
                <pt idx="21">
                  <v>7/4/2022</v>
                </pt>
                <pt idx="22">
                  <v>7/11/2022</v>
                </pt>
                <pt idx="23">
                  <v>7/18/2022</v>
                </pt>
                <pt idx="24">
                  <v>7/25/2022</v>
                </pt>
                <pt idx="25">
                  <v>8/1/2022</v>
                </pt>
                <pt idx="26">
                  <v>8/8/2022</v>
                </pt>
                <pt idx="27">
                  <v>8/15/2022</v>
                </pt>
                <pt idx="28">
                  <v>8/22/2022</v>
                </pt>
                <pt idx="29">
                  <v>8/29/2022</v>
                </pt>
                <pt idx="30">
                  <v>9/5/2022</v>
                </pt>
                <pt idx="31">
                  <v>9/12/2022</v>
                </pt>
                <pt idx="32">
                  <v>9/19/2022</v>
                </pt>
                <pt idx="33">
                  <v>9/26/2022</v>
                </pt>
                <pt idx="34">
                  <v>10/3/2022</v>
                </pt>
                <pt idx="35">
                  <v>10/10/2022</v>
                </pt>
                <pt idx="36">
                  <v>10/17/2022</v>
                </pt>
                <pt idx="37">
                  <v>10/24/2022</v>
                </pt>
                <pt idx="38">
                  <v>10/31/2022</v>
                </pt>
                <pt idx="39">
                  <v>11/7/2022</v>
                </pt>
                <pt idx="40">
                  <v>11/14/2022</v>
                </pt>
                <pt idx="41">
                  <v>11/21/2022</v>
                </pt>
                <pt idx="42">
                  <v>11/28/2022</v>
                </pt>
                <pt idx="43">
                  <v>12/5/2022</v>
                </pt>
                <pt idx="44">
                  <v>12/12/2022</v>
                </pt>
                <pt idx="45">
                  <v>12/19/2022</v>
                </pt>
                <pt idx="46">
                  <v>12/26/2022</v>
                </pt>
                <pt idx="47">
                  <v>1/2/2023</v>
                </pt>
                <pt idx="48">
                  <v>1/9/2023</v>
                </pt>
                <pt idx="49">
                  <v>1/16/2023</v>
                </pt>
                <pt idx="50">
                  <v>1/23/2023</v>
                </pt>
                <pt idx="51">
                  <v>1/30/2023</v>
                </pt>
                <pt idx="52">
                  <v>2/6/2023</v>
                </pt>
                <pt idx="53">
                  <v>2/13/2023</v>
                </pt>
                <pt idx="54">
                  <v>2/20/2023</v>
                </pt>
                <pt idx="55">
                  <v>2/27/2023</v>
                </pt>
                <pt idx="56">
                  <v>3/6/2023</v>
                </pt>
                <pt idx="57">
                  <v>3/13/2023</v>
                </pt>
                <pt idx="58">
                  <v>3/20/2023</v>
                </pt>
                <pt idx="59">
                  <v>3/27/2023</v>
                </pt>
                <pt idx="60">
                  <v>4/3/2023</v>
                </pt>
                <pt idx="61">
                  <v>4/10/2023</v>
                </pt>
                <pt idx="62">
                  <v>4/17/2023</v>
                </pt>
                <pt idx="63">
                  <v>4/24/2023</v>
                </pt>
                <pt idx="64">
                  <v>5/1/2023</v>
                </pt>
                <pt idx="65">
                  <v>5/8/2023</v>
                </pt>
                <pt idx="66">
                  <v>5/15/2023</v>
                </pt>
                <pt idx="67">
                  <v>5/22/2023</v>
                </pt>
                <pt idx="68">
                  <v>5/29/2023</v>
                </pt>
                <pt idx="69">
                  <v>6/5/2023</v>
                </pt>
                <pt idx="70">
                  <v>6/12/2023</v>
                </pt>
                <pt idx="71">
                  <v>6/19/2023</v>
                </pt>
                <pt idx="72">
                  <v>6/26/2023</v>
                </pt>
                <pt idx="73">
                  <v>7/3/2023</v>
                </pt>
                <pt idx="74">
                  <v>7/10/2023</v>
                </pt>
                <pt idx="75">
                  <v>7/17/2023</v>
                </pt>
                <pt idx="76">
                  <v>7/24/2023</v>
                </pt>
                <pt idx="77">
                  <v>7/31/2023</v>
                </pt>
                <pt idx="78">
                  <v>8/7/2023</v>
                </pt>
                <pt idx="79">
                  <v>8/14/2023</v>
                </pt>
                <pt idx="80">
                  <v>8/21/2023</v>
                </pt>
                <pt idx="81">
                  <v>8/28/2023</v>
                </pt>
                <pt idx="82">
                  <v>9/4/2023</v>
                </pt>
                <pt idx="83">
                  <v>9/11/2023</v>
                </pt>
                <pt idx="84">
                  <v>9/18/2023</v>
                </pt>
                <pt idx="85">
                  <v>9/25/2023</v>
                </pt>
                <pt idx="86">
                  <v>10/2/2023</v>
                </pt>
                <pt idx="87">
                  <v>10/9/2023</v>
                </pt>
                <pt idx="88">
                  <v>10/16/2023</v>
                </pt>
                <pt idx="89">
                  <v>10/23/2023</v>
                </pt>
                <pt idx="90">
                  <v>10/30/2023</v>
                </pt>
                <pt idx="91">
                  <v>11/6/2023</v>
                </pt>
                <pt idx="92">
                  <v>11/13/2023</v>
                </pt>
                <pt idx="93">
                  <v>11/20/2023</v>
                </pt>
                <pt idx="94">
                  <v>11/27/2023</v>
                </pt>
                <pt idx="95">
                  <v>12/4/2023</v>
                </pt>
                <pt idx="96">
                  <v>12/11/2023</v>
                </pt>
                <pt idx="97">
                  <v>12/18/2023</v>
                </pt>
                <pt idx="98">
                  <v>12/25/2023</v>
                </pt>
                <pt idx="99">
                  <v>1/1/2024</v>
                </pt>
                <pt idx="100">
                  <v>1/8/2024</v>
                </pt>
                <pt idx="101">
                  <v>1/15/2024</v>
                </pt>
                <pt idx="102">
                  <v>1/22/2024</v>
                </pt>
                <pt idx="103">
                  <v>1/29/2024</v>
                </pt>
                <pt idx="104">
                  <v>2/5/2024</v>
                </pt>
                <pt idx="105">
                  <v>2/12/2024</v>
                </pt>
                <pt idx="106">
                  <v>2/19/2024</v>
                </pt>
                <pt idx="107">
                  <v>2/26/2024</v>
                </pt>
                <pt idx="108">
                  <v>3/4/2024</v>
                </pt>
                <pt idx="109">
                  <v>3/11/2024</v>
                </pt>
                <pt idx="110">
                  <v>3/18/2024</v>
                </pt>
                <pt idx="111">
                  <v>3/25/2024</v>
                </pt>
                <pt idx="112">
                  <v>4/1/2024</v>
                </pt>
              </strCache>
            </strRef>
          </cat>
          <val>
            <numRef>
              <f>'2022-06 booster'!$B$10:$B$123</f>
              <numCache>
                <formatCode>General</formatCode>
                <ptCount val="113"/>
                <pt idx="0">
                  <v>856</v>
                </pt>
                <pt idx="1">
                  <v>827</v>
                </pt>
                <pt idx="2">
                  <v>797</v>
                </pt>
                <pt idx="3">
                  <v>775</v>
                </pt>
                <pt idx="4">
                  <v>762</v>
                </pt>
                <pt idx="5">
                  <v>673</v>
                </pt>
                <pt idx="6">
                  <v>727</v>
                </pt>
                <pt idx="7">
                  <v>720</v>
                </pt>
                <pt idx="8">
                  <v>661</v>
                </pt>
                <pt idx="9">
                  <v>627</v>
                </pt>
                <pt idx="10">
                  <v>591</v>
                </pt>
                <pt idx="11">
                  <v>577</v>
                </pt>
                <pt idx="12">
                  <v>626</v>
                </pt>
                <pt idx="13">
                  <v>569</v>
                </pt>
                <pt idx="14">
                  <v>501</v>
                </pt>
                <pt idx="15">
                  <v>488</v>
                </pt>
                <pt idx="16">
                  <v>504</v>
                </pt>
                <pt idx="17">
                  <v>523</v>
                </pt>
                <pt idx="18">
                  <v>484</v>
                </pt>
                <pt idx="19">
                  <v>514</v>
                </pt>
                <pt idx="20">
                  <v>569</v>
                </pt>
                <pt idx="21">
                  <v>492</v>
                </pt>
                <pt idx="22">
                  <v>496</v>
                </pt>
                <pt idx="23">
                  <v>577</v>
                </pt>
                <pt idx="24">
                  <v>571</v>
                </pt>
                <pt idx="25">
                  <v>539</v>
                </pt>
                <pt idx="26">
                  <v>582</v>
                </pt>
                <pt idx="27">
                  <v>548</v>
                </pt>
                <pt idx="28">
                  <v>546</v>
                </pt>
                <pt idx="29">
                  <v>468</v>
                </pt>
                <pt idx="30">
                  <v>611</v>
                </pt>
                <pt idx="31">
                  <v>537</v>
                </pt>
                <pt idx="32">
                  <v>585</v>
                </pt>
                <pt idx="33">
                  <v>609</v>
                </pt>
                <pt idx="34">
                  <v>655</v>
                </pt>
                <pt idx="35">
                  <v>629</v>
                </pt>
                <pt idx="36">
                  <v>564</v>
                </pt>
                <pt idx="37">
                  <v>603</v>
                </pt>
                <pt idx="38">
                  <v>541</v>
                </pt>
                <pt idx="39">
                  <v>542</v>
                </pt>
                <pt idx="40">
                  <v>532</v>
                </pt>
                <pt idx="41">
                  <v>557</v>
                </pt>
                <pt idx="42">
                  <v>593</v>
                </pt>
                <pt idx="43">
                  <v>615</v>
                </pt>
                <pt idx="44">
                  <v>628</v>
                </pt>
                <pt idx="45">
                  <v>719</v>
                </pt>
                <pt idx="46">
                  <v>788</v>
                </pt>
                <pt idx="47">
                  <v>694</v>
                </pt>
                <pt idx="48">
                  <v>645</v>
                </pt>
                <pt idx="49">
                  <v>595</v>
                </pt>
                <pt idx="50">
                  <v>527</v>
                </pt>
                <pt idx="51">
                  <v>568</v>
                </pt>
                <pt idx="52">
                  <v>555</v>
                </pt>
                <pt idx="53">
                  <v>562</v>
                </pt>
                <pt idx="54">
                  <v>530</v>
                </pt>
                <pt idx="55">
                  <v>550</v>
                </pt>
                <pt idx="56">
                  <v>526</v>
                </pt>
                <pt idx="57">
                  <v>523</v>
                </pt>
                <pt idx="58">
                  <v>536</v>
                </pt>
                <pt idx="59">
                  <v>554</v>
                </pt>
                <pt idx="60">
                  <v>512</v>
                </pt>
                <pt idx="61">
                  <v>510</v>
                </pt>
                <pt idx="62">
                  <v>473</v>
                </pt>
                <pt idx="63">
                  <v>463</v>
                </pt>
                <pt idx="64">
                  <v>496</v>
                </pt>
                <pt idx="65">
                  <v>431</v>
                </pt>
                <pt idx="66">
                  <v>469</v>
                </pt>
                <pt idx="67">
                  <v>445</v>
                </pt>
                <pt idx="68">
                  <v>447</v>
                </pt>
                <pt idx="69">
                  <v>484</v>
                </pt>
                <pt idx="70">
                  <v>456</v>
                </pt>
                <pt idx="71">
                  <v>505</v>
                </pt>
                <pt idx="72">
                  <v>433</v>
                </pt>
                <pt idx="73">
                  <v>445</v>
                </pt>
                <pt idx="74">
                  <v>467</v>
                </pt>
                <pt idx="75">
                  <v>456</v>
                </pt>
                <pt idx="76">
                  <v>411</v>
                </pt>
                <pt idx="77">
                  <v>426</v>
                </pt>
                <pt idx="78">
                  <v>462</v>
                </pt>
                <pt idx="79">
                  <v>532</v>
                </pt>
                <pt idx="80">
                  <v>487</v>
                </pt>
                <pt idx="81">
                  <v>399</v>
                </pt>
                <pt idx="82">
                  <v>437</v>
                </pt>
                <pt idx="83">
                  <v>450</v>
                </pt>
                <pt idx="84">
                  <v>477</v>
                </pt>
                <pt idx="85">
                  <v>459</v>
                </pt>
                <pt idx="86">
                  <v>516</v>
                </pt>
                <pt idx="87">
                  <v>483</v>
                </pt>
                <pt idx="88">
                  <v>487</v>
                </pt>
                <pt idx="89">
                  <v>476</v>
                </pt>
                <pt idx="90">
                  <v>513</v>
                </pt>
                <pt idx="91">
                  <v>493</v>
                </pt>
                <pt idx="92">
                  <v>556</v>
                </pt>
                <pt idx="93">
                  <v>511</v>
                </pt>
                <pt idx="94">
                  <v>555</v>
                </pt>
                <pt idx="95">
                  <v>594</v>
                </pt>
                <pt idx="96">
                  <v>509</v>
                </pt>
                <pt idx="97">
                  <v>607</v>
                </pt>
                <pt idx="98">
                  <v>563</v>
                </pt>
                <pt idx="99">
                  <v>571</v>
                </pt>
                <pt idx="100">
                  <v>485</v>
                </pt>
                <pt idx="101">
                  <v>529</v>
                </pt>
                <pt idx="102">
                  <v>542</v>
                </pt>
                <pt idx="103">
                  <v>508</v>
                </pt>
                <pt idx="104">
                  <v>518</v>
                </pt>
                <pt idx="105">
                  <v>471</v>
                </pt>
                <pt idx="106">
                  <v>450</v>
                </pt>
                <pt idx="107">
                  <v>414</v>
                </pt>
                <pt idx="108">
                  <v>470</v>
                </pt>
                <pt idx="109">
                  <v>462</v>
                </pt>
                <pt idx="110">
                  <v>412</v>
                </pt>
                <pt idx="111">
                  <v>437</v>
                </pt>
                <pt idx="112">
                  <v>405</v>
                </pt>
              </numCache>
            </numRef>
          </val>
          <smooth val="0"/>
        </ser>
        <ser>
          <idx val="1"/>
          <order val="1"/>
          <tx>
            <strRef>
              <f>'2022-06 booster'!$C$8:$C$9</f>
              <strCache>
                <ptCount val="1"/>
                <pt idx="0">
                  <v>1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'2022-06 booster'!$A$10:$A$123</f>
              <strCache>
                <ptCount val="113"/>
                <pt idx="0">
                  <v>2/7/2022</v>
                </pt>
                <pt idx="1">
                  <v>2/14/2022</v>
                </pt>
                <pt idx="2">
                  <v>2/21/2022</v>
                </pt>
                <pt idx="3">
                  <v>2/28/2022</v>
                </pt>
                <pt idx="4">
                  <v>3/7/2022</v>
                </pt>
                <pt idx="5">
                  <v>3/14/2022</v>
                </pt>
                <pt idx="6">
                  <v>3/21/2022</v>
                </pt>
                <pt idx="7">
                  <v>3/28/2022</v>
                </pt>
                <pt idx="8">
                  <v>4/4/2022</v>
                </pt>
                <pt idx="9">
                  <v>4/11/2022</v>
                </pt>
                <pt idx="10">
                  <v>4/18/2022</v>
                </pt>
                <pt idx="11">
                  <v>4/25/2022</v>
                </pt>
                <pt idx="12">
                  <v>5/2/2022</v>
                </pt>
                <pt idx="13">
                  <v>5/9/2022</v>
                </pt>
                <pt idx="14">
                  <v>5/16/2022</v>
                </pt>
                <pt idx="15">
                  <v>5/23/2022</v>
                </pt>
                <pt idx="16">
                  <v>5/30/2022</v>
                </pt>
                <pt idx="17">
                  <v>6/6/2022</v>
                </pt>
                <pt idx="18">
                  <v>6/13/2022</v>
                </pt>
                <pt idx="19">
                  <v>6/20/2022</v>
                </pt>
                <pt idx="20">
                  <v>6/27/2022</v>
                </pt>
                <pt idx="21">
                  <v>7/4/2022</v>
                </pt>
                <pt idx="22">
                  <v>7/11/2022</v>
                </pt>
                <pt idx="23">
                  <v>7/18/2022</v>
                </pt>
                <pt idx="24">
                  <v>7/25/2022</v>
                </pt>
                <pt idx="25">
                  <v>8/1/2022</v>
                </pt>
                <pt idx="26">
                  <v>8/8/2022</v>
                </pt>
                <pt idx="27">
                  <v>8/15/2022</v>
                </pt>
                <pt idx="28">
                  <v>8/22/2022</v>
                </pt>
                <pt idx="29">
                  <v>8/29/2022</v>
                </pt>
                <pt idx="30">
                  <v>9/5/2022</v>
                </pt>
                <pt idx="31">
                  <v>9/12/2022</v>
                </pt>
                <pt idx="32">
                  <v>9/19/2022</v>
                </pt>
                <pt idx="33">
                  <v>9/26/2022</v>
                </pt>
                <pt idx="34">
                  <v>10/3/2022</v>
                </pt>
                <pt idx="35">
                  <v>10/10/2022</v>
                </pt>
                <pt idx="36">
                  <v>10/17/2022</v>
                </pt>
                <pt idx="37">
                  <v>10/24/2022</v>
                </pt>
                <pt idx="38">
                  <v>10/31/2022</v>
                </pt>
                <pt idx="39">
                  <v>11/7/2022</v>
                </pt>
                <pt idx="40">
                  <v>11/14/2022</v>
                </pt>
                <pt idx="41">
                  <v>11/21/2022</v>
                </pt>
                <pt idx="42">
                  <v>11/28/2022</v>
                </pt>
                <pt idx="43">
                  <v>12/5/2022</v>
                </pt>
                <pt idx="44">
                  <v>12/12/2022</v>
                </pt>
                <pt idx="45">
                  <v>12/19/2022</v>
                </pt>
                <pt idx="46">
                  <v>12/26/2022</v>
                </pt>
                <pt idx="47">
                  <v>1/2/2023</v>
                </pt>
                <pt idx="48">
                  <v>1/9/2023</v>
                </pt>
                <pt idx="49">
                  <v>1/16/2023</v>
                </pt>
                <pt idx="50">
                  <v>1/23/2023</v>
                </pt>
                <pt idx="51">
                  <v>1/30/2023</v>
                </pt>
                <pt idx="52">
                  <v>2/6/2023</v>
                </pt>
                <pt idx="53">
                  <v>2/13/2023</v>
                </pt>
                <pt idx="54">
                  <v>2/20/2023</v>
                </pt>
                <pt idx="55">
                  <v>2/27/2023</v>
                </pt>
                <pt idx="56">
                  <v>3/6/2023</v>
                </pt>
                <pt idx="57">
                  <v>3/13/2023</v>
                </pt>
                <pt idx="58">
                  <v>3/20/2023</v>
                </pt>
                <pt idx="59">
                  <v>3/27/2023</v>
                </pt>
                <pt idx="60">
                  <v>4/3/2023</v>
                </pt>
                <pt idx="61">
                  <v>4/10/2023</v>
                </pt>
                <pt idx="62">
                  <v>4/17/2023</v>
                </pt>
                <pt idx="63">
                  <v>4/24/2023</v>
                </pt>
                <pt idx="64">
                  <v>5/1/2023</v>
                </pt>
                <pt idx="65">
                  <v>5/8/2023</v>
                </pt>
                <pt idx="66">
                  <v>5/15/2023</v>
                </pt>
                <pt idx="67">
                  <v>5/22/2023</v>
                </pt>
                <pt idx="68">
                  <v>5/29/2023</v>
                </pt>
                <pt idx="69">
                  <v>6/5/2023</v>
                </pt>
                <pt idx="70">
                  <v>6/12/2023</v>
                </pt>
                <pt idx="71">
                  <v>6/19/2023</v>
                </pt>
                <pt idx="72">
                  <v>6/26/2023</v>
                </pt>
                <pt idx="73">
                  <v>7/3/2023</v>
                </pt>
                <pt idx="74">
                  <v>7/10/2023</v>
                </pt>
                <pt idx="75">
                  <v>7/17/2023</v>
                </pt>
                <pt idx="76">
                  <v>7/24/2023</v>
                </pt>
                <pt idx="77">
                  <v>7/31/2023</v>
                </pt>
                <pt idx="78">
                  <v>8/7/2023</v>
                </pt>
                <pt idx="79">
                  <v>8/14/2023</v>
                </pt>
                <pt idx="80">
                  <v>8/21/2023</v>
                </pt>
                <pt idx="81">
                  <v>8/28/2023</v>
                </pt>
                <pt idx="82">
                  <v>9/4/2023</v>
                </pt>
                <pt idx="83">
                  <v>9/11/2023</v>
                </pt>
                <pt idx="84">
                  <v>9/18/2023</v>
                </pt>
                <pt idx="85">
                  <v>9/25/2023</v>
                </pt>
                <pt idx="86">
                  <v>10/2/2023</v>
                </pt>
                <pt idx="87">
                  <v>10/9/2023</v>
                </pt>
                <pt idx="88">
                  <v>10/16/2023</v>
                </pt>
                <pt idx="89">
                  <v>10/23/2023</v>
                </pt>
                <pt idx="90">
                  <v>10/30/2023</v>
                </pt>
                <pt idx="91">
                  <v>11/6/2023</v>
                </pt>
                <pt idx="92">
                  <v>11/13/2023</v>
                </pt>
                <pt idx="93">
                  <v>11/20/2023</v>
                </pt>
                <pt idx="94">
                  <v>11/27/2023</v>
                </pt>
                <pt idx="95">
                  <v>12/4/2023</v>
                </pt>
                <pt idx="96">
                  <v>12/11/2023</v>
                </pt>
                <pt idx="97">
                  <v>12/18/2023</v>
                </pt>
                <pt idx="98">
                  <v>12/25/2023</v>
                </pt>
                <pt idx="99">
                  <v>1/1/2024</v>
                </pt>
                <pt idx="100">
                  <v>1/8/2024</v>
                </pt>
                <pt idx="101">
                  <v>1/15/2024</v>
                </pt>
                <pt idx="102">
                  <v>1/22/2024</v>
                </pt>
                <pt idx="103">
                  <v>1/29/2024</v>
                </pt>
                <pt idx="104">
                  <v>2/5/2024</v>
                </pt>
                <pt idx="105">
                  <v>2/12/2024</v>
                </pt>
                <pt idx="106">
                  <v>2/19/2024</v>
                </pt>
                <pt idx="107">
                  <v>2/26/2024</v>
                </pt>
                <pt idx="108">
                  <v>3/4/2024</v>
                </pt>
                <pt idx="109">
                  <v>3/11/2024</v>
                </pt>
                <pt idx="110">
                  <v>3/18/2024</v>
                </pt>
                <pt idx="111">
                  <v>3/25/2024</v>
                </pt>
                <pt idx="112">
                  <v>4/1/2024</v>
                </pt>
              </strCache>
            </strRef>
          </cat>
          <val>
            <numRef>
              <f>'2022-06 booster'!$C$10:$C$123</f>
              <numCache>
                <formatCode>General</formatCode>
                <ptCount val="113"/>
                <pt idx="0">
                  <v>120</v>
                </pt>
                <pt idx="1">
                  <v>99</v>
                </pt>
                <pt idx="2">
                  <v>105</v>
                </pt>
                <pt idx="3">
                  <v>106</v>
                </pt>
                <pt idx="4">
                  <v>78</v>
                </pt>
                <pt idx="5">
                  <v>72</v>
                </pt>
                <pt idx="6">
                  <v>98</v>
                </pt>
                <pt idx="7">
                  <v>103</v>
                </pt>
                <pt idx="8">
                  <v>80</v>
                </pt>
                <pt idx="9">
                  <v>83</v>
                </pt>
                <pt idx="10">
                  <v>86</v>
                </pt>
                <pt idx="11">
                  <v>92</v>
                </pt>
                <pt idx="12">
                  <v>61</v>
                </pt>
                <pt idx="13">
                  <v>77</v>
                </pt>
                <pt idx="14">
                  <v>72</v>
                </pt>
                <pt idx="15">
                  <v>59</v>
                </pt>
                <pt idx="16">
                  <v>58</v>
                </pt>
                <pt idx="17">
                  <v>67</v>
                </pt>
                <pt idx="18">
                  <v>69</v>
                </pt>
                <pt idx="19">
                  <v>80</v>
                </pt>
                <pt idx="20">
                  <v>69</v>
                </pt>
                <pt idx="21">
                  <v>49</v>
                </pt>
                <pt idx="22">
                  <v>59</v>
                </pt>
                <pt idx="23">
                  <v>69</v>
                </pt>
                <pt idx="24">
                  <v>84</v>
                </pt>
                <pt idx="25">
                  <v>56</v>
                </pt>
                <pt idx="26">
                  <v>60</v>
                </pt>
                <pt idx="27">
                  <v>71</v>
                </pt>
                <pt idx="28">
                  <v>73</v>
                </pt>
                <pt idx="29">
                  <v>63</v>
                </pt>
                <pt idx="30">
                  <v>65</v>
                </pt>
                <pt idx="31">
                  <v>63</v>
                </pt>
                <pt idx="32">
                  <v>81</v>
                </pt>
                <pt idx="33">
                  <v>72</v>
                </pt>
                <pt idx="34">
                  <v>72</v>
                </pt>
                <pt idx="35">
                  <v>70</v>
                </pt>
                <pt idx="36">
                  <v>80</v>
                </pt>
                <pt idx="37">
                  <v>72</v>
                </pt>
                <pt idx="38">
                  <v>62</v>
                </pt>
                <pt idx="39">
                  <v>59</v>
                </pt>
                <pt idx="40">
                  <v>45</v>
                </pt>
                <pt idx="41">
                  <v>85</v>
                </pt>
                <pt idx="42">
                  <v>65</v>
                </pt>
                <pt idx="43">
                  <v>72</v>
                </pt>
                <pt idx="44">
                  <v>83</v>
                </pt>
                <pt idx="45">
                  <v>83</v>
                </pt>
                <pt idx="46">
                  <v>96</v>
                </pt>
                <pt idx="47">
                  <v>97</v>
                </pt>
                <pt idx="48">
                  <v>79</v>
                </pt>
                <pt idx="49">
                  <v>80</v>
                </pt>
                <pt idx="50">
                  <v>51</v>
                </pt>
                <pt idx="51">
                  <v>64</v>
                </pt>
                <pt idx="52">
                  <v>78</v>
                </pt>
                <pt idx="53">
                  <v>58</v>
                </pt>
                <pt idx="54">
                  <v>64</v>
                </pt>
                <pt idx="55">
                  <v>61</v>
                </pt>
                <pt idx="56">
                  <v>74</v>
                </pt>
                <pt idx="57">
                  <v>72</v>
                </pt>
                <pt idx="58">
                  <v>47</v>
                </pt>
                <pt idx="59">
                  <v>67</v>
                </pt>
                <pt idx="60">
                  <v>50</v>
                </pt>
                <pt idx="61">
                  <v>61</v>
                </pt>
                <pt idx="62">
                  <v>57</v>
                </pt>
                <pt idx="63">
                  <v>60</v>
                </pt>
                <pt idx="64">
                  <v>56</v>
                </pt>
                <pt idx="65">
                  <v>56</v>
                </pt>
                <pt idx="66">
                  <v>64</v>
                </pt>
                <pt idx="67">
                  <v>67</v>
                </pt>
                <pt idx="68">
                  <v>49</v>
                </pt>
                <pt idx="69">
                  <v>46</v>
                </pt>
                <pt idx="70">
                  <v>43</v>
                </pt>
                <pt idx="71">
                  <v>54</v>
                </pt>
                <pt idx="72">
                  <v>52</v>
                </pt>
                <pt idx="73">
                  <v>51</v>
                </pt>
                <pt idx="74">
                  <v>58</v>
                </pt>
                <pt idx="75">
                  <v>48</v>
                </pt>
                <pt idx="76">
                  <v>51</v>
                </pt>
                <pt idx="77">
                  <v>45</v>
                </pt>
                <pt idx="78">
                  <v>48</v>
                </pt>
                <pt idx="79">
                  <v>65</v>
                </pt>
                <pt idx="80">
                  <v>63</v>
                </pt>
                <pt idx="81">
                  <v>50</v>
                </pt>
                <pt idx="82">
                  <v>59</v>
                </pt>
                <pt idx="83">
                  <v>56</v>
                </pt>
                <pt idx="84">
                  <v>62</v>
                </pt>
                <pt idx="85">
                  <v>52</v>
                </pt>
                <pt idx="86">
                  <v>55</v>
                </pt>
                <pt idx="87">
                  <v>73</v>
                </pt>
                <pt idx="88">
                  <v>57</v>
                </pt>
                <pt idx="89">
                  <v>62</v>
                </pt>
                <pt idx="90">
                  <v>63</v>
                </pt>
                <pt idx="91">
                  <v>62</v>
                </pt>
                <pt idx="92">
                  <v>52</v>
                </pt>
                <pt idx="93">
                  <v>73</v>
                </pt>
                <pt idx="94">
                  <v>64</v>
                </pt>
                <pt idx="95">
                  <v>63</v>
                </pt>
                <pt idx="96">
                  <v>67</v>
                </pt>
                <pt idx="97">
                  <v>62</v>
                </pt>
                <pt idx="98">
                  <v>64</v>
                </pt>
                <pt idx="99">
                  <v>62</v>
                </pt>
                <pt idx="100">
                  <v>57</v>
                </pt>
                <pt idx="101">
                  <v>61</v>
                </pt>
                <pt idx="102">
                  <v>59</v>
                </pt>
                <pt idx="103">
                  <v>48</v>
                </pt>
                <pt idx="104">
                  <v>69</v>
                </pt>
                <pt idx="105">
                  <v>62</v>
                </pt>
                <pt idx="106">
                  <v>67</v>
                </pt>
                <pt idx="107">
                  <v>56</v>
                </pt>
                <pt idx="108">
                  <v>60</v>
                </pt>
                <pt idx="109">
                  <v>50</v>
                </pt>
                <pt idx="110">
                  <v>52</v>
                </pt>
                <pt idx="111">
                  <v>58</v>
                </pt>
                <pt idx="112">
                  <v>60</v>
                </pt>
              </numCache>
            </numRef>
          </val>
          <smooth val="0"/>
        </ser>
        <ser>
          <idx val="2"/>
          <order val="2"/>
          <tx>
            <strRef>
              <f>'2022-06 booster'!$D$8:$D$9</f>
              <strCache>
                <ptCount val="1"/>
                <pt idx="0">
                  <v>2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'2022-06 booster'!$A$10:$A$123</f>
              <strCache>
                <ptCount val="113"/>
                <pt idx="0">
                  <v>2/7/2022</v>
                </pt>
                <pt idx="1">
                  <v>2/14/2022</v>
                </pt>
                <pt idx="2">
                  <v>2/21/2022</v>
                </pt>
                <pt idx="3">
                  <v>2/28/2022</v>
                </pt>
                <pt idx="4">
                  <v>3/7/2022</v>
                </pt>
                <pt idx="5">
                  <v>3/14/2022</v>
                </pt>
                <pt idx="6">
                  <v>3/21/2022</v>
                </pt>
                <pt idx="7">
                  <v>3/28/2022</v>
                </pt>
                <pt idx="8">
                  <v>4/4/2022</v>
                </pt>
                <pt idx="9">
                  <v>4/11/2022</v>
                </pt>
                <pt idx="10">
                  <v>4/18/2022</v>
                </pt>
                <pt idx="11">
                  <v>4/25/2022</v>
                </pt>
                <pt idx="12">
                  <v>5/2/2022</v>
                </pt>
                <pt idx="13">
                  <v>5/9/2022</v>
                </pt>
                <pt idx="14">
                  <v>5/16/2022</v>
                </pt>
                <pt idx="15">
                  <v>5/23/2022</v>
                </pt>
                <pt idx="16">
                  <v>5/30/2022</v>
                </pt>
                <pt idx="17">
                  <v>6/6/2022</v>
                </pt>
                <pt idx="18">
                  <v>6/13/2022</v>
                </pt>
                <pt idx="19">
                  <v>6/20/2022</v>
                </pt>
                <pt idx="20">
                  <v>6/27/2022</v>
                </pt>
                <pt idx="21">
                  <v>7/4/2022</v>
                </pt>
                <pt idx="22">
                  <v>7/11/2022</v>
                </pt>
                <pt idx="23">
                  <v>7/18/2022</v>
                </pt>
                <pt idx="24">
                  <v>7/25/2022</v>
                </pt>
                <pt idx="25">
                  <v>8/1/2022</v>
                </pt>
                <pt idx="26">
                  <v>8/8/2022</v>
                </pt>
                <pt idx="27">
                  <v>8/15/2022</v>
                </pt>
                <pt idx="28">
                  <v>8/22/2022</v>
                </pt>
                <pt idx="29">
                  <v>8/29/2022</v>
                </pt>
                <pt idx="30">
                  <v>9/5/2022</v>
                </pt>
                <pt idx="31">
                  <v>9/12/2022</v>
                </pt>
                <pt idx="32">
                  <v>9/19/2022</v>
                </pt>
                <pt idx="33">
                  <v>9/26/2022</v>
                </pt>
                <pt idx="34">
                  <v>10/3/2022</v>
                </pt>
                <pt idx="35">
                  <v>10/10/2022</v>
                </pt>
                <pt idx="36">
                  <v>10/17/2022</v>
                </pt>
                <pt idx="37">
                  <v>10/24/2022</v>
                </pt>
                <pt idx="38">
                  <v>10/31/2022</v>
                </pt>
                <pt idx="39">
                  <v>11/7/2022</v>
                </pt>
                <pt idx="40">
                  <v>11/14/2022</v>
                </pt>
                <pt idx="41">
                  <v>11/21/2022</v>
                </pt>
                <pt idx="42">
                  <v>11/28/2022</v>
                </pt>
                <pt idx="43">
                  <v>12/5/2022</v>
                </pt>
                <pt idx="44">
                  <v>12/12/2022</v>
                </pt>
                <pt idx="45">
                  <v>12/19/2022</v>
                </pt>
                <pt idx="46">
                  <v>12/26/2022</v>
                </pt>
                <pt idx="47">
                  <v>1/2/2023</v>
                </pt>
                <pt idx="48">
                  <v>1/9/2023</v>
                </pt>
                <pt idx="49">
                  <v>1/16/2023</v>
                </pt>
                <pt idx="50">
                  <v>1/23/2023</v>
                </pt>
                <pt idx="51">
                  <v>1/30/2023</v>
                </pt>
                <pt idx="52">
                  <v>2/6/2023</v>
                </pt>
                <pt idx="53">
                  <v>2/13/2023</v>
                </pt>
                <pt idx="54">
                  <v>2/20/2023</v>
                </pt>
                <pt idx="55">
                  <v>2/27/2023</v>
                </pt>
                <pt idx="56">
                  <v>3/6/2023</v>
                </pt>
                <pt idx="57">
                  <v>3/13/2023</v>
                </pt>
                <pt idx="58">
                  <v>3/20/2023</v>
                </pt>
                <pt idx="59">
                  <v>3/27/2023</v>
                </pt>
                <pt idx="60">
                  <v>4/3/2023</v>
                </pt>
                <pt idx="61">
                  <v>4/10/2023</v>
                </pt>
                <pt idx="62">
                  <v>4/17/2023</v>
                </pt>
                <pt idx="63">
                  <v>4/24/2023</v>
                </pt>
                <pt idx="64">
                  <v>5/1/2023</v>
                </pt>
                <pt idx="65">
                  <v>5/8/2023</v>
                </pt>
                <pt idx="66">
                  <v>5/15/2023</v>
                </pt>
                <pt idx="67">
                  <v>5/22/2023</v>
                </pt>
                <pt idx="68">
                  <v>5/29/2023</v>
                </pt>
                <pt idx="69">
                  <v>6/5/2023</v>
                </pt>
                <pt idx="70">
                  <v>6/12/2023</v>
                </pt>
                <pt idx="71">
                  <v>6/19/2023</v>
                </pt>
                <pt idx="72">
                  <v>6/26/2023</v>
                </pt>
                <pt idx="73">
                  <v>7/3/2023</v>
                </pt>
                <pt idx="74">
                  <v>7/10/2023</v>
                </pt>
                <pt idx="75">
                  <v>7/17/2023</v>
                </pt>
                <pt idx="76">
                  <v>7/24/2023</v>
                </pt>
                <pt idx="77">
                  <v>7/31/2023</v>
                </pt>
                <pt idx="78">
                  <v>8/7/2023</v>
                </pt>
                <pt idx="79">
                  <v>8/14/2023</v>
                </pt>
                <pt idx="80">
                  <v>8/21/2023</v>
                </pt>
                <pt idx="81">
                  <v>8/28/2023</v>
                </pt>
                <pt idx="82">
                  <v>9/4/2023</v>
                </pt>
                <pt idx="83">
                  <v>9/11/2023</v>
                </pt>
                <pt idx="84">
                  <v>9/18/2023</v>
                </pt>
                <pt idx="85">
                  <v>9/25/2023</v>
                </pt>
                <pt idx="86">
                  <v>10/2/2023</v>
                </pt>
                <pt idx="87">
                  <v>10/9/2023</v>
                </pt>
                <pt idx="88">
                  <v>10/16/2023</v>
                </pt>
                <pt idx="89">
                  <v>10/23/2023</v>
                </pt>
                <pt idx="90">
                  <v>10/30/2023</v>
                </pt>
                <pt idx="91">
                  <v>11/6/2023</v>
                </pt>
                <pt idx="92">
                  <v>11/13/2023</v>
                </pt>
                <pt idx="93">
                  <v>11/20/2023</v>
                </pt>
                <pt idx="94">
                  <v>11/27/2023</v>
                </pt>
                <pt idx="95">
                  <v>12/4/2023</v>
                </pt>
                <pt idx="96">
                  <v>12/11/2023</v>
                </pt>
                <pt idx="97">
                  <v>12/18/2023</v>
                </pt>
                <pt idx="98">
                  <v>12/25/2023</v>
                </pt>
                <pt idx="99">
                  <v>1/1/2024</v>
                </pt>
                <pt idx="100">
                  <v>1/8/2024</v>
                </pt>
                <pt idx="101">
                  <v>1/15/2024</v>
                </pt>
                <pt idx="102">
                  <v>1/22/2024</v>
                </pt>
                <pt idx="103">
                  <v>1/29/2024</v>
                </pt>
                <pt idx="104">
                  <v>2/5/2024</v>
                </pt>
                <pt idx="105">
                  <v>2/12/2024</v>
                </pt>
                <pt idx="106">
                  <v>2/19/2024</v>
                </pt>
                <pt idx="107">
                  <v>2/26/2024</v>
                </pt>
                <pt idx="108">
                  <v>3/4/2024</v>
                </pt>
                <pt idx="109">
                  <v>3/11/2024</v>
                </pt>
                <pt idx="110">
                  <v>3/18/2024</v>
                </pt>
                <pt idx="111">
                  <v>3/25/2024</v>
                </pt>
                <pt idx="112">
                  <v>4/1/2024</v>
                </pt>
              </strCache>
            </strRef>
          </cat>
          <val>
            <numRef>
              <f>'2022-06 booster'!$D$10:$D$123</f>
              <numCache>
                <formatCode>General</formatCode>
                <ptCount val="113"/>
                <pt idx="0">
                  <v>679</v>
                </pt>
                <pt idx="1">
                  <v>658</v>
                </pt>
                <pt idx="2">
                  <v>558</v>
                </pt>
                <pt idx="3">
                  <v>521</v>
                </pt>
                <pt idx="4">
                  <v>540</v>
                </pt>
                <pt idx="5">
                  <v>523</v>
                </pt>
                <pt idx="6">
                  <v>521</v>
                </pt>
                <pt idx="7">
                  <v>547</v>
                </pt>
                <pt idx="8">
                  <v>489</v>
                </pt>
                <pt idx="9">
                  <v>465</v>
                </pt>
                <pt idx="10">
                  <v>477</v>
                </pt>
                <pt idx="11">
                  <v>443</v>
                </pt>
                <pt idx="12">
                  <v>438</v>
                </pt>
                <pt idx="13">
                  <v>396</v>
                </pt>
                <pt idx="14">
                  <v>422</v>
                </pt>
                <pt idx="15">
                  <v>374</v>
                </pt>
                <pt idx="16">
                  <v>393</v>
                </pt>
                <pt idx="17">
                  <v>414</v>
                </pt>
                <pt idx="18">
                  <v>388</v>
                </pt>
                <pt idx="19">
                  <v>369</v>
                </pt>
                <pt idx="20">
                  <v>406</v>
                </pt>
                <pt idx="21">
                  <v>345</v>
                </pt>
                <pt idx="22">
                  <v>351</v>
                </pt>
                <pt idx="23">
                  <v>383</v>
                </pt>
                <pt idx="24">
                  <v>369</v>
                </pt>
                <pt idx="25">
                  <v>405</v>
                </pt>
                <pt idx="26">
                  <v>377</v>
                </pt>
                <pt idx="27">
                  <v>385</v>
                </pt>
                <pt idx="28">
                  <v>386</v>
                </pt>
                <pt idx="29">
                  <v>363</v>
                </pt>
                <pt idx="30">
                  <v>374</v>
                </pt>
                <pt idx="31">
                  <v>385</v>
                </pt>
                <pt idx="32">
                  <v>385</v>
                </pt>
                <pt idx="33">
                  <v>412</v>
                </pt>
                <pt idx="34">
                  <v>407</v>
                </pt>
                <pt idx="35">
                  <v>379</v>
                </pt>
                <pt idx="36">
                  <v>399</v>
                </pt>
                <pt idx="37">
                  <v>356</v>
                </pt>
                <pt idx="38">
                  <v>357</v>
                </pt>
                <pt idx="39">
                  <v>358</v>
                </pt>
                <pt idx="40">
                  <v>372</v>
                </pt>
                <pt idx="41">
                  <v>405</v>
                </pt>
                <pt idx="42">
                  <v>419</v>
                </pt>
                <pt idx="43">
                  <v>403</v>
                </pt>
                <pt idx="44">
                  <v>477</v>
                </pt>
                <pt idx="45">
                  <v>477</v>
                </pt>
                <pt idx="46">
                  <v>546</v>
                </pt>
                <pt idx="47">
                  <v>504</v>
                </pt>
                <pt idx="48">
                  <v>437</v>
                </pt>
                <pt idx="49">
                  <v>408</v>
                </pt>
                <pt idx="50">
                  <v>358</v>
                </pt>
                <pt idx="51">
                  <v>378</v>
                </pt>
                <pt idx="52">
                  <v>358</v>
                </pt>
                <pt idx="53">
                  <v>341</v>
                </pt>
                <pt idx="54">
                  <v>353</v>
                </pt>
                <pt idx="55">
                  <v>375</v>
                </pt>
                <pt idx="56">
                  <v>368</v>
                </pt>
                <pt idx="57">
                  <v>345</v>
                </pt>
                <pt idx="58">
                  <v>370</v>
                </pt>
                <pt idx="59">
                  <v>312</v>
                </pt>
                <pt idx="60">
                  <v>349</v>
                </pt>
                <pt idx="61">
                  <v>357</v>
                </pt>
                <pt idx="62">
                  <v>348</v>
                </pt>
                <pt idx="63">
                  <v>335</v>
                </pt>
                <pt idx="64">
                  <v>347</v>
                </pt>
                <pt idx="65">
                  <v>322</v>
                </pt>
                <pt idx="66">
                  <v>319</v>
                </pt>
                <pt idx="67">
                  <v>307</v>
                </pt>
                <pt idx="68">
                  <v>335</v>
                </pt>
                <pt idx="69">
                  <v>301</v>
                </pt>
                <pt idx="70">
                  <v>337</v>
                </pt>
                <pt idx="71">
                  <v>346</v>
                </pt>
                <pt idx="72">
                  <v>344</v>
                </pt>
                <pt idx="73">
                  <v>316</v>
                </pt>
                <pt idx="74">
                  <v>304</v>
                </pt>
                <pt idx="75">
                  <v>328</v>
                </pt>
                <pt idx="76">
                  <v>297</v>
                </pt>
                <pt idx="77">
                  <v>302</v>
                </pt>
                <pt idx="78">
                  <v>348</v>
                </pt>
                <pt idx="79">
                  <v>325</v>
                </pt>
                <pt idx="80">
                  <v>331</v>
                </pt>
                <pt idx="81">
                  <v>285</v>
                </pt>
                <pt idx="82">
                  <v>301</v>
                </pt>
                <pt idx="83">
                  <v>324</v>
                </pt>
                <pt idx="84">
                  <v>318</v>
                </pt>
                <pt idx="85">
                  <v>273</v>
                </pt>
                <pt idx="86">
                  <v>329</v>
                </pt>
                <pt idx="87">
                  <v>369</v>
                </pt>
                <pt idx="88">
                  <v>360</v>
                </pt>
                <pt idx="89">
                  <v>355</v>
                </pt>
                <pt idx="90">
                  <v>329</v>
                </pt>
                <pt idx="91">
                  <v>335</v>
                </pt>
                <pt idx="92">
                  <v>356</v>
                </pt>
                <pt idx="93">
                  <v>351</v>
                </pt>
                <pt idx="94">
                  <v>366</v>
                </pt>
                <pt idx="95">
                  <v>378</v>
                </pt>
                <pt idx="96">
                  <v>375</v>
                </pt>
                <pt idx="97">
                  <v>388</v>
                </pt>
                <pt idx="98">
                  <v>392</v>
                </pt>
                <pt idx="99">
                  <v>332</v>
                </pt>
                <pt idx="100">
                  <v>364</v>
                </pt>
                <pt idx="101">
                  <v>363</v>
                </pt>
                <pt idx="102">
                  <v>324</v>
                </pt>
                <pt idx="103">
                  <v>380</v>
                </pt>
                <pt idx="104">
                  <v>399</v>
                </pt>
                <pt idx="105">
                  <v>352</v>
                </pt>
                <pt idx="106">
                  <v>322</v>
                </pt>
                <pt idx="107">
                  <v>324</v>
                </pt>
                <pt idx="108">
                  <v>313</v>
                </pt>
                <pt idx="109">
                  <v>293</v>
                </pt>
                <pt idx="110">
                  <v>321</v>
                </pt>
                <pt idx="111">
                  <v>291</v>
                </pt>
                <pt idx="112">
                  <v>303</v>
                </pt>
              </numCache>
            </numRef>
          </val>
          <smooth val="0"/>
        </ser>
        <ser>
          <idx val="3"/>
          <order val="3"/>
          <tx>
            <strRef>
              <f>'2022-06 booster'!$E$8:$E$9</f>
              <strCache>
                <ptCount val="1"/>
                <pt idx="0">
                  <v>3</v>
                </pt>
              </strCache>
            </strRef>
          </tx>
          <spPr>
            <a:ln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'2022-06 booster'!$A$10:$A$123</f>
              <strCache>
                <ptCount val="113"/>
                <pt idx="0">
                  <v>2/7/2022</v>
                </pt>
                <pt idx="1">
                  <v>2/14/2022</v>
                </pt>
                <pt idx="2">
                  <v>2/21/2022</v>
                </pt>
                <pt idx="3">
                  <v>2/28/2022</v>
                </pt>
                <pt idx="4">
                  <v>3/7/2022</v>
                </pt>
                <pt idx="5">
                  <v>3/14/2022</v>
                </pt>
                <pt idx="6">
                  <v>3/21/2022</v>
                </pt>
                <pt idx="7">
                  <v>3/28/2022</v>
                </pt>
                <pt idx="8">
                  <v>4/4/2022</v>
                </pt>
                <pt idx="9">
                  <v>4/11/2022</v>
                </pt>
                <pt idx="10">
                  <v>4/18/2022</v>
                </pt>
                <pt idx="11">
                  <v>4/25/2022</v>
                </pt>
                <pt idx="12">
                  <v>5/2/2022</v>
                </pt>
                <pt idx="13">
                  <v>5/9/2022</v>
                </pt>
                <pt idx="14">
                  <v>5/16/2022</v>
                </pt>
                <pt idx="15">
                  <v>5/23/2022</v>
                </pt>
                <pt idx="16">
                  <v>5/30/2022</v>
                </pt>
                <pt idx="17">
                  <v>6/6/2022</v>
                </pt>
                <pt idx="18">
                  <v>6/13/2022</v>
                </pt>
                <pt idx="19">
                  <v>6/20/2022</v>
                </pt>
                <pt idx="20">
                  <v>6/27/2022</v>
                </pt>
                <pt idx="21">
                  <v>7/4/2022</v>
                </pt>
                <pt idx="22">
                  <v>7/11/2022</v>
                </pt>
                <pt idx="23">
                  <v>7/18/2022</v>
                </pt>
                <pt idx="24">
                  <v>7/25/2022</v>
                </pt>
                <pt idx="25">
                  <v>8/1/2022</v>
                </pt>
                <pt idx="26">
                  <v>8/8/2022</v>
                </pt>
                <pt idx="27">
                  <v>8/15/2022</v>
                </pt>
                <pt idx="28">
                  <v>8/22/2022</v>
                </pt>
                <pt idx="29">
                  <v>8/29/2022</v>
                </pt>
                <pt idx="30">
                  <v>9/5/2022</v>
                </pt>
                <pt idx="31">
                  <v>9/12/2022</v>
                </pt>
                <pt idx="32">
                  <v>9/19/2022</v>
                </pt>
                <pt idx="33">
                  <v>9/26/2022</v>
                </pt>
                <pt idx="34">
                  <v>10/3/2022</v>
                </pt>
                <pt idx="35">
                  <v>10/10/2022</v>
                </pt>
                <pt idx="36">
                  <v>10/17/2022</v>
                </pt>
                <pt idx="37">
                  <v>10/24/2022</v>
                </pt>
                <pt idx="38">
                  <v>10/31/2022</v>
                </pt>
                <pt idx="39">
                  <v>11/7/2022</v>
                </pt>
                <pt idx="40">
                  <v>11/14/2022</v>
                </pt>
                <pt idx="41">
                  <v>11/21/2022</v>
                </pt>
                <pt idx="42">
                  <v>11/28/2022</v>
                </pt>
                <pt idx="43">
                  <v>12/5/2022</v>
                </pt>
                <pt idx="44">
                  <v>12/12/2022</v>
                </pt>
                <pt idx="45">
                  <v>12/19/2022</v>
                </pt>
                <pt idx="46">
                  <v>12/26/2022</v>
                </pt>
                <pt idx="47">
                  <v>1/2/2023</v>
                </pt>
                <pt idx="48">
                  <v>1/9/2023</v>
                </pt>
                <pt idx="49">
                  <v>1/16/2023</v>
                </pt>
                <pt idx="50">
                  <v>1/23/2023</v>
                </pt>
                <pt idx="51">
                  <v>1/30/2023</v>
                </pt>
                <pt idx="52">
                  <v>2/6/2023</v>
                </pt>
                <pt idx="53">
                  <v>2/13/2023</v>
                </pt>
                <pt idx="54">
                  <v>2/20/2023</v>
                </pt>
                <pt idx="55">
                  <v>2/27/2023</v>
                </pt>
                <pt idx="56">
                  <v>3/6/2023</v>
                </pt>
                <pt idx="57">
                  <v>3/13/2023</v>
                </pt>
                <pt idx="58">
                  <v>3/20/2023</v>
                </pt>
                <pt idx="59">
                  <v>3/27/2023</v>
                </pt>
                <pt idx="60">
                  <v>4/3/2023</v>
                </pt>
                <pt idx="61">
                  <v>4/10/2023</v>
                </pt>
                <pt idx="62">
                  <v>4/17/2023</v>
                </pt>
                <pt idx="63">
                  <v>4/24/2023</v>
                </pt>
                <pt idx="64">
                  <v>5/1/2023</v>
                </pt>
                <pt idx="65">
                  <v>5/8/2023</v>
                </pt>
                <pt idx="66">
                  <v>5/15/2023</v>
                </pt>
                <pt idx="67">
                  <v>5/22/2023</v>
                </pt>
                <pt idx="68">
                  <v>5/29/2023</v>
                </pt>
                <pt idx="69">
                  <v>6/5/2023</v>
                </pt>
                <pt idx="70">
                  <v>6/12/2023</v>
                </pt>
                <pt idx="71">
                  <v>6/19/2023</v>
                </pt>
                <pt idx="72">
                  <v>6/26/2023</v>
                </pt>
                <pt idx="73">
                  <v>7/3/2023</v>
                </pt>
                <pt idx="74">
                  <v>7/10/2023</v>
                </pt>
                <pt idx="75">
                  <v>7/17/2023</v>
                </pt>
                <pt idx="76">
                  <v>7/24/2023</v>
                </pt>
                <pt idx="77">
                  <v>7/31/2023</v>
                </pt>
                <pt idx="78">
                  <v>8/7/2023</v>
                </pt>
                <pt idx="79">
                  <v>8/14/2023</v>
                </pt>
                <pt idx="80">
                  <v>8/21/2023</v>
                </pt>
                <pt idx="81">
                  <v>8/28/2023</v>
                </pt>
                <pt idx="82">
                  <v>9/4/2023</v>
                </pt>
                <pt idx="83">
                  <v>9/11/2023</v>
                </pt>
                <pt idx="84">
                  <v>9/18/2023</v>
                </pt>
                <pt idx="85">
                  <v>9/25/2023</v>
                </pt>
                <pt idx="86">
                  <v>10/2/2023</v>
                </pt>
                <pt idx="87">
                  <v>10/9/2023</v>
                </pt>
                <pt idx="88">
                  <v>10/16/2023</v>
                </pt>
                <pt idx="89">
                  <v>10/23/2023</v>
                </pt>
                <pt idx="90">
                  <v>10/30/2023</v>
                </pt>
                <pt idx="91">
                  <v>11/6/2023</v>
                </pt>
                <pt idx="92">
                  <v>11/13/2023</v>
                </pt>
                <pt idx="93">
                  <v>11/20/2023</v>
                </pt>
                <pt idx="94">
                  <v>11/27/2023</v>
                </pt>
                <pt idx="95">
                  <v>12/4/2023</v>
                </pt>
                <pt idx="96">
                  <v>12/11/2023</v>
                </pt>
                <pt idx="97">
                  <v>12/18/2023</v>
                </pt>
                <pt idx="98">
                  <v>12/25/2023</v>
                </pt>
                <pt idx="99">
                  <v>1/1/2024</v>
                </pt>
                <pt idx="100">
                  <v>1/8/2024</v>
                </pt>
                <pt idx="101">
                  <v>1/15/2024</v>
                </pt>
                <pt idx="102">
                  <v>1/22/2024</v>
                </pt>
                <pt idx="103">
                  <v>1/29/2024</v>
                </pt>
                <pt idx="104">
                  <v>2/5/2024</v>
                </pt>
                <pt idx="105">
                  <v>2/12/2024</v>
                </pt>
                <pt idx="106">
                  <v>2/19/2024</v>
                </pt>
                <pt idx="107">
                  <v>2/26/2024</v>
                </pt>
                <pt idx="108">
                  <v>3/4/2024</v>
                </pt>
                <pt idx="109">
                  <v>3/11/2024</v>
                </pt>
                <pt idx="110">
                  <v>3/18/2024</v>
                </pt>
                <pt idx="111">
                  <v>3/25/2024</v>
                </pt>
                <pt idx="112">
                  <v>4/1/2024</v>
                </pt>
              </strCache>
            </strRef>
          </cat>
          <val>
            <numRef>
              <f>'2022-06 booster'!$E$10:$E$123</f>
              <numCache>
                <formatCode>General</formatCode>
                <ptCount val="113"/>
                <pt idx="0">
                  <v>1037</v>
                </pt>
                <pt idx="1">
                  <v>1051</v>
                </pt>
                <pt idx="2">
                  <v>1053</v>
                </pt>
                <pt idx="3">
                  <v>1020</v>
                </pt>
                <pt idx="4">
                  <v>1028</v>
                </pt>
                <pt idx="5">
                  <v>1056</v>
                </pt>
                <pt idx="6">
                  <v>1120</v>
                </pt>
                <pt idx="7">
                  <v>1169</v>
                </pt>
                <pt idx="8">
                  <v>1214</v>
                </pt>
                <pt idx="9">
                  <v>1163</v>
                </pt>
                <pt idx="10">
                  <v>1186</v>
                </pt>
                <pt idx="11">
                  <v>1171</v>
                </pt>
                <pt idx="12">
                  <v>1167</v>
                </pt>
                <pt idx="13">
                  <v>1159</v>
                </pt>
                <pt idx="14">
                  <v>1067</v>
                </pt>
                <pt idx="15">
                  <v>1002</v>
                </pt>
                <pt idx="16">
                  <v>1111</v>
                </pt>
                <pt idx="17">
                  <v>1080</v>
                </pt>
                <pt idx="18">
                  <v>1061</v>
                </pt>
                <pt idx="19">
                  <v>1034</v>
                </pt>
                <pt idx="20">
                  <v>1165</v>
                </pt>
                <pt idx="21">
                  <v>1018</v>
                </pt>
                <pt idx="22">
                  <v>1084</v>
                </pt>
                <pt idx="23">
                  <v>1319</v>
                </pt>
                <pt idx="24">
                  <v>1171</v>
                </pt>
                <pt idx="25">
                  <v>1232</v>
                </pt>
                <pt idx="26">
                  <v>1193</v>
                </pt>
                <pt idx="27">
                  <v>1212</v>
                </pt>
                <pt idx="28">
                  <v>1123</v>
                </pt>
                <pt idx="29">
                  <v>1146</v>
                </pt>
                <pt idx="30">
                  <v>1143</v>
                </pt>
                <pt idx="31">
                  <v>1256</v>
                </pt>
                <pt idx="32">
                  <v>1269</v>
                </pt>
                <pt idx="33">
                  <v>1281</v>
                </pt>
                <pt idx="34">
                  <v>1306</v>
                </pt>
                <pt idx="35">
                  <v>1291</v>
                </pt>
                <pt idx="36">
                  <v>1300</v>
                </pt>
                <pt idx="37">
                  <v>1282</v>
                </pt>
                <pt idx="38">
                  <v>1222</v>
                </pt>
                <pt idx="39">
                  <v>1287</v>
                </pt>
                <pt idx="40">
                  <v>1287</v>
                </pt>
                <pt idx="41">
                  <v>1249</v>
                </pt>
                <pt idx="42">
                  <v>1385</v>
                </pt>
                <pt idx="43">
                  <v>1378</v>
                </pt>
                <pt idx="44">
                  <v>1544</v>
                </pt>
                <pt idx="45">
                  <v>1743</v>
                </pt>
                <pt idx="46">
                  <v>1736</v>
                </pt>
                <pt idx="47">
                  <v>1666</v>
                </pt>
                <pt idx="48">
                  <v>1503</v>
                </pt>
                <pt idx="49">
                  <v>1444</v>
                </pt>
                <pt idx="50">
                  <v>1381</v>
                </pt>
                <pt idx="51">
                  <v>1342</v>
                </pt>
                <pt idx="52">
                  <v>1322</v>
                </pt>
                <pt idx="53">
                  <v>1380</v>
                </pt>
                <pt idx="54">
                  <v>1351</v>
                </pt>
                <pt idx="55">
                  <v>1338</v>
                </pt>
                <pt idx="56">
                  <v>1370</v>
                </pt>
                <pt idx="57">
                  <v>1281</v>
                </pt>
                <pt idx="58">
                  <v>1320</v>
                </pt>
                <pt idx="59">
                  <v>1264</v>
                </pt>
                <pt idx="60">
                  <v>1208</v>
                </pt>
                <pt idx="61">
                  <v>1320</v>
                </pt>
                <pt idx="62">
                  <v>1276</v>
                </pt>
                <pt idx="63">
                  <v>1216</v>
                </pt>
                <pt idx="64">
                  <v>1211</v>
                </pt>
                <pt idx="65">
                  <v>1198</v>
                </pt>
                <pt idx="66">
                  <v>1178</v>
                </pt>
                <pt idx="67">
                  <v>1158</v>
                </pt>
                <pt idx="68">
                  <v>1138</v>
                </pt>
                <pt idx="69">
                  <v>1160</v>
                </pt>
                <pt idx="70">
                  <v>1124</v>
                </pt>
                <pt idx="71">
                  <v>1224</v>
                </pt>
                <pt idx="72">
                  <v>1108</v>
                </pt>
                <pt idx="73">
                  <v>1149</v>
                </pt>
                <pt idx="74">
                  <v>1235</v>
                </pt>
                <pt idx="75">
                  <v>1143</v>
                </pt>
                <pt idx="76">
                  <v>1118</v>
                </pt>
                <pt idx="77">
                  <v>1119</v>
                </pt>
                <pt idx="78">
                  <v>1141</v>
                </pt>
                <pt idx="79">
                  <v>1217</v>
                </pt>
                <pt idx="80">
                  <v>1322</v>
                </pt>
                <pt idx="81">
                  <v>1176</v>
                </pt>
                <pt idx="82">
                  <v>1140</v>
                </pt>
                <pt idx="83">
                  <v>1153</v>
                </pt>
                <pt idx="84">
                  <v>1194</v>
                </pt>
                <pt idx="85">
                  <v>1177</v>
                </pt>
                <pt idx="86">
                  <v>1181</v>
                </pt>
                <pt idx="87">
                  <v>1363</v>
                </pt>
                <pt idx="88">
                  <v>1300</v>
                </pt>
                <pt idx="89">
                  <v>1332</v>
                </pt>
                <pt idx="90">
                  <v>1258</v>
                </pt>
                <pt idx="91">
                  <v>1261</v>
                </pt>
                <pt idx="92">
                  <v>1366</v>
                </pt>
                <pt idx="93">
                  <v>1377</v>
                </pt>
                <pt idx="94">
                  <v>1406</v>
                </pt>
                <pt idx="95">
                  <v>1437</v>
                </pt>
                <pt idx="96">
                  <v>1479</v>
                </pt>
                <pt idx="97">
                  <v>1417</v>
                </pt>
                <pt idx="98">
                  <v>1467</v>
                </pt>
                <pt idx="99">
                  <v>1351</v>
                </pt>
                <pt idx="100">
                  <v>1317</v>
                </pt>
                <pt idx="101">
                  <v>1346</v>
                </pt>
                <pt idx="102">
                  <v>1446</v>
                </pt>
                <pt idx="103">
                  <v>1385</v>
                </pt>
                <pt idx="104">
                  <v>1527</v>
                </pt>
                <pt idx="105">
                  <v>1342</v>
                </pt>
                <pt idx="106">
                  <v>1348</v>
                </pt>
                <pt idx="107">
                  <v>1245</v>
                </pt>
                <pt idx="108">
                  <v>1177</v>
                </pt>
                <pt idx="109">
                  <v>1195</v>
                </pt>
                <pt idx="110">
                  <v>1161</v>
                </pt>
                <pt idx="111">
                  <v>1241</v>
                </pt>
                <pt idx="112">
                  <v>1254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994414399"/>
        <axId val="1994408159"/>
      </lineChart>
      <catAx>
        <axId val="1994414399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994408159"/>
        <crosses val="autoZero"/>
        <auto val="1"/>
        <lblAlgn val="ctr"/>
        <lblOffset val="100"/>
        <noMultiLvlLbl val="0"/>
      </catAx>
      <valAx>
        <axId val="1994408159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994414399"/>
        <crosses val="autoZero"/>
        <crossBetween val="between"/>
      </valAx>
    </plotArea>
    <legend>
      <legendPos val="r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Detrend</a:t>
            </a:r>
            <a:r>
              <a:rPr lang="en-US" baseline="0"/>
              <a:t xml:space="preserve"> analysis window used to neutralize slopes</a:t>
            </a:r>
            <a:endParaRPr lang="en-US"/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'2022-06 booster'!$X$9</f>
              <strCache>
                <ptCount val="1"/>
                <pt idx="0">
                  <v>v1/v0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'2022-06 booster'!$X$10:$X$61</f>
              <numCache>
                <formatCode>0.000</formatCode>
                <ptCount val="52"/>
                <pt idx="0">
                  <v>0.1405405405405405</v>
                </pt>
                <pt idx="1">
                  <v>0.1217547000895255</v>
                </pt>
                <pt idx="2">
                  <v>0.1214329083181542</v>
                </pt>
                <pt idx="3">
                  <v>0.1187983614019117</v>
                </pt>
                <pt idx="4">
                  <v>0.1230260741828865</v>
                </pt>
                <pt idx="5">
                  <v>0.125385089340727</v>
                </pt>
                <pt idx="6">
                  <v>0.1200423056583818</v>
                </pt>
                <pt idx="7">
                  <v>0.1201568265682657</v>
                </pt>
                <pt idx="8">
                  <v>0.1177805280528053</v>
                </pt>
                <pt idx="9">
                  <v>0.1179544606196342</v>
                </pt>
                <pt idx="10">
                  <v>0.1181615503344195</v>
                </pt>
                <pt idx="11">
                  <v>0.1190022243406419</v>
                </pt>
                <pt idx="12">
                  <v>0.1185567010309278</v>
                </pt>
                <pt idx="13">
                  <v>0.1192355629414209</v>
                </pt>
                <pt idx="14">
                  <v>0.1202860858257477</v>
                </pt>
                <pt idx="15">
                  <v>0.1219422249539029</v>
                </pt>
                <pt idx="16">
                  <v>0.1213003961780471</v>
                </pt>
                <pt idx="17">
                  <v>0.1198985219501434</v>
                </pt>
                <pt idx="18">
                  <v>0.118672547784079</v>
                </pt>
                <pt idx="19">
                  <v>0.1180811808118081</v>
                </pt>
                <pt idx="20">
                  <v>0.1181644359464627</v>
                </pt>
                <pt idx="21">
                  <v>0.118019257221458</v>
                </pt>
                <pt idx="22">
                  <v>0.1182729511079845</v>
                </pt>
                <pt idx="23">
                  <v>0.1177713899222185</v>
                </pt>
                <pt idx="24">
                  <v>0.1179834953836098</v>
                </pt>
                <pt idx="25">
                  <v>0.1175681010659297</v>
                </pt>
                <pt idx="26">
                  <v>0.1170869200883675</v>
                </pt>
                <pt idx="27">
                  <v>0.1172853063913903</v>
                </pt>
                <pt idx="28">
                  <v>0.1177011169235119</v>
                </pt>
                <pt idx="29">
                  <v>0.1179099346854589</v>
                </pt>
                <pt idx="30">
                  <v>0.118408757175277</v>
                </pt>
                <pt idx="31">
                  <v>0.1185847589424572</v>
                </pt>
                <pt idx="32">
                  <v>0.1189263938651078</v>
                </pt>
                <pt idx="33">
                  <v>0.1187683284457478</v>
                </pt>
                <pt idx="34">
                  <v>0.1183961146647714</v>
                </pt>
                <pt idx="35">
                  <v>0.1193067311567916</v>
                </pt>
                <pt idx="36">
                  <v>0.1192449871177327</v>
                </pt>
                <pt idx="37">
                  <v>0.1195308237861429</v>
                </pt>
                <pt idx="38">
                  <v>0.1196200180438359</v>
                </pt>
                <pt idx="39">
                  <v>0.1197765825403393</v>
                </pt>
                <pt idx="40">
                  <v>0.1190428312889604</v>
                </pt>
                <pt idx="41">
                  <v>0.11963926873499</v>
                </pt>
                <pt idx="42">
                  <v>0.119524763813341</v>
                </pt>
                <pt idx="43">
                  <v>0.1191536748329621</v>
                </pt>
                <pt idx="44">
                  <v>0.1194415484338879</v>
                </pt>
                <pt idx="45">
                  <v>0.1189782953943886</v>
                </pt>
                <pt idx="46">
                  <v>0.1188498127502045</v>
                </pt>
                <pt idx="47">
                  <v>0.118603478699269</v>
                </pt>
                <pt idx="48">
                  <v>0.1185819574257833</v>
                </pt>
                <pt idx="49">
                  <v>0.1185122501611863</v>
                </pt>
                <pt idx="50">
                  <v>0.1183058600836028</v>
                </pt>
                <pt idx="51">
                  <v>0.1178380886105312</v>
                </pt>
              </numCache>
            </numRef>
          </val>
          <smooth val="0"/>
        </ser>
        <ser>
          <idx val="1"/>
          <order val="1"/>
          <tx>
            <strRef>
              <f>'2022-06 booster'!$Y$9</f>
              <strCache>
                <ptCount val="1"/>
                <pt idx="0">
                  <v>v2/v1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'2022-06 booster'!$Y$10:$Y$61</f>
              <numCache>
                <formatCode>0.000</formatCode>
                <ptCount val="52"/>
                <pt idx="0">
                  <v>4.589743589743589</v>
                </pt>
                <pt idx="1">
                  <v>5.139705882352941</v>
                </pt>
                <pt idx="2">
                  <v>5.26</v>
                </pt>
                <pt idx="3">
                  <v>5.467432950191571</v>
                </pt>
                <pt idx="4">
                  <v>5.358208955223881</v>
                </pt>
                <pt idx="5">
                  <v>5.257985257985258</v>
                </pt>
                <pt idx="6">
                  <v>5.52863436123348</v>
                </pt>
                <pt idx="7">
                  <v>5.416506717850288</v>
                </pt>
                <pt idx="8">
                  <v>5.553415061295972</v>
                </pt>
                <pt idx="9">
                  <v>5.582278481012659</v>
                </pt>
                <pt idx="10">
                  <v>5.625544267053701</v>
                </pt>
                <pt idx="11">
                  <v>5.622162883845127</v>
                </pt>
                <pt idx="12">
                  <v>5.662111801242236</v>
                </pt>
                <pt idx="13">
                  <v>5.667828106852497</v>
                </pt>
                <pt idx="14">
                  <v>5.62054054054054</v>
                </pt>
                <pt idx="15">
                  <v>5.550403225806452</v>
                </pt>
                <pt idx="16">
                  <v>5.610951008645533</v>
                </pt>
                <pt idx="17">
                  <v>5.650413983440663</v>
                </pt>
                <pt idx="18">
                  <v>5.733628318584071</v>
                </pt>
                <pt idx="19">
                  <v>5.764358108108108</v>
                </pt>
                <pt idx="20">
                  <v>5.800161812297735</v>
                </pt>
                <pt idx="21">
                  <v>5.815850815850816</v>
                </pt>
                <pt idx="22">
                  <v>5.791078066914499</v>
                </pt>
                <pt idx="23">
                  <v>5.826992103374013</v>
                </pt>
                <pt idx="24">
                  <v>5.826869806094183</v>
                </pt>
                <pt idx="25">
                  <v>5.853593015446608</v>
                </pt>
                <pt idx="26">
                  <v>5.897202342225114</v>
                </pt>
                <pt idx="27">
                  <v>5.86079900124844</v>
                </pt>
                <pt idx="28">
                  <v>5.837837837837838</v>
                </pt>
                <pt idx="29">
                  <v>5.833819241982507</v>
                </pt>
                <pt idx="30">
                  <v>5.809470124013528</v>
                </pt>
                <pt idx="31">
                  <v>5.808743169398907</v>
                </pt>
                <pt idx="32">
                  <v>5.78646934460888</v>
                </pt>
                <pt idx="33">
                  <v>5.772119341563786</v>
                </pt>
                <pt idx="34">
                  <v>5.777888944472236</v>
                </pt>
                <pt idx="35">
                  <v>5.752413127413128</v>
                </pt>
                <pt idx="36">
                  <v>5.767496477219352</v>
                </pt>
                <pt idx="37">
                  <v>5.76631675034231</v>
                </pt>
                <pt idx="38">
                  <v>5.751109139307897</v>
                </pt>
                <pt idx="39">
                  <v>5.741796200345423</v>
                </pt>
                <pt idx="40">
                  <v>5.766047297297297</v>
                </pt>
                <pt idx="41">
                  <v>5.737402703809914</v>
                </pt>
                <pt idx="42">
                  <v>5.736926147704591</v>
                </pt>
                <pt idx="43">
                  <v>5.743380062305296</v>
                </pt>
                <pt idx="44">
                  <v>5.73965844402277</v>
                </pt>
                <pt idx="45">
                  <v>5.751575824990731</v>
                </pt>
                <pt idx="46">
                  <v>5.760231800072438</v>
                </pt>
                <pt idx="47">
                  <v>5.751328374070138</v>
                </pt>
                <pt idx="48">
                  <v>5.763888888888889</v>
                </pt>
                <pt idx="49">
                  <v>5.767766065963958</v>
                </pt>
                <pt idx="50">
                  <v>5.762333333333333</v>
                </pt>
                <pt idx="51">
                  <v>5.796259842519685</v>
                </pt>
              </numCache>
            </numRef>
          </val>
          <smooth val="0"/>
        </ser>
        <ser>
          <idx val="2"/>
          <order val="2"/>
          <tx>
            <strRef>
              <f>'2022-06 booster'!$Z$9</f>
              <strCache>
                <ptCount val="1"/>
                <pt idx="0">
                  <v>v2/v0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'2022-06 booster'!$Z$10:$Z$61</f>
              <numCache>
                <formatCode>0.000</formatCode>
                <ptCount val="52"/>
                <pt idx="0">
                  <v>0.645045045045045</v>
                </pt>
                <pt idx="1">
                  <v>0.6257833482542524</v>
                </pt>
                <pt idx="2">
                  <v>0.6387370977534912</v>
                </pt>
                <pt idx="3">
                  <v>0.6495220755575786</v>
                </pt>
                <pt idx="4">
                  <v>0.65919941241278</v>
                </pt>
                <pt idx="5">
                  <v>0.6592729513247073</v>
                </pt>
                <pt idx="6">
                  <v>0.6636700158646219</v>
                </pt>
                <pt idx="7">
                  <v>0.650830258302583</v>
                </pt>
                <pt idx="8">
                  <v>0.6540841584158416</v>
                </pt>
                <pt idx="9">
                  <v>0.658454647256439</v>
                </pt>
                <pt idx="10">
                  <v>0.6647230320699709</v>
                </pt>
                <pt idx="11">
                  <v>0.6690498887829679</v>
                </pt>
                <pt idx="12">
                  <v>0.671281296023564</v>
                </pt>
                <pt idx="13">
                  <v>0.6758066749757651</v>
                </pt>
                <pt idx="14">
                  <v>0.6760728218465539</v>
                </pt>
                <pt idx="15">
                  <v>0.6768285187461586</v>
                </pt>
                <pt idx="16">
                  <v>0.680610580284316</v>
                </pt>
                <pt idx="17">
                  <v>0.6774762850209575</v>
                </pt>
                <pt idx="18">
                  <v>0.6804242806133165</v>
                </pt>
                <pt idx="19">
                  <v>0.6806622120275256</v>
                </pt>
                <pt idx="20">
                  <v>0.6853728489483748</v>
                </pt>
                <pt idx="21">
                  <v>0.686382393397524</v>
                </pt>
                <pt idx="22">
                  <v>0.6849278930707</v>
                </pt>
                <pt idx="23">
                  <v>0.6862529590801488</v>
                </pt>
                <pt idx="24">
                  <v>0.6874744668682082</v>
                </pt>
                <pt idx="25">
                  <v>0.6881958152388472</v>
                </pt>
                <pt idx="26">
                  <v>0.6904852593890455</v>
                </pt>
                <pt idx="27">
                  <v>0.6873856065597774</v>
                </pt>
                <pt idx="28">
                  <v>0.6871200339318535</v>
                </pt>
                <pt idx="29">
                  <v>0.6878652457889309</v>
                </pt>
                <pt idx="30">
                  <v>0.6878921372313442</v>
                </pt>
                <pt idx="31">
                  <v>0.6888284085018144</v>
                </pt>
                <pt idx="32">
                  <v>0.6881639323653278</v>
                </pt>
                <pt idx="33">
                  <v>0.6855449657869013</v>
                </pt>
                <pt idx="34">
                  <v>0.6840796019900498</v>
                </pt>
                <pt idx="35">
                  <v>0.6863016064950769</v>
                </pt>
                <pt idx="36">
                  <v>0.6877450431275904</v>
                </pt>
                <pt idx="37">
                  <v>0.689252591380251</v>
                </pt>
                <pt idx="38">
                  <v>0.6879477790160803</v>
                </pt>
                <pt idx="39">
                  <v>0.6877327265204799</v>
                </pt>
                <pt idx="40">
                  <v>0.6864065956163282</v>
                </pt>
                <pt idx="41">
                  <v>0.6864186639219723</v>
                </pt>
                <pt idx="42">
                  <v>0.6857047428189713</v>
                </pt>
                <pt idx="43">
                  <v>0.684344840386043</v>
                </pt>
                <pt idx="44">
                  <v>0.6855536920357191</v>
                </pt>
                <pt idx="45">
                  <v>0.6843126874889712</v>
                </pt>
                <pt idx="46">
                  <v>0.6846024708363824</v>
                </pt>
                <pt idx="47">
                  <v>0.6821275523065289</v>
                </pt>
                <pt idx="48">
                  <v>0.6834932268291679</v>
                </pt>
                <pt idx="49">
                  <v>0.6835509348807222</v>
                </pt>
                <pt idx="50">
                  <v>0.681717801088414</v>
                </pt>
                <pt idx="51">
                  <v>0.6830201809324983</v>
                </pt>
              </numCache>
            </numRef>
          </val>
          <smooth val="0"/>
        </ser>
        <ser>
          <idx val="3"/>
          <order val="3"/>
          <tx>
            <strRef>
              <f>'2022-06 booster'!$AA$9</f>
              <strCache>
                <ptCount val="1"/>
                <pt idx="0">
                  <v>v3/v0</v>
                </pt>
              </strCache>
            </strRef>
          </tx>
          <spPr>
            <a:ln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'2022-06 booster'!$AA$10:$AA$61</f>
              <numCache>
                <formatCode>General</formatCode>
                <ptCount val="52"/>
                <pt idx="0">
                  <v>2.381981981981982</v>
                </pt>
                <pt idx="1">
                  <v>2.418979409131603</v>
                </pt>
                <pt idx="2">
                  <v>2.460837887067395</v>
                </pt>
                <pt idx="3">
                  <v>2.45380063723259</v>
                </pt>
                <pt idx="4">
                  <v>2.48292324641939</v>
                </pt>
                <pt idx="5">
                  <v>2.477510782501541</v>
                </pt>
                <pt idx="6">
                  <v>2.475409836065574</v>
                </pt>
                <pt idx="7">
                  <v>2.450645756457565</v>
                </pt>
                <pt idx="8">
                  <v>2.441006600660066</v>
                </pt>
                <pt idx="9">
                  <v>2.455020530048526</v>
                </pt>
                <pt idx="10">
                  <v>2.474704167381238</v>
                </pt>
                <pt idx="11">
                  <v>2.485859548776613</v>
                </pt>
                <pt idx="12">
                  <v>2.482621502209131</v>
                </pt>
                <pt idx="13">
                  <v>2.500346212435951</v>
                </pt>
                <pt idx="14">
                  <v>2.501040312093628</v>
                </pt>
                <pt idx="15">
                  <v>2.506576521204671</v>
                </pt>
                <pt idx="16">
                  <v>2.508622698671638</v>
                </pt>
                <pt idx="17">
                  <v>2.50264725347452</v>
                </pt>
                <pt idx="18">
                  <v>2.50084015963033</v>
                </pt>
                <pt idx="19">
                  <v>2.496958212825371</v>
                </pt>
                <pt idx="20">
                  <v>2.499521988527725</v>
                </pt>
                <pt idx="21">
                  <v>2.502888583218707</v>
                </pt>
                <pt idx="22">
                  <v>2.508705592683785</v>
                </pt>
                <pt idx="23">
                  <v>2.508623605005073</v>
                </pt>
                <pt idx="24">
                  <v>2.515728409183757</v>
                </pt>
                <pt idx="25">
                  <v>2.519463087248322</v>
                </pt>
                <pt idx="26">
                  <v>2.51771158680582</v>
                </pt>
                <pt idx="27">
                  <v>2.508748810308222</v>
                </pt>
                <pt idx="28">
                  <v>2.515834864979499</v>
                </pt>
                <pt idx="29">
                  <v>2.527672739773118</v>
                </pt>
                <pt idx="30">
                  <v>2.530036043251902</v>
                </pt>
                <pt idx="31">
                  <v>2.530974598237429</v>
                </pt>
                <pt idx="32">
                  <v>2.530140172229556</v>
                </pt>
                <pt idx="33">
                  <v>2.531097262952102</v>
                </pt>
                <pt idx="34">
                  <v>2.523691068467188</v>
                </pt>
                <pt idx="35">
                  <v>2.531985950365636</v>
                </pt>
                <pt idx="36">
                  <v>2.535734289234906</v>
                </pt>
                <pt idx="37">
                  <v>2.542553191489362</v>
                </pt>
                <pt idx="38">
                  <v>2.540094464787985</v>
                </pt>
                <pt idx="39">
                  <v>2.54054613156806</v>
                </pt>
                <pt idx="40">
                  <v>2.538206314096119</v>
                </pt>
                <pt idx="41">
                  <v>2.542126157917953</v>
                </pt>
                <pt idx="42">
                  <v>2.541893310430384</v>
                </pt>
                <pt idx="43">
                  <v>2.53851150705271</v>
                </pt>
                <pt idx="44">
                  <v>2.546983364308055</v>
                </pt>
                <pt idx="45">
                  <v>2.541291688724193</v>
                </pt>
                <pt idx="46">
                  <v>2.542852223322285</v>
                </pt>
                <pt idx="47">
                  <v>2.53861020082346</v>
                </pt>
                <pt idx="48">
                  <v>2.542141886606003</v>
                </pt>
                <pt idx="49">
                  <v>2.542190522243714</v>
                </pt>
                <pt idx="50">
                  <v>2.54487735625838</v>
                </pt>
                <pt idx="51">
                  <v>2.54844197015387</v>
                </pt>
              </numCache>
            </numRef>
          </val>
          <smooth val="0"/>
        </ser>
        <ser>
          <idx val="4"/>
          <order val="4"/>
          <tx>
            <strRef>
              <f>'2022-06 booster'!$AB$9</f>
              <strCache>
                <ptCount val="1"/>
                <pt idx="0">
                  <v>v3/v1</v>
                </pt>
              </strCache>
            </strRef>
          </tx>
          <spPr>
            <a:ln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'2022-06 booster'!$AB$10:$AB$61</f>
              <numCache>
                <formatCode>General</formatCode>
                <ptCount val="52"/>
                <pt idx="0">
                  <v>16.94871794871795</v>
                </pt>
                <pt idx="1">
                  <v>19.86764705882353</v>
                </pt>
                <pt idx="2">
                  <v>20.265</v>
                </pt>
                <pt idx="3">
                  <v>20.6551724137931</v>
                </pt>
                <pt idx="4">
                  <v>20.18208955223881</v>
                </pt>
                <pt idx="5">
                  <v>19.75921375921376</v>
                </pt>
                <pt idx="6">
                  <v>20.62114537444934</v>
                </pt>
                <pt idx="7">
                  <v>20.39539347408829</v>
                </pt>
                <pt idx="8">
                  <v>20.72504378283713</v>
                </pt>
                <pt idx="9">
                  <v>20.8132911392405</v>
                </pt>
                <pt idx="10">
                  <v>20.94339622641509</v>
                </pt>
                <pt idx="11">
                  <v>20.88918558077437</v>
                </pt>
                <pt idx="12">
                  <v>20.94037267080745</v>
                </pt>
                <pt idx="13">
                  <v>20.96980255516841</v>
                </pt>
                <pt idx="14">
                  <v>20.79243243243243</v>
                </pt>
                <pt idx="15">
                  <v>20.5554435483871</v>
                </pt>
                <pt idx="16">
                  <v>20.68107588856869</v>
                </pt>
                <pt idx="17">
                  <v>20.87304507819687</v>
                </pt>
                <pt idx="18">
                  <v>21.07345132743363</v>
                </pt>
                <pt idx="19">
                  <v>21.14611486486486</v>
                </pt>
                <pt idx="20">
                  <v>21.15291262135922</v>
                </pt>
                <pt idx="21">
                  <v>21.20745920745921</v>
                </pt>
                <pt idx="22">
                  <v>21.21115241635688</v>
                </pt>
                <pt idx="23">
                  <v>21.30078966259871</v>
                </pt>
                <pt idx="24">
                  <v>21.32271468144044</v>
                </pt>
                <pt idx="25">
                  <v>21.42981867024849</v>
                </pt>
                <pt idx="26">
                  <v>21.50292778139232</v>
                </pt>
                <pt idx="27">
                  <v>21.39013732833958</v>
                </pt>
                <pt idx="28">
                  <v>21.37477477477477</v>
                </pt>
                <pt idx="29">
                  <v>21.43731778425656</v>
                </pt>
                <pt idx="30">
                  <v>21.36696730552424</v>
                </pt>
                <pt idx="31">
                  <v>21.3431693989071</v>
                </pt>
                <pt idx="32">
                  <v>21.27484143763213</v>
                </pt>
                <pt idx="33">
                  <v>21.31121399176955</v>
                </pt>
                <pt idx="34">
                  <v>21.31565782891446</v>
                </pt>
                <pt idx="35">
                  <v>21.22249034749035</v>
                </pt>
                <pt idx="36">
                  <v>21.26491310474401</v>
                </pt>
                <pt idx="37">
                  <v>21.27110908261068</v>
                </pt>
                <pt idx="38">
                  <v>21.23469387755102</v>
                </pt>
                <pt idx="39">
                  <v>21.21070811744387</v>
                </pt>
                <pt idx="40">
                  <v>21.32179054054054</v>
                </pt>
                <pt idx="41">
                  <v>21.24825891028267</v>
                </pt>
                <pt idx="42">
                  <v>21.26666666666667</v>
                </pt>
                <pt idx="43">
                  <v>21.30451713395639</v>
                </pt>
                <pt idx="44">
                  <v>21.32409867172676</v>
                </pt>
                <pt idx="45">
                  <v>21.35928809788654</v>
                </pt>
                <pt idx="46">
                  <v>21.39550887359652</v>
                </pt>
                <pt idx="47">
                  <v>21.40417995040737</v>
                </pt>
                <pt idx="48">
                  <v>21.43784722222222</v>
                </pt>
                <pt idx="49">
                  <v>21.45086705202312</v>
                </pt>
                <pt idx="50">
                  <v>21.511</v>
                </pt>
                <pt idx="51">
                  <v>21.62664041994751</v>
                </pt>
              </numCache>
            </numRef>
          </val>
          <smooth val="0"/>
        </ser>
        <ser>
          <idx val="5"/>
          <order val="5"/>
          <tx>
            <strRef>
              <f>'2022-06 booster'!$AC$9</f>
              <strCache>
                <ptCount val="1"/>
                <pt idx="0">
                  <v>v3/v2</v>
                </pt>
              </strCache>
            </strRef>
          </tx>
          <spPr>
            <a:ln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'2022-06 booster'!$AC$10:$AC$61</f>
              <numCache>
                <formatCode>General</formatCode>
                <ptCount val="52"/>
                <pt idx="0">
                  <v>3.692737430167598</v>
                </pt>
                <pt idx="1">
                  <v>3.86552217453505</v>
                </pt>
                <pt idx="2">
                  <v>3.852661596958175</v>
                </pt>
                <pt idx="3">
                  <v>3.777855641205326</v>
                </pt>
                <pt idx="4">
                  <v>3.766573816155989</v>
                </pt>
                <pt idx="5">
                  <v>3.757943925233645</v>
                </pt>
                <pt idx="6">
                  <v>3.72988047808765</v>
                </pt>
                <pt idx="7">
                  <v>3.76541459957477</v>
                </pt>
                <pt idx="8">
                  <v>3.731945758435825</v>
                </pt>
                <pt idx="9">
                  <v>3.728458049886621</v>
                </pt>
                <pt idx="10">
                  <v>3.722910216718266</v>
                </pt>
                <pt idx="11">
                  <v>3.715507005461886</v>
                </pt>
                <pt idx="12">
                  <v>3.698332602018429</v>
                </pt>
                <pt idx="13">
                  <v>3.699795081967213</v>
                </pt>
                <pt idx="14">
                  <v>3.69936526255049</v>
                </pt>
                <pt idx="15">
                  <v>3.703414456956048</v>
                </pt>
                <pt idx="16">
                  <v>3.685841465502482</v>
                </pt>
                <pt idx="17">
                  <v>3.694073591663953</v>
                </pt>
                <pt idx="18">
                  <v>3.675412872356845</v>
                </pt>
                <pt idx="19">
                  <v>3.668424908424909</v>
                </pt>
                <pt idx="20">
                  <v>3.646952155112289</v>
                </pt>
                <pt idx="21">
                  <v>3.646492985971944</v>
                </pt>
                <pt idx="22">
                  <v>3.662729490306843</v>
                </pt>
                <pt idx="23">
                  <v>3.655537760256252</v>
                </pt>
                <pt idx="24">
                  <v>3.659377228428809</v>
                </pt>
                <pt idx="25">
                  <v>3.66096833409821</v>
                </pt>
                <pt idx="26">
                  <v>3.646293027360989</v>
                </pt>
                <pt idx="27">
                  <v>3.649696453296411</v>
                </pt>
                <pt idx="28">
                  <v>3.66141975308642</v>
                </pt>
                <pt idx="29">
                  <v>3.674662668665667</v>
                </pt>
                <pt idx="30">
                  <v>3.67795458955948</v>
                </pt>
                <pt idx="31">
                  <v>3.674317968015052</v>
                </pt>
                <pt idx="32">
                  <v>3.676653270003654</v>
                </pt>
                <pt idx="33">
                  <v>3.692095178682827</v>
                </pt>
                <pt idx="34">
                  <v>3.689177489177489</v>
                </pt>
                <pt idx="35">
                  <v>3.689319573789748</v>
                </pt>
                <pt idx="36">
                  <v>3.68702663083313</v>
                </pt>
                <pt idx="37">
                  <v>3.688855469368371</v>
                </pt>
                <pt idx="38">
                  <v>3.692278022062794</v>
                </pt>
                <pt idx="39">
                  <v>3.694089336742367</v>
                </pt>
                <pt idx="40">
                  <v>3.697817489380401</v>
                </pt>
                <pt idx="41">
                  <v>3.703463048911103</v>
                </pt>
                <pt idx="42">
                  <v>3.706979333379723</v>
                </pt>
                <pt idx="43">
                  <v>3.709404027391688</v>
                </pt>
                <pt idx="44">
                  <v>3.715220841047342</v>
                </pt>
                <pt idx="45">
                  <v>3.713641052088705</v>
                </pt>
                <pt idx="46">
                  <v>3.714348591549296</v>
                </pt>
                <pt idx="47">
                  <v>3.721606306972161</v>
                </pt>
                <pt idx="48">
                  <v>3.71933734939759</v>
                </pt>
                <pt idx="49">
                  <v>3.719094499793668</v>
                </pt>
                <pt idx="50">
                  <v>3.733036385723376</v>
                </pt>
                <pt idx="51">
                  <v>3.731137148355691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69529279"/>
        <axId val="1369522079"/>
      </lineChart>
      <catAx>
        <axId val="1369529279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69522079"/>
        <crosses val="autoZero"/>
        <auto val="1"/>
        <lblAlgn val="ctr"/>
        <lblOffset val="100"/>
        <noMultiLvlLbl val="0"/>
      </catAx>
      <valAx>
        <axId val="1369522079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0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69529279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KCOR raw</a:t>
            </a:r>
            <a:r>
              <a:rPr lang="en-US" baseline="0"/>
              <a:t xml:space="preserve"> cum death ratios before detrending</a:t>
            </a:r>
            <a:endParaRPr lang="en-US"/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'2022-06 booster'!$Q$9</f>
              <strCache>
                <ptCount val="1"/>
                <pt idx="0">
                  <v>v1/v0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'2022-06 booster'!$Q$10:$Q$156</f>
              <numCache>
                <formatCode>0.000</formatCode>
                <ptCount val="147"/>
                <pt idx="0">
                  <v>0.1401869158878505</v>
                </pt>
                <pt idx="1">
                  <v>0.1301247771836007</v>
                </pt>
                <pt idx="2">
                  <v>0.1306451612903226</v>
                </pt>
                <pt idx="3">
                  <v>0.1321044546850998</v>
                </pt>
                <pt idx="4">
                  <v>0.1264625342295245</v>
                </pt>
                <pt idx="5">
                  <v>0.1236673773987207</v>
                </pt>
                <pt idx="6">
                  <v>0.1251615285213218</v>
                </pt>
                <pt idx="7">
                  <v>0.1272608766498289</v>
                </pt>
                <pt idx="8">
                  <v>0.1266548984995587</v>
                </pt>
                <pt idx="9">
                  <v>0.1271380471380471</v>
                </pt>
                <pt idx="10">
                  <v>0.1284930139720559</v>
                </pt>
                <pt idx="11">
                  <v>0.1305713953217735</v>
                </pt>
                <pt idx="12">
                  <v>0.1283219438116932</v>
                </pt>
                <pt idx="13">
                  <v>0.1287290559869228</v>
                </pt>
                <pt idx="14">
                  <v>0.1294586451550199</v>
                </pt>
                <pt idx="15">
                  <v>0.1290711700844391</v>
                </pt>
                <pt idx="16">
                  <v>0.1284460597464764</v>
                </pt>
                <pt idx="17">
                  <v>0.1284310403253135</v>
                </pt>
                <pt idx="18">
                  <v>0.1289876302083333</v>
                </pt>
                <pt idx="19">
                  <v>0.1300578034682081</v>
                </pt>
                <pt idx="20">
                  <v>0.129683643706529</v>
                </pt>
                <pt idx="21">
                  <v>0.1286157397388732</v>
                </pt>
                <pt idx="22">
                  <v>0.1282819137822968</v>
                </pt>
                <pt idx="23">
                  <v>0.1279459025174076</v>
                </pt>
                <pt idx="24">
                  <v>0.1286515767072935</v>
                </pt>
                <pt idx="25">
                  <v>0.1278200174498317</v>
                </pt>
                <pt idx="26">
                  <v>0.1269545345200866</v>
                </pt>
                <pt idx="27">
                  <v>0.1270377270610154</v>
                </pt>
                <pt idx="28">
                  <v>0.1272429748335402</v>
                </pt>
                <pt idx="29">
                  <v>0.1274326553051127</v>
                </pt>
                <pt idx="30">
                  <v>0.1267485772033402</v>
                </pt>
                <pt idx="31">
                  <v>0.1264867101044576</v>
                </pt>
                <pt idx="32">
                  <v>0.1268383275611103</v>
                </pt>
                <pt idx="33">
                  <v>0.1265828949931814</v>
                </pt>
                <pt idx="34">
                  <v>0.1260678718081843</v>
                </pt>
                <pt idx="35">
                  <v>0.1256417308397506</v>
                </pt>
                <pt idx="36">
                  <v>0.1260500446827525</v>
                </pt>
                <pt idx="37">
                  <v>0.1258756472175086</v>
                </pt>
                <pt idx="38">
                  <v>0.1256163917701071</v>
                </pt>
                <pt idx="39">
                  <v>0.1252389262860467</v>
                </pt>
                <pt idx="40">
                  <v>0.1243597040409789</v>
                </pt>
                <pt idx="41">
                  <v>0.1249850924269529</v>
                </pt>
                <pt idx="42">
                  <v>0.1246310393040236</v>
                </pt>
                <pt idx="43">
                  <v>0.1244547282175777</v>
                </pt>
                <pt idx="44">
                  <v>0.1246341373050276</v>
                </pt>
                <pt idx="45">
                  <v>0.1243955250811981</v>
                </pt>
                <pt idx="46">
                  <v>0.1243245140009825</v>
                </pt>
                <pt idx="47">
                  <v>0.1246916963551658</v>
                </pt>
                <pt idx="48">
                  <v>0.1246438985152663</v>
                </pt>
                <pt idx="49">
                  <v>0.1248356992639327</v>
                </pt>
                <pt idx="50">
                  <v>0.1243580218999322</v>
                </pt>
                <pt idx="51">
                  <v>0.1241475560630571</v>
                </pt>
                <pt idx="52">
                  <v>0.1244311451904495</v>
                </pt>
                <pt idx="53">
                  <v>0.1240656782257076</v>
                </pt>
                <pt idx="54">
                  <v>0.1240127810936275</v>
                </pt>
                <pt idx="55">
                  <v>0.1237990748428419</v>
                </pt>
                <pt idx="56">
                  <v>0.1240583941605839</v>
                </pt>
                <pt idx="57">
                  <v>0.1242630776752078</v>
                </pt>
                <pt idx="58">
                  <v>0.1237078365289303</v>
                </pt>
                <pt idx="59">
                  <v>0.1236650586955916</v>
                </pt>
                <pt idx="60">
                  <v>0.1232989690721649</v>
                </pt>
                <pt idx="61">
                  <v>0.1232479327639962</v>
                </pt>
                <pt idx="62">
                  <v>0.1232132341131752</v>
                </pt>
                <pt idx="63">
                  <v>0.1232912931969012</v>
                </pt>
                <pt idx="64">
                  <v>0.1231568233421197</v>
                </pt>
                <pt idx="65">
                  <v>0.1232321668215134</v>
                </pt>
                <pt idx="66">
                  <v>0.1233903664227248</v>
                </pt>
                <pt idx="67">
                  <v>0.123695224648278</v>
                </pt>
                <pt idx="68">
                  <v>0.1235383579745194</v>
                </pt>
                <pt idx="69">
                  <v>0.1231985810361392</v>
                </pt>
                <pt idx="70">
                  <v>0.1228775366025969</v>
                </pt>
                <pt idx="71">
                  <v>0.1226837368243731</v>
                </pt>
                <pt idx="72">
                  <v>0.1226570128849406</v>
                </pt>
                <pt idx="73">
                  <v>0.1225725867269985</v>
                </pt>
                <pt idx="74">
                  <v>0.1225902701694678</v>
                </pt>
                <pt idx="75">
                  <v>0.1224080267558528</v>
                </pt>
                <pt idx="76">
                  <v>0.1224237992962574</v>
                </pt>
                <pt idx="77">
                  <v>0.1222619478638668</v>
                </pt>
                <pt idx="78">
                  <v>0.1220719308460608</v>
                </pt>
                <pt idx="79">
                  <v>0.122073208515912</v>
                </pt>
                <pt idx="80">
                  <v>0.1221509425700085</v>
                </pt>
                <pt idx="81">
                  <v>0.1221783295711061</v>
                </pt>
                <pt idx="82">
                  <v>0.1222989098884087</v>
                </pt>
                <pt idx="83">
                  <v>0.1223194701761111</v>
                </pt>
                <pt idx="84">
                  <v>0.1223964921156927</v>
                </pt>
                <pt idx="85">
                  <v>0.1223092180812193</v>
                </pt>
                <pt idx="86">
                  <v>0.1221416620189626</v>
                </pt>
                <pt idx="87">
                  <v>0.1224281097885221</v>
                </pt>
                <pt idx="88">
                  <v>0.122375002531338</v>
                </pt>
                <pt idx="89">
                  <v>0.122450207593718</v>
                </pt>
                <pt idx="90">
                  <v>0.1224538415723645</v>
                </pt>
                <pt idx="91">
                  <v>0.1224858934785601</v>
                </pt>
                <pt idx="92">
                  <v>0.1221727377039616</v>
                </pt>
                <pt idx="93">
                  <v>0.1223762757558251</v>
                </pt>
                <pt idx="94">
                  <v>0.1223016099838049</v>
                </pt>
                <pt idx="95">
                  <v>0.1221198590779781</v>
                </pt>
                <pt idx="96">
                  <v>0.1222101963126073</v>
                </pt>
                <pt idx="97">
                  <v>0.1219854230095027</v>
                </pt>
                <pt idx="98">
                  <v>0.1218999963475657</v>
                </pt>
                <pt idx="99">
                  <v>0.1217625476693958</v>
                </pt>
                <pt idx="100">
                  <v>0.1217257318952234</v>
                </pt>
                <pt idx="101">
                  <v>0.1216655130184761</v>
                </pt>
                <pt idx="102">
                  <v>0.1215434648852949</v>
                </pt>
                <pt idx="103">
                  <v>0.1213039917760006</v>
                </pt>
                <pt idx="104">
                  <v>0.1214104401581737</v>
                </pt>
                <pt idx="105">
                  <v>0.1214929259018191</v>
                </pt>
                <pt idx="106">
                  <v>0.1217024748436225</v>
                </pt>
                <pt idx="107">
                  <v>0.1217972521351652</v>
                </pt>
                <pt idx="108">
                  <v>0.1218433920557305</v>
                </pt>
                <pt idx="109">
                  <v>0.12173884143707</v>
                </pt>
                <pt idx="110">
                  <v>0.1217692688562469</v>
                </pt>
                <pt idx="111">
                  <v>0.1218477067527488</v>
                </pt>
                <pt idx="112">
                  <v>0.1220210964969397</v>
                </pt>
              </numCache>
            </numRef>
          </val>
          <smooth val="0"/>
        </ser>
        <ser>
          <idx val="1"/>
          <order val="1"/>
          <tx>
            <strRef>
              <f>'2022-06 booster'!$R$9</f>
              <strCache>
                <ptCount val="1"/>
                <pt idx="0">
                  <v>v2/v1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'2022-06 booster'!$R$10:$R$156</f>
              <numCache>
                <formatCode>0.000</formatCode>
                <ptCount val="147"/>
                <pt idx="0">
                  <v>5.658333333333333</v>
                </pt>
                <pt idx="1">
                  <v>6.105022831050229</v>
                </pt>
                <pt idx="2">
                  <v>5.848765432098766</v>
                </pt>
                <pt idx="3">
                  <v>5.618604651162791</v>
                </pt>
                <pt idx="4">
                  <v>5.818897637795276</v>
                </pt>
                <pt idx="5">
                  <v>5.998275862068965</v>
                </pt>
                <pt idx="6">
                  <v>5.899705014749262</v>
                </pt>
                <pt idx="7">
                  <v>5.82202304737516</v>
                </pt>
                <pt idx="8">
                  <v>5.849012775842044</v>
                </pt>
                <pt idx="9">
                  <v>5.827330508474576</v>
                </pt>
                <pt idx="10">
                  <v>5.803883495145631</v>
                </pt>
                <pt idx="11">
                  <v>5.722816399286987</v>
                </pt>
                <pt idx="12">
                  <v>5.797971259509721</v>
                </pt>
                <pt idx="13">
                  <v>5.757936507936508</v>
                </pt>
                <pt idx="14">
                  <v>5.763513513513513</v>
                </pt>
                <pt idx="15">
                  <v>5.787922358015816</v>
                </pt>
                <pt idx="16">
                  <v>5.827467218771567</v>
                </pt>
                <pt idx="17">
                  <v>5.843007915567282</v>
                </pt>
                <pt idx="18">
                  <v>5.833438485804416</v>
                </pt>
                <pt idx="19">
                  <v>5.774774774774775</v>
                </pt>
                <pt idx="20">
                  <v>5.779123414071511</v>
                </pt>
                <pt idx="21">
                  <v>5.813796971396522</v>
                </pt>
                <pt idx="22">
                  <v>5.818132464712269</v>
                </pt>
                <pt idx="23">
                  <v>5.808477237048666</v>
                </pt>
                <pt idx="24">
                  <v>5.748872180451128</v>
                </pt>
                <pt idx="25">
                  <v>5.789371038517796</v>
                </pt>
                <pt idx="26">
                  <v>5.803410705826622</v>
                </pt>
                <pt idx="27">
                  <v>5.791017415215399</v>
                </pt>
                <pt idx="28">
                  <v>5.774722838137472</v>
                </pt>
                <pt idx="29">
                  <v>5.774374460742019</v>
                </pt>
                <pt idx="30">
                  <v>5.773814519513219</v>
                </pt>
                <pt idx="31">
                  <v>5.782502044153721</v>
                </pt>
                <pt idx="32">
                  <v>5.749505342303126</v>
                </pt>
                <pt idx="33">
                  <v>5.748749519045787</v>
                </pt>
                <pt idx="34">
                  <v>5.746162485960315</v>
                </pt>
                <pt idx="35">
                  <v>5.737686975556366</v>
                </pt>
                <pt idx="36">
                  <v>5.716412619638426</v>
                </pt>
                <pt idx="37">
                  <v>5.697200138264777</v>
                </pt>
                <pt idx="38">
                  <v>5.698477157360406</v>
                </pt>
                <pt idx="39">
                  <v>5.705706702057067</v>
                </pt>
                <pt idx="40">
                  <v>5.743380189604446</v>
                </pt>
                <pt idx="41">
                  <v>5.716921119592875</v>
                </pt>
                <pt idx="42">
                  <v>5.731692115923964</v>
                </pt>
                <pt idx="43">
                  <v>5.728741237427614</v>
                </pt>
                <pt idx="44">
                  <v>5.729191438763377</v>
                </pt>
                <pt idx="45">
                  <v>5.729619959384973</v>
                </pt>
                <pt idx="46">
                  <v>5.728478690375388</v>
                </pt>
                <pt idx="47">
                  <v>5.714285714285714</v>
                </pt>
                <pt idx="48">
                  <v>5.710406023124496</v>
                </pt>
                <pt idx="49">
                  <v>5.697551987365096</v>
                </pt>
                <pt idx="50">
                  <v>5.715064935064935</v>
                </pt>
                <pt idx="51">
                  <v>5.718191108840061</v>
                </pt>
                <pt idx="52">
                  <v>5.696142284569138</v>
                </pt>
                <pt idx="53">
                  <v>5.698765432098766</v>
                </pt>
                <pt idx="54">
                  <v>5.695916383082158</v>
                </pt>
                <pt idx="55">
                  <v>5.70251497005988</v>
                </pt>
                <pt idx="56">
                  <v>5.689809366909861</v>
                </pt>
                <pt idx="57">
                  <v>5.674843786160611</v>
                </pt>
                <pt idx="58">
                  <v>5.698489010989011</v>
                </pt>
                <pt idx="59">
                  <v>5.682750845546787</v>
                </pt>
                <pt idx="60">
                  <v>5.697212931995541</v>
                </pt>
                <pt idx="61">
                  <v>5.699296084469863</v>
                </pt>
                <pt idx="62">
                  <v>5.704323267434282</v>
                </pt>
                <pt idx="63">
                  <v>5.702766459360927</v>
                </pt>
                <pt idx="64">
                  <v>5.708624708624709</v>
                </pt>
                <pt idx="65">
                  <v>5.709109947643979</v>
                </pt>
                <pt idx="66">
                  <v>5.699524695184955</v>
                </pt>
                <pt idx="67">
                  <v>5.684264166326947</v>
                </pt>
                <pt idx="68">
                  <v>5.695660948536831</v>
                </pt>
                <pt idx="69">
                  <v>5.703459308138372</v>
                </pt>
                <pt idx="70">
                  <v>5.721649484536083</v>
                </pt>
                <pt idx="71">
                  <v>5.728913299333072</v>
                </pt>
                <pt idx="72">
                  <v>5.737864077669903</v>
                </pt>
                <pt idx="73">
                  <v>5.742357238992502</v>
                </pt>
                <pt idx="74">
                  <v>5.736832097356912</v>
                </pt>
                <pt idx="75">
                  <v>5.746749576031656</v>
                </pt>
                <pt idx="76">
                  <v>5.747480403135499</v>
                </pt>
                <pt idx="77">
                  <v>5.755506200259116</v>
                </pt>
                <pt idx="78">
                  <v>5.768666299761511</v>
                </pt>
                <pt idx="79">
                  <v>5.759608411892676</v>
                </pt>
                <pt idx="80">
                  <v>5.753898548126904</v>
                </pt>
                <pt idx="81">
                  <v>5.753419790371291</v>
                </pt>
                <pt idx="82">
                  <v>5.746659634317862</v>
                </pt>
                <pt idx="83">
                  <v>5.747040389972145</v>
                </pt>
                <pt idx="84">
                  <v>5.740440923182915</v>
                </pt>
                <pt idx="85">
                  <v>5.736087401843633</v>
                </pt>
                <pt idx="86">
                  <v>5.738373076272619</v>
                </pt>
                <pt idx="87">
                  <v>5.730036752422318</v>
                </pt>
                <pt idx="88">
                  <v>5.735561807049478</v>
                </pt>
                <pt idx="89">
                  <v>5.735462735462735</v>
                </pt>
                <pt idx="90">
                  <v>5.730220492866407</v>
                </pt>
                <pt idx="91">
                  <v>5.726966292134832</v>
                </pt>
                <pt idx="92">
                  <v>5.736230499840815</v>
                </pt>
                <pt idx="93">
                  <v>5.725570416994493</v>
                </pt>
                <pt idx="94">
                  <v>5.725502414706341</v>
                </pt>
                <pt idx="95">
                  <v>5.728170317803147</v>
                </pt>
                <pt idx="96">
                  <v>5.726828523438693</v>
                </pt>
                <pt idx="97">
                  <v>5.73181061866586</v>
                </pt>
                <pt idx="98">
                  <v>5.735580524344569</v>
                </pt>
                <pt idx="99">
                  <v>5.732076591954876</v>
                </pt>
                <pt idx="100">
                  <v>5.737562555195761</v>
                </pt>
                <pt idx="101">
                  <v>5.739460247994165</v>
                </pt>
                <pt idx="102">
                  <v>5.737344518368528</v>
                </pt>
                <pt idx="103">
                  <v>5.752370008618213</v>
                </pt>
                <pt idx="104">
                  <v>5.752666761484853</v>
                </pt>
                <pt idx="105">
                  <v>5.752009022980404</v>
                </pt>
                <pt idx="106">
                  <v>5.743156424581006</v>
                </pt>
                <pt idx="107">
                  <v>5.743486696230598</v>
                </pt>
                <pt idx="108">
                  <v>5.739142385926333</v>
                </pt>
                <pt idx="109">
                  <v>5.73996723996724</v>
                </pt>
                <pt idx="110">
                  <v>5.743019788560585</v>
                </pt>
                <pt idx="111">
                  <v>5.737358795051103</v>
                </pt>
                <pt idx="112">
                  <v>5.731856990394877</v>
                </pt>
              </numCache>
            </numRef>
          </val>
          <smooth val="0"/>
        </ser>
        <ser>
          <idx val="2"/>
          <order val="2"/>
          <tx>
            <strRef>
              <f>'2022-06 booster'!$S$9</f>
              <strCache>
                <ptCount val="1"/>
                <pt idx="0">
                  <v>v2/v0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'2022-06 booster'!$S$10:$S$156</f>
              <numCache>
                <formatCode>0.000</formatCode>
                <ptCount val="147"/>
                <pt idx="0">
                  <v>0.7932242990654206</v>
                </pt>
                <pt idx="1">
                  <v>0.7944147355912062</v>
                </pt>
                <pt idx="2">
                  <v>0.7641129032258065</v>
                </pt>
                <pt idx="3">
                  <v>0.7422427035330261</v>
                </pt>
                <pt idx="4">
                  <v>0.7358725416977844</v>
                </pt>
                <pt idx="5">
                  <v>0.7417910447761195</v>
                </pt>
                <pt idx="6">
                  <v>0.7384160974709248</v>
                </pt>
                <pt idx="7">
                  <v>0.7409157568844712</v>
                </pt>
                <pt idx="8">
                  <v>0.7408061194468961</v>
                </pt>
                <pt idx="9">
                  <v>0.7408754208754209</v>
                </pt>
                <pt idx="10">
                  <v>0.7457584830339321</v>
                </pt>
                <pt idx="11">
                  <v>0.7472361224252299</v>
                </pt>
                <pt idx="12">
                  <v>0.7440069421846187</v>
                </pt>
                <pt idx="13">
                  <v>0.7412137310993052</v>
                </pt>
                <pt idx="14">
                  <v>0.7461366507921081</v>
                </pt>
                <pt idx="15">
                  <v>0.7470539111069872</v>
                </pt>
                <pt idx="16">
                  <v>0.7485152025529651</v>
                </pt>
                <pt idx="17">
                  <v>0.7504235852253474</v>
                </pt>
                <pt idx="18">
                  <v>0.75244140625</v>
                </pt>
                <pt idx="19">
                  <v>0.7510545227308233</v>
                </pt>
                <pt idx="20">
                  <v>0.7494577817665096</v>
                </pt>
                <pt idx="21">
                  <v>0.7477457981677847</v>
                </pt>
                <pt idx="22">
                  <v>0.7463611672122014</v>
                </pt>
                <pt idx="23">
                  <v>0.7431708623460096</v>
                </pt>
                <pt idx="24">
                  <v>0.7396014703037338</v>
                </pt>
                <pt idx="25">
                  <v>0.7399975071668952</v>
                </pt>
                <pt idx="26">
                  <v>0.7367693047871061</v>
                </pt>
                <pt idx="27">
                  <v>0.7356776897997206</v>
                </pt>
                <pt idx="28">
                  <v>0.7347929127637964</v>
                </pt>
                <pt idx="29">
                  <v>0.7358438702583837</v>
                </pt>
                <pt idx="30">
                  <v>0.7318227753842881</v>
                </pt>
                <pt idx="31">
                  <v>0.7314096597373048</v>
                </pt>
                <pt idx="32">
                  <v>0.7292576419213974</v>
                </pt>
                <pt idx="33">
                  <v>0.7276933567114747</v>
                </pt>
                <pt idx="34">
                  <v>0.7244064756690424</v>
                </pt>
                <pt idx="35">
                  <v>0.7208929226255959</v>
                </pt>
                <pt idx="36">
                  <v>0.7205540661304737</v>
                </pt>
                <pt idx="37">
                  <v>0.7171387547317583</v>
                </pt>
                <pt idx="38">
                  <v>0.7158221390919911</v>
                </pt>
                <pt idx="39">
                  <v>0.7145765810687277</v>
                </pt>
                <pt idx="40">
                  <v>0.7142450605740304</v>
                </pt>
                <pt idx="41">
                  <v>0.7145299145299145</v>
                </pt>
                <pt idx="42">
                  <v>0.7143467453782818</v>
                </pt>
                <pt idx="43">
                  <v>0.7129689337328832</v>
                </pt>
                <pt idx="44">
                  <v>0.7140528324256233</v>
                </pt>
                <pt idx="45">
                  <v>0.7127390833634067</v>
                </pt>
                <pt idx="46">
                  <v>0.712190329145905</v>
                </pt>
                <pt idx="47">
                  <v>0.712523979172376</v>
                </pt>
                <pt idx="48">
                  <v>0.711767268827295</v>
                </pt>
                <pt idx="49">
                  <v>0.7112578864353313</v>
                </pt>
                <pt idx="50">
                  <v>0.7107141703543396</v>
                </pt>
                <pt idx="51">
                  <v>0.7098994512639959</v>
                </pt>
                <pt idx="52">
                  <v>0.708777507636681</v>
                </pt>
                <pt idx="53">
                  <v>0.7070211983825512</v>
                </pt>
                <pt idx="54">
                  <v>0.7063664315427745</v>
                </pt>
                <pt idx="55">
                  <v>0.7059660775708694</v>
                </pt>
                <pt idx="56">
                  <v>0.7058686131386861</v>
                </pt>
                <pt idx="57">
                  <v>0.7051735541943462</v>
                </pt>
                <pt idx="58">
                  <v>0.7049477470333343</v>
                </pt>
                <pt idx="59">
                  <v>0.702757716866966</v>
                </pt>
                <pt idx="60">
                  <v>0.7024604810996563</v>
                </pt>
                <pt idx="61">
                  <v>0.7024264606208486</v>
                </pt>
                <pt idx="62">
                  <v>0.7028481182076128</v>
                </pt>
                <pt idx="63">
                  <v>0.7031014515745221</v>
                </pt>
                <pt idx="64">
                  <v>0.7030560847665527</v>
                </pt>
                <pt idx="65">
                  <v>0.7035459894704242</v>
                </pt>
                <pt idx="66">
                  <v>0.7032664405742408</v>
                </pt>
                <pt idx="67">
                  <v>0.703116333013968</v>
                </pt>
                <pt idx="68">
                  <v>0.703632601161834</v>
                </pt>
                <pt idx="69">
                  <v>0.7026580937600079</v>
                </pt>
                <pt idx="70">
                  <v>0.7030621939633122</v>
                </pt>
                <pt idx="71">
                  <v>0.7028444915050296</v>
                </pt>
                <pt idx="72">
                  <v>0.703789268106795</v>
                </pt>
                <pt idx="73">
                  <v>0.703855580693816</v>
                </pt>
                <pt idx="74">
                  <v>0.7032797967318586</v>
                </pt>
                <pt idx="75">
                  <v>0.7034482758620689</v>
                </pt>
                <pt idx="76">
                  <v>0.7036283873326327</v>
                </pt>
                <pt idx="77">
                  <v>0.7036793989862419</v>
                </pt>
                <pt idx="78">
                  <v>0.7041922336184888</v>
                </pt>
                <pt idx="79">
                  <v>0.7030938786349754</v>
                </pt>
                <pt idx="80">
                  <v>0.702844131105905</v>
                </pt>
                <pt idx="81">
                  <v>0.7029432193089078</v>
                </pt>
                <pt idx="82">
                  <v>0.7028102087767959</v>
                </pt>
                <pt idx="83">
                  <v>0.7029749355821036</v>
                </pt>
                <pt idx="84">
                  <v>0.7026098321949574</v>
                </pt>
                <pt idx="85">
                  <v>0.7015763649650276</v>
                </pt>
                <pt idx="86">
                  <v>0.7008944248208052</v>
                </pt>
                <pt idx="87">
                  <v>0.7015175686178263</v>
                </pt>
                <pt idx="88">
                  <v>0.7018893906563253</v>
                </pt>
                <pt idx="89">
                  <v>0.7023086026034459</v>
                </pt>
                <pt idx="90">
                  <v>0.7016875124081795</v>
                </pt>
                <pt idx="91">
                  <v>0.701472583213731</v>
                </pt>
                <pt idx="92">
                  <v>0.7008109842665162</v>
                </pt>
                <pt idx="93">
                  <v>0.7006739842095128</v>
                </pt>
                <pt idx="94">
                  <v>0.700238163284748</v>
                </pt>
                <pt idx="95">
                  <v>0.6995233519847774</v>
                </pt>
                <pt idx="96">
                  <v>0.6998768380980817</v>
                </pt>
                <pt idx="97">
                  <v>0.6991973429283144</v>
                </pt>
                <pt idx="98">
                  <v>0.6991672449687717</v>
                </pt>
                <pt idx="99">
                  <v>0.6979522492725334</v>
                </pt>
                <pt idx="100">
                  <v>0.6984090013258323</v>
                </pt>
                <pt idx="101">
                  <v>0.6982943755213602</v>
                </pt>
                <pt idx="102">
                  <v>0.6973367320031643</v>
                </pt>
                <pt idx="103">
                  <v>0.697785444217936</v>
                </pt>
                <pt idx="104">
                  <v>0.6984338035951719</v>
                </pt>
                <pt idx="105">
                  <v>0.6988284060155527</v>
                </pt>
                <pt idx="106">
                  <v>0.6989563502855589</v>
                </pt>
                <pt idx="107">
                  <v>0.6995408972757654</v>
                </pt>
                <pt idx="108">
                  <v>0.6992765757920826</v>
                </pt>
                <pt idx="109">
                  <v>0.6987769616803483</v>
                </pt>
                <pt idx="110">
                  <v>0.6993233206799802</v>
                </pt>
                <pt idx="111">
                  <v>0.6990840119946908</v>
                </pt>
                <pt idx="112">
                  <v>0.6994074749316317</v>
                </pt>
              </numCache>
            </numRef>
          </val>
          <smooth val="0"/>
        </ser>
        <ser>
          <idx val="3"/>
          <order val="3"/>
          <tx>
            <strRef>
              <f>'2022-06 booster'!$T$9</f>
              <strCache>
                <ptCount val="1"/>
                <pt idx="0">
                  <v>v3/v0</v>
                </pt>
              </strCache>
            </strRef>
          </tx>
          <spPr>
            <a:ln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'2022-06 booster'!$T$10:$T$156</f>
              <numCache>
                <formatCode>0.000</formatCode>
                <ptCount val="147"/>
                <pt idx="0">
                  <v>1.211448598130841</v>
                </pt>
                <pt idx="1">
                  <v>1.240641711229947</v>
                </pt>
                <pt idx="2">
                  <v>1.266532258064516</v>
                </pt>
                <pt idx="3">
                  <v>1.278341013824885</v>
                </pt>
                <pt idx="4">
                  <v>1.29176001991536</v>
                </pt>
                <pt idx="5">
                  <v>1.331556503198294</v>
                </pt>
                <pt idx="6">
                  <v>1.35960863946834</v>
                </pt>
                <pt idx="7">
                  <v>1.390581717451524</v>
                </pt>
                <pt idx="8">
                  <v>1.433951162106502</v>
                </pt>
                <pt idx="9">
                  <v>1.469494949494949</v>
                </pt>
                <pt idx="10">
                  <v>1.509106786427146</v>
                </pt>
                <pt idx="11">
                  <v>1.54404748050739</v>
                </pt>
                <pt idx="12">
                  <v>1.56578804642586</v>
                </pt>
                <pt idx="13">
                  <v>1.593175316714344</v>
                </pt>
                <pt idx="14">
                  <v>1.619302167363203</v>
                </pt>
                <pt idx="15">
                  <v>1.638953326528719</v>
                </pt>
                <pt idx="16">
                  <v>1.664214165410868</v>
                </pt>
                <pt idx="17">
                  <v>1.681972212809217</v>
                </pt>
                <pt idx="18">
                  <v>1.702067057291667</v>
                </pt>
                <pt idx="19">
                  <v>1.714497734728949</v>
                </pt>
                <pt idx="20">
                  <v>1.728666517089223</v>
                </pt>
                <pt idx="21">
                  <v>1.740748755680589</v>
                </pt>
                <pt idx="22">
                  <v>1.756111149801518</v>
                </pt>
                <pt idx="23">
                  <v>1.77658007498661</v>
                </pt>
                <pt idx="24">
                  <v>1.786676984587606</v>
                </pt>
                <pt idx="25">
                  <v>1.803440109684657</v>
                </pt>
                <pt idx="26">
                  <v>1.812063988453211</v>
                </pt>
                <pt idx="27">
                  <v>1.82481369352585</v>
                </pt>
                <pt idx="28">
                  <v>1.831960275363954</v>
                </pt>
                <pt idx="29">
                  <v>1.847828477185267</v>
                </pt>
                <pt idx="30">
                  <v>1.84857188447423</v>
                </pt>
                <pt idx="31">
                  <v>1.862188437273762</v>
                </pt>
                <pt idx="32">
                  <v>1.871204135923305</v>
                </pt>
                <pt idx="33">
                  <v>1.87809273329437</v>
                </pt>
                <pt idx="34">
                  <v>1.881672723840091</v>
                </pt>
                <pt idx="35">
                  <v>1.886596993032637</v>
                </pt>
                <pt idx="36">
                  <v>1.897140303842717</v>
                </pt>
                <pt idx="37">
                  <v>1.903145803419919</v>
                </pt>
                <pt idx="38">
                  <v>1.911324604659072</v>
                </pt>
                <pt idx="39">
                  <v>1.921756835369401</v>
                </pt>
                <pt idx="40">
                  <v>1.932514838604765</v>
                </pt>
                <pt idx="41">
                  <v>1.939375869608428</v>
                </pt>
                <pt idx="42">
                  <v>1.948500854435296</v>
                </pt>
                <pt idx="43">
                  <v>1.95531616280393</v>
                </pt>
                <pt idx="44">
                  <v>1.967026045718943</v>
                </pt>
                <pt idx="45">
                  <v>1.978888487910502</v>
                </pt>
                <pt idx="46">
                  <v>1.985086672748965</v>
                </pt>
                <pt idx="47">
                  <v>1.994964373801041</v>
                </pt>
                <pt idx="48">
                  <v>2.002212018634581</v>
                </pt>
                <pt idx="49">
                  <v>2.010515247108307</v>
                </pt>
                <pt idx="50">
                  <v>2.020898607836171</v>
                </pt>
                <pt idx="51">
                  <v>2.027056174073017</v>
                </pt>
                <pt idx="52">
                  <v>2.03319618477651</v>
                </pt>
                <pt idx="53">
                  <v>2.040466854552138</v>
                </pt>
                <pt idx="54">
                  <v>2.048592271055646</v>
                </pt>
                <pt idx="55">
                  <v>2.054857075080062</v>
                </pt>
                <pt idx="56">
                  <v>2.063299270072993</v>
                </pt>
                <pt idx="57">
                  <v>2.069105340350272</v>
                </pt>
                <pt idx="58">
                  <v>2.075080007929989</v>
                </pt>
                <pt idx="59">
                  <v>2.078270083372836</v>
                </pt>
                <pt idx="60">
                  <v>2.082226804123712</v>
                </pt>
                <pt idx="61">
                  <v>2.08922326148841</v>
                </pt>
                <pt idx="62">
                  <v>2.096927030354944</v>
                </pt>
                <pt idx="63">
                  <v>2.103408159488115</v>
                </pt>
                <pt idx="64">
                  <v>2.107785056241355</v>
                </pt>
                <pt idx="65">
                  <v>2.115257561680603</v>
                </pt>
                <pt idx="66">
                  <v>2.119998980034169</v>
                </pt>
                <pt idx="67">
                  <v>2.125409712066966</v>
                </pt>
                <pt idx="68">
                  <v>2.130095489790321</v>
                </pt>
                <pt idx="69">
                  <v>2.133274209839135</v>
                </pt>
                <pt idx="70">
                  <v>2.136958269385369</v>
                </pt>
                <pt idx="71">
                  <v>2.140443759926842</v>
                </pt>
                <pt idx="72">
                  <v>2.144759092099936</v>
                </pt>
                <pt idx="73">
                  <v>2.149344834087481</v>
                </pt>
                <pt idx="74">
                  <v>2.154735541621017</v>
                </pt>
                <pt idx="75">
                  <v>2.158436166532118</v>
                </pt>
                <pt idx="76">
                  <v>2.163711556916328</v>
                </pt>
                <pt idx="77">
                  <v>2.168175235336713</v>
                </pt>
                <pt idx="78">
                  <v>2.171294844806736</v>
                </pt>
                <pt idx="79">
                  <v>2.172664099499845</v>
                </pt>
                <pt idx="80">
                  <v>2.178442405797736</v>
                </pt>
                <pt idx="81">
                  <v>2.18510158013544</v>
                </pt>
                <pt idx="82">
                  <v>2.189081683115096</v>
                </pt>
                <pt idx="83">
                  <v>2.192657424561852</v>
                </pt>
                <pt idx="84">
                  <v>2.195779576692807</v>
                </pt>
                <pt idx="85">
                  <v>2.199310992796743</v>
                </pt>
                <pt idx="86">
                  <v>2.20026440271839</v>
                </pt>
                <pt idx="87">
                  <v>2.206405693950178</v>
                </pt>
                <pt idx="88">
                  <v>2.210971831271137</v>
                </pt>
                <pt idx="89">
                  <v>2.216579417133</v>
                </pt>
                <pt idx="90">
                  <v>2.21897955132023</v>
                </pt>
                <pt idx="91">
                  <v>2.222263728053791</v>
                </pt>
                <pt idx="92">
                  <v>2.224800171142963</v>
                </pt>
                <pt idx="93">
                  <v>2.229424224918159</v>
                </pt>
                <pt idx="94">
                  <v>2.232637896541869</v>
                </pt>
                <pt idx="95">
                  <v>2.234725597694003</v>
                </pt>
                <pt idx="96">
                  <v>2.241098753452266</v>
                </pt>
                <pt idx="97">
                  <v>2.242144109235169</v>
                </pt>
                <pt idx="98">
                  <v>2.245881880273202</v>
                </pt>
                <pt idx="99">
                  <v>2.247121762547669</v>
                </pt>
                <pt idx="100">
                  <v>2.251191457340452</v>
                </pt>
                <pt idx="101">
                  <v>2.253944589389986</v>
                </pt>
                <pt idx="102">
                  <v>2.257888722861914</v>
                </pt>
                <pt idx="103">
                  <v>2.262035439862004</v>
                </pt>
                <pt idx="104">
                  <v>2.26817012311996</v>
                </pt>
                <pt idx="105">
                  <v>2.272858072693638</v>
                </pt>
                <pt idx="106">
                  <v>2.27838591242861</v>
                </pt>
                <pt idx="107">
                  <v>2.283479053438207</v>
                </pt>
                <pt idx="108">
                  <v>2.285216692343761</v>
                </pt>
                <pt idx="109">
                  <v>2.287530326697464</v>
                </pt>
                <pt idx="110">
                  <v>2.291137151345107</v>
                </pt>
                <pt idx="111">
                  <v>2.295066118275517</v>
                </pt>
                <pt idx="112">
                  <v>2.300348352650085</v>
                </pt>
              </numCache>
            </numRef>
          </val>
          <smooth val="0"/>
        </ser>
        <ser>
          <idx val="4"/>
          <order val="4"/>
          <tx>
            <strRef>
              <f>'2022-06 booster'!$U$9</f>
              <strCache>
                <ptCount val="1"/>
                <pt idx="0">
                  <v>v3/v1</v>
                </pt>
              </strCache>
            </strRef>
          </tx>
          <spPr>
            <a:ln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'2022-06 booster'!$U$10:$U$156</f>
              <numCache>
                <formatCode>0.000</formatCode>
                <ptCount val="147"/>
                <pt idx="0">
                  <v>8.641666666666667</v>
                </pt>
                <pt idx="1">
                  <v>9.534246575342467</v>
                </pt>
                <pt idx="2">
                  <v>9.694444444444445</v>
                </pt>
                <pt idx="3">
                  <v>9.676744186046511</v>
                </pt>
                <pt idx="4">
                  <v>10.21456692913386</v>
                </pt>
                <pt idx="5">
                  <v>10.76724137931035</v>
                </pt>
                <pt idx="6">
                  <v>10.86283185840708</v>
                </pt>
                <pt idx="7">
                  <v>10.92701664532651</v>
                </pt>
                <pt idx="8">
                  <v>11.32171893147503</v>
                </pt>
                <pt idx="9">
                  <v>11.55826271186441</v>
                </pt>
                <pt idx="10">
                  <v>11.74466019417476</v>
                </pt>
                <pt idx="11">
                  <v>11.825311942959</v>
                </pt>
                <pt idx="12">
                  <v>12.20202874049028</v>
                </pt>
                <pt idx="13">
                  <v>12.37619047619048</v>
                </pt>
                <pt idx="14">
                  <v>12.50825825825826</v>
                </pt>
                <pt idx="15">
                  <v>12.6980589503954</v>
                </pt>
                <pt idx="16">
                  <v>12.95652173913044</v>
                </pt>
                <pt idx="17">
                  <v>13.09630606860158</v>
                </pt>
                <pt idx="18">
                  <v>13.19558359621451</v>
                </pt>
                <pt idx="19">
                  <v>13.18258258258258</v>
                </pt>
                <pt idx="20">
                  <v>13.32987312572088</v>
                </pt>
                <pt idx="21">
                  <v>13.53449242849131</v>
                </pt>
                <pt idx="22">
                  <v>13.68946796959826</v>
                </pt>
                <pt idx="23">
                  <v>13.88540031397174</v>
                </pt>
                <pt idx="24">
                  <v>13.88771929824561</v>
                </pt>
                <pt idx="25">
                  <v>14.10921501706485</v>
                </pt>
                <pt idx="26">
                  <v>14.27333017527238</v>
                </pt>
                <pt idx="27">
                  <v>14.36434463794684</v>
                </pt>
                <pt idx="28">
                  <v>14.39733924611973</v>
                </pt>
                <pt idx="29">
                  <v>14.50043140638481</v>
                </pt>
                <pt idx="30">
                  <v>14.58455728073857</v>
                </pt>
                <pt idx="31">
                  <v>14.72240392477514</v>
                </pt>
                <pt idx="32">
                  <v>14.75267115156312</v>
                </pt>
                <pt idx="33">
                  <v>14.8368603308965</v>
                </pt>
                <pt idx="34">
                  <v>14.92587046050168</v>
                </pt>
                <pt idx="35">
                  <v>15.01568770521707</v>
                </pt>
                <pt idx="36">
                  <v>15.05069124423963</v>
                </pt>
                <pt idx="37">
                  <v>15.11925337020394</v>
                </pt>
                <pt idx="38">
                  <v>15.2155668358714</v>
                </pt>
                <pt idx="39">
                  <v>15.34472461844725</v>
                </pt>
                <pt idx="40">
                  <v>15.53971886237333</v>
                </pt>
                <pt idx="41">
                  <v>15.51685750636132</v>
                </pt>
                <pt idx="42">
                  <v>15.63415394203802</v>
                </pt>
                <pt idx="43">
                  <v>15.71106370009143</v>
                </pt>
                <pt idx="44">
                  <v>15.78240190249703</v>
                </pt>
                <pt idx="45">
                  <v>15.90803597331012</v>
                </pt>
                <pt idx="46">
                  <v>15.96697713801863</v>
                </pt>
                <pt idx="47">
                  <v>15.99917582417582</v>
                </pt>
                <pt idx="48">
                  <v>16.06345791879538</v>
                </pt>
                <pt idx="49">
                  <v>16.10529086601737</v>
                </pt>
                <pt idx="50">
                  <v>16.25064935064935</v>
                </pt>
                <pt idx="51">
                  <v>16.32779764946346</v>
                </pt>
                <pt idx="52">
                  <v>16.33992985971944</v>
                </pt>
                <pt idx="53">
                  <v>16.44666666666667</v>
                </pt>
                <pt idx="54">
                  <v>16.51920272241128</v>
                </pt>
                <pt idx="55">
                  <v>16.59832335329341</v>
                </pt>
                <pt idx="56">
                  <v>16.63167804189221</v>
                </pt>
                <pt idx="57">
                  <v>16.65100671140939</v>
                </pt>
                <pt idx="58">
                  <v>16.77403846153846</v>
                </pt>
                <pt idx="59">
                  <v>16.80563697857948</v>
                </pt>
                <pt idx="60">
                  <v>16.8876254180602</v>
                </pt>
                <pt idx="61">
                  <v>16.95138583369996</v>
                </pt>
                <pt idx="62">
                  <v>17.01868346730393</v>
                </pt>
                <pt idx="63">
                  <v>17.06047608835514</v>
                </pt>
                <pt idx="64">
                  <v>17.11464293282475</v>
                </pt>
                <pt idx="65">
                  <v>17.1648167539267</v>
                </pt>
                <pt idx="66">
                  <v>17.18123579251911</v>
                </pt>
                <pt idx="67">
                  <v>17.18263350998777</v>
                </pt>
                <pt idx="68">
                  <v>17.24238143289606</v>
                </pt>
                <pt idx="69">
                  <v>17.31573685262947</v>
                </pt>
                <pt idx="70">
                  <v>17.39095955590801</v>
                </pt>
                <pt idx="71">
                  <v>17.44684189878384</v>
                </pt>
                <pt idx="72">
                  <v>17.48582524271845</v>
                </pt>
                <pt idx="73">
                  <v>17.53528167660065</v>
                </pt>
                <pt idx="74">
                  <v>17.57672561323445</v>
                </pt>
                <pt idx="75">
                  <v>17.63312605992086</v>
                </pt>
                <pt idx="76">
                  <v>17.67394550205301</v>
                </pt>
                <pt idx="77">
                  <v>17.73385156394595</v>
                </pt>
                <pt idx="78">
                  <v>17.78701155751238</v>
                </pt>
                <pt idx="79">
                  <v>17.79804205946338</v>
                </pt>
                <pt idx="80">
                  <v>17.83402043376949</v>
                </pt>
                <pt idx="81">
                  <v>17.88452655889146</v>
                </pt>
                <pt idx="82">
                  <v>17.89943741209564</v>
                </pt>
                <pt idx="83">
                  <v>17.92566155988858</v>
                </pt>
                <pt idx="84">
                  <v>17.93988976920427</v>
                </pt>
                <pt idx="85">
                  <v>17.98156367360874</v>
                </pt>
                <pt idx="86">
                  <v>18.01403686791815</v>
                </pt>
                <pt idx="87">
                  <v>18.02205145339125</v>
                </pt>
                <pt idx="88">
                  <v>18.06718517292735</v>
                </pt>
                <pt idx="89">
                  <v>18.1018837018837</v>
                </pt>
                <pt idx="90">
                  <v>18.12094682230869</v>
                </pt>
                <pt idx="91">
                  <v>18.1430176565008</v>
                </pt>
                <pt idx="92">
                  <v>18.21028334925183</v>
                </pt>
                <pt idx="93">
                  <v>18.21778127458694</v>
                </pt>
                <pt idx="94">
                  <v>18.25517993456925</v>
                </pt>
                <pt idx="95">
                  <v>18.2994446158593</v>
                </pt>
                <pt idx="96">
                  <v>18.33806688043976</v>
                </pt>
                <pt idx="97">
                  <v>18.38042656179096</v>
                </pt>
                <pt idx="98">
                  <v>18.42397003745318</v>
                </pt>
                <pt idx="99">
                  <v>18.45495027460294</v>
                </pt>
                <pt idx="100">
                  <v>18.49396526346776</v>
                </pt>
                <pt idx="101">
                  <v>18.52574762946754</v>
                </pt>
                <pt idx="102">
                  <v>18.57680069424356</v>
                </pt>
                <pt idx="103">
                  <v>18.64765871875898</v>
                </pt>
                <pt idx="104">
                  <v>18.68183757644716</v>
                </pt>
                <pt idx="105">
                  <v>18.70774002537713</v>
                </pt>
                <pt idx="106">
                  <v>18.72094972067039</v>
                </pt>
                <pt idx="107">
                  <v>18.74819844789357</v>
                </pt>
                <pt idx="108">
                  <v>18.75536008796042</v>
                </pt>
                <pt idx="109">
                  <v>18.79047229047229</v>
                </pt>
                <pt idx="110">
                  <v>18.81539712659257</v>
                </pt>
                <pt idx="111">
                  <v>18.83552985476062</v>
                </pt>
                <pt idx="112">
                  <v>18.85205442902882</v>
                </pt>
              </numCache>
            </numRef>
          </val>
          <smooth val="0"/>
        </ser>
        <ser>
          <idx val="5"/>
          <order val="5"/>
          <tx>
            <strRef>
              <f>'2022-06 booster'!$V$9</f>
              <strCache>
                <ptCount val="1"/>
                <pt idx="0">
                  <v>v3/v2</v>
                </pt>
              </strCache>
            </strRef>
          </tx>
          <spPr>
            <a:ln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'2022-06 booster'!$V$10:$V$156</f>
              <numCache>
                <formatCode>0.000</formatCode>
                <ptCount val="147"/>
                <pt idx="0">
                  <v>1.527245949926362</v>
                </pt>
                <pt idx="1">
                  <v>1.56170531039641</v>
                </pt>
                <pt idx="2">
                  <v>1.657519788918206</v>
                </pt>
                <pt idx="3">
                  <v>1.72226821192053</v>
                </pt>
                <pt idx="4">
                  <v>1.755412719891746</v>
                </pt>
                <pt idx="5">
                  <v>1.79505605058925</v>
                </pt>
                <pt idx="6">
                  <v>1.84125</v>
                </pt>
                <pt idx="7">
                  <v>1.876841873762921</v>
                </pt>
                <pt idx="8">
                  <v>1.935663224781573</v>
                </pt>
                <pt idx="9">
                  <v>1.983457553172151</v>
                </pt>
                <pt idx="10">
                  <v>2.023586483773837</v>
                </pt>
                <pt idx="11">
                  <v>2.066344806104968</v>
                </pt>
                <pt idx="12">
                  <v>2.104534188657239</v>
                </pt>
                <pt idx="13">
                  <v>2.149414197105445</v>
                </pt>
                <pt idx="14">
                  <v>2.170248795102253</v>
                </pt>
                <pt idx="15">
                  <v>2.193888957893429</v>
                </pt>
                <pt idx="16">
                  <v>2.223353860729512</v>
                </pt>
                <pt idx="17">
                  <v>2.241363738993001</v>
                </pt>
                <pt idx="18">
                  <v>2.262059268873026</v>
                </pt>
                <pt idx="19">
                  <v>2.28278731149246</v>
                </pt>
                <pt idx="20">
                  <v>2.306556231912983</v>
                </pt>
                <pt idx="21">
                  <v>2.327995369477137</v>
                </pt>
                <pt idx="22">
                  <v>2.35289726602594</v>
                </pt>
                <pt idx="23">
                  <v>2.39054054054054</v>
                </pt>
                <pt idx="24">
                  <v>2.415729357398204</v>
                </pt>
                <pt idx="25">
                  <v>2.437089439110662</v>
                </pt>
                <pt idx="26">
                  <v>2.45947269610644</v>
                </pt>
                <pt idx="27">
                  <v>2.480452674897119</v>
                </pt>
                <pt idx="28">
                  <v>2.493165412379051</v>
                </pt>
                <pt idx="29">
                  <v>2.511169219275308</v>
                </pt>
                <pt idx="30">
                  <v>2.525982992950069</v>
                </pt>
                <pt idx="31">
                  <v>2.546026583710407</v>
                </pt>
                <pt idx="32">
                  <v>2.565902677403813</v>
                </pt>
                <pt idx="33">
                  <v>2.580884813600161</v>
                </pt>
                <pt idx="34">
                  <v>2.597537138389367</v>
                </pt>
                <pt idx="35">
                  <v>2.617028040948687</v>
                </pt>
                <pt idx="36">
                  <v>2.632890983504899</v>
                </pt>
                <pt idx="37">
                  <v>2.653804149981798</v>
                </pt>
                <pt idx="38">
                  <v>2.670111051725162</v>
                </pt>
                <pt idx="39">
                  <v>2.689364424027447</v>
                </pt>
                <pt idx="40">
                  <v>2.705674768057374</v>
                </pt>
                <pt idx="41">
                  <v>2.714198286413709</v>
                </pt>
                <pt idx="42">
                  <v>2.72766813461643</v>
                </pt>
                <pt idx="43">
                  <v>2.742498403915727</v>
                </pt>
                <pt idx="44">
                  <v>2.754734602812224</v>
                </pt>
                <pt idx="45">
                  <v>2.776455696202532</v>
                </pt>
                <pt idx="46">
                  <v>2.787297989751675</v>
                </pt>
                <pt idx="47">
                  <v>2.799855769230769</v>
                </pt>
                <pt idx="48">
                  <v>2.813015020953995</v>
                </pt>
                <pt idx="49">
                  <v>2.826703626703627</v>
                </pt>
                <pt idx="50">
                  <v>2.843475889651411</v>
                </pt>
                <pt idx="51">
                  <v>2.855413073589205</v>
                </pt>
                <pt idx="52">
                  <v>2.868595804564845</v>
                </pt>
                <pt idx="53">
                  <v>2.886005199306759</v>
                </pt>
                <pt idx="54">
                  <v>2.900183501899031</v>
                </pt>
                <pt idx="55">
                  <v>2.910702284946237</v>
                </pt>
                <pt idx="56">
                  <v>2.923064195896757</v>
                </pt>
                <pt idx="57">
                  <v>2.934178867093512</v>
                </pt>
                <pt idx="58">
                  <v>2.943594070145836</v>
                </pt>
                <pt idx="59">
                  <v>2.957306669840892</v>
                </pt>
                <pt idx="60">
                  <v>2.964190670006262</v>
                </pt>
                <pt idx="61">
                  <v>2.974294646647883</v>
                </pt>
                <pt idx="62">
                  <v>2.983471074380165</v>
                </pt>
                <pt idx="63">
                  <v>2.991614019253911</v>
                </pt>
                <pt idx="64">
                  <v>2.998032592152641</v>
                </pt>
                <pt idx="65">
                  <v>3.006566156780749</v>
                </pt>
                <pt idx="66">
                  <v>3.014503263234228</v>
                </pt>
                <pt idx="67">
                  <v>3.022842184530426</v>
                </pt>
                <pt idx="68">
                  <v>3.027283679399051</v>
                </pt>
                <pt idx="69">
                  <v>3.036006030221225</v>
                </pt>
                <pt idx="70">
                  <v>3.039501039501039</v>
                </pt>
                <pt idx="71">
                  <v>3.045401629802095</v>
                </pt>
                <pt idx="72">
                  <v>3.047445008460237</v>
                </pt>
                <pt idx="73">
                  <v>3.053673073059667</v>
                </pt>
                <pt idx="74">
                  <v>3.063838249917136</v>
                </pt>
                <pt idx="75">
                  <v>3.06836513869762</v>
                </pt>
                <pt idx="76">
                  <v>3.075077122909563</v>
                </pt>
                <pt idx="77">
                  <v>3.081197543171367</v>
                </pt>
                <pt idx="78">
                  <v>3.083383685800604</v>
                </pt>
                <pt idx="79">
                  <v>3.090147938306579</v>
                </pt>
                <pt idx="80">
                  <v>3.099467306314445</v>
                </pt>
                <pt idx="81">
                  <v>3.108503674427221</v>
                </pt>
                <pt idx="82">
                  <v>3.114755101416465</v>
                </pt>
                <pt idx="83">
                  <v>3.119111811214444</v>
                </pt>
                <pt idx="84">
                  <v>3.125176272915479</v>
                </pt>
                <pt idx="85">
                  <v>3.13481340396405</v>
                </pt>
                <pt idx="86">
                  <v>3.139223718723291</v>
                </pt>
                <pt idx="87">
                  <v>3.145189504373178</v>
                </pt>
                <pt idx="88">
                  <v>3.15002885170225</v>
                </pt>
                <pt idx="89">
                  <v>3.156133085820363</v>
                </pt>
                <pt idx="90">
                  <v>3.162347215934812</v>
                </pt>
                <pt idx="91">
                  <v>3.167997982006222</v>
                </pt>
                <pt idx="92">
                  <v>3.174608019980575</v>
                </pt>
                <pt idx="93">
                  <v>3.181828175671962</v>
                </pt>
                <pt idx="94">
                  <v>3.188397910317806</v>
                </pt>
                <pt idx="95">
                  <v>3.194640452464315</v>
                </pt>
                <pt idx="96">
                  <v>3.20213304892681</v>
                </pt>
                <pt idx="97">
                  <v>3.206740031140316</v>
                </pt>
                <pt idx="98">
                  <v>3.212224108658744</v>
                </pt>
                <pt idx="99">
                  <v>3.21959240748893</v>
                </pt>
                <pt idx="100">
                  <v>3.22331392216721</v>
                </pt>
                <pt idx="101">
                  <v>3.227785685237901</v>
                </pt>
                <pt idx="102">
                  <v>3.237874357164465</v>
                </pt>
                <pt idx="103">
                  <v>3.241734918098282</v>
                </pt>
                <pt idx="104">
                  <v>3.247509085964349</v>
                </pt>
                <pt idx="105">
                  <v>3.252383636853844</v>
                </pt>
                <pt idx="106">
                  <v>3.259696991804674</v>
                </pt>
                <pt idx="107">
                  <v>3.264253830377609</v>
                </pt>
                <pt idx="108">
                  <v>3.267972604051918</v>
                </pt>
                <pt idx="109">
                  <v>3.273620127939882</v>
                </pt>
                <pt idx="110">
                  <v>3.276220145379024</v>
                </pt>
                <pt idx="111">
                  <v>3.282961817031151</v>
                </pt>
                <pt idx="112">
                  <v>3.288995950286273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2132704463"/>
        <axId val="2132717423"/>
      </lineChart>
      <catAx>
        <axId val="2132704463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132717423"/>
        <crosses val="autoZero"/>
        <auto val="1"/>
        <lblAlgn val="ctr"/>
        <lblOffset val="100"/>
        <noMultiLvlLbl val="0"/>
      </catAx>
      <valAx>
        <axId val="2132717423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0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132704463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KCOR (t)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'2022-06 booster'!$AM$9</f>
              <strCache>
                <ptCount val="1"/>
                <pt idx="0">
                  <v>v1/v0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'2022-06 booster'!$AL$10:$AL$156</f>
              <numCache>
                <formatCode>m/d/yyyy</formatCode>
                <ptCount val="147"/>
                <pt idx="0">
                  <v>44599</v>
                </pt>
                <pt idx="1">
                  <v>44606</v>
                </pt>
                <pt idx="2">
                  <v>44613</v>
                </pt>
                <pt idx="3">
                  <v>44620</v>
                </pt>
                <pt idx="4">
                  <v>44627</v>
                </pt>
                <pt idx="5">
                  <v>44634</v>
                </pt>
                <pt idx="6">
                  <v>44641</v>
                </pt>
                <pt idx="7">
                  <v>44648</v>
                </pt>
                <pt idx="8">
                  <v>44655</v>
                </pt>
                <pt idx="9">
                  <v>44662</v>
                </pt>
                <pt idx="10">
                  <v>44669</v>
                </pt>
                <pt idx="11">
                  <v>44676</v>
                </pt>
                <pt idx="12">
                  <v>44683</v>
                </pt>
                <pt idx="13">
                  <v>44690</v>
                </pt>
                <pt idx="14">
                  <v>44697</v>
                </pt>
                <pt idx="15">
                  <v>44704</v>
                </pt>
                <pt idx="16">
                  <v>44711</v>
                </pt>
                <pt idx="17">
                  <v>44718</v>
                </pt>
                <pt idx="18">
                  <v>44725</v>
                </pt>
                <pt idx="19">
                  <v>44732</v>
                </pt>
                <pt idx="20">
                  <v>44739</v>
                </pt>
                <pt idx="21">
                  <v>44746</v>
                </pt>
                <pt idx="22">
                  <v>44753</v>
                </pt>
                <pt idx="23">
                  <v>44760</v>
                </pt>
                <pt idx="24">
                  <v>44767</v>
                </pt>
                <pt idx="25">
                  <v>44774</v>
                </pt>
                <pt idx="26">
                  <v>44781</v>
                </pt>
                <pt idx="27">
                  <v>44788</v>
                </pt>
                <pt idx="28">
                  <v>44795</v>
                </pt>
                <pt idx="29">
                  <v>44802</v>
                </pt>
                <pt idx="30">
                  <v>44809</v>
                </pt>
                <pt idx="31">
                  <v>44816</v>
                </pt>
                <pt idx="32">
                  <v>44823</v>
                </pt>
                <pt idx="33">
                  <v>44830</v>
                </pt>
                <pt idx="34">
                  <v>44837</v>
                </pt>
                <pt idx="35">
                  <v>44844</v>
                </pt>
                <pt idx="36">
                  <v>44851</v>
                </pt>
                <pt idx="37">
                  <v>44858</v>
                </pt>
                <pt idx="38">
                  <v>44865</v>
                </pt>
                <pt idx="39">
                  <v>44872</v>
                </pt>
                <pt idx="40">
                  <v>44879</v>
                </pt>
                <pt idx="41">
                  <v>44886</v>
                </pt>
                <pt idx="42">
                  <v>44893</v>
                </pt>
                <pt idx="43">
                  <v>44900</v>
                </pt>
                <pt idx="44">
                  <v>44907</v>
                </pt>
                <pt idx="45">
                  <v>44914</v>
                </pt>
                <pt idx="46">
                  <v>44921</v>
                </pt>
                <pt idx="47">
                  <v>44928</v>
                </pt>
                <pt idx="48">
                  <v>44935</v>
                </pt>
                <pt idx="49">
                  <v>44942</v>
                </pt>
                <pt idx="50">
                  <v>44949</v>
                </pt>
                <pt idx="51">
                  <v>44956</v>
                </pt>
                <pt idx="52">
                  <v>44963</v>
                </pt>
                <pt idx="53">
                  <v>44970</v>
                </pt>
                <pt idx="54">
                  <v>44977</v>
                </pt>
                <pt idx="55">
                  <v>44984</v>
                </pt>
                <pt idx="56">
                  <v>44991</v>
                </pt>
                <pt idx="57">
                  <v>44998</v>
                </pt>
                <pt idx="58">
                  <v>45005</v>
                </pt>
                <pt idx="59">
                  <v>45012</v>
                </pt>
                <pt idx="60">
                  <v>45019</v>
                </pt>
                <pt idx="61">
                  <v>45026</v>
                </pt>
                <pt idx="62">
                  <v>45033</v>
                </pt>
                <pt idx="63">
                  <v>45040</v>
                </pt>
                <pt idx="64">
                  <v>45047</v>
                </pt>
                <pt idx="65">
                  <v>45054</v>
                </pt>
                <pt idx="66">
                  <v>45061</v>
                </pt>
                <pt idx="67">
                  <v>45068</v>
                </pt>
                <pt idx="68">
                  <v>45075</v>
                </pt>
                <pt idx="69">
                  <v>45082</v>
                </pt>
                <pt idx="70">
                  <v>45089</v>
                </pt>
                <pt idx="71">
                  <v>45096</v>
                </pt>
                <pt idx="72">
                  <v>45103</v>
                </pt>
                <pt idx="73">
                  <v>45110</v>
                </pt>
                <pt idx="74">
                  <v>45117</v>
                </pt>
                <pt idx="75">
                  <v>45124</v>
                </pt>
                <pt idx="76">
                  <v>45131</v>
                </pt>
                <pt idx="77">
                  <v>45138</v>
                </pt>
                <pt idx="78">
                  <v>45145</v>
                </pt>
                <pt idx="79">
                  <v>45152</v>
                </pt>
                <pt idx="80">
                  <v>45159</v>
                </pt>
                <pt idx="81">
                  <v>45166</v>
                </pt>
                <pt idx="82">
                  <v>45173</v>
                </pt>
                <pt idx="83">
                  <v>45180</v>
                </pt>
                <pt idx="84">
                  <v>45187</v>
                </pt>
                <pt idx="85">
                  <v>45194</v>
                </pt>
                <pt idx="86">
                  <v>45201</v>
                </pt>
                <pt idx="87">
                  <v>45208</v>
                </pt>
                <pt idx="88">
                  <v>45215</v>
                </pt>
                <pt idx="89">
                  <v>45222</v>
                </pt>
                <pt idx="90">
                  <v>45229</v>
                </pt>
                <pt idx="91">
                  <v>45236</v>
                </pt>
                <pt idx="92">
                  <v>45243</v>
                </pt>
                <pt idx="93">
                  <v>45250</v>
                </pt>
                <pt idx="94">
                  <v>45257</v>
                </pt>
                <pt idx="95">
                  <v>45264</v>
                </pt>
                <pt idx="96">
                  <v>45271</v>
                </pt>
                <pt idx="97">
                  <v>45278</v>
                </pt>
                <pt idx="98">
                  <v>45285</v>
                </pt>
                <pt idx="99">
                  <v>45292</v>
                </pt>
                <pt idx="100">
                  <v>45299</v>
                </pt>
                <pt idx="101">
                  <v>45306</v>
                </pt>
                <pt idx="102">
                  <v>45313</v>
                </pt>
                <pt idx="103">
                  <v>45320</v>
                </pt>
                <pt idx="104">
                  <v>45327</v>
                </pt>
                <pt idx="105">
                  <v>45334</v>
                </pt>
                <pt idx="106">
                  <v>45341</v>
                </pt>
                <pt idx="107">
                  <v>45348</v>
                </pt>
                <pt idx="108">
                  <v>45355</v>
                </pt>
                <pt idx="109">
                  <v>45362</v>
                </pt>
                <pt idx="110">
                  <v>45369</v>
                </pt>
                <pt idx="111">
                  <v>45376</v>
                </pt>
                <pt idx="112">
                  <v>45383</v>
                </pt>
              </numCache>
            </numRef>
          </cat>
          <val>
            <numRef>
              <f>'2022-06 booster'!$AM$10:$AM$156</f>
              <numCache>
                <formatCode>0.000</formatCode>
                <ptCount val="147"/>
                <pt idx="0">
                  <v>1.108235915837339</v>
                </pt>
                <pt idx="1">
                  <v>1.02875766308462</v>
                </pt>
                <pt idx="2">
                  <v>1.032939199008424</v>
                </pt>
                <pt idx="3">
                  <v>1.044545198559839</v>
                </pt>
                <pt idx="4">
                  <v>1</v>
                </pt>
                <pt idx="5">
                  <v>0.9779611787286272</v>
                </pt>
                <pt idx="6">
                  <v>0.9898415221815597</v>
                </pt>
                <pt idx="7">
                  <v>1.006509932825946</v>
                </pt>
                <pt idx="8">
                  <v>1.001782615254887</v>
                </pt>
                <pt idx="9">
                  <v>1.005669735874008</v>
                </pt>
                <pt idx="10">
                  <v>1.016453945042425</v>
                </pt>
                <pt idx="11">
                  <v>1.032962557774894</v>
                </pt>
                <pt idx="12">
                  <v>1.015233194741778</v>
                </pt>
                <pt idx="13">
                  <v>1.018520581007393</v>
                </pt>
                <pt idx="14">
                  <v>1.0243600373845</v>
                </pt>
                <pt idx="15">
                  <v>1.021360744299706</v>
                </pt>
                <pt idx="16">
                  <v>1.016480486842289</v>
                </pt>
                <pt idx="17">
                  <v>1.016427964879866</v>
                </pt>
                <pt idx="18">
                  <v>1.020899553014632</v>
                </pt>
                <pt idx="19">
                  <v>1.029436848796992</v>
                </pt>
                <pt idx="20">
                  <v>1.026542286869128</v>
                </pt>
                <pt idx="21">
                  <v>1.018155484016772</v>
                </pt>
                <pt idx="22">
                  <v>1.015579112812606</v>
                </pt>
                <pt idx="23">
                  <v>1.012985099232396</v>
                </pt>
                <pt idx="24">
                  <v>1.018638609155256</v>
                </pt>
                <pt idx="25">
                  <v>1.012120537546173</v>
                </pt>
                <pt idx="26">
                  <v>1.005332974521339</v>
                </pt>
                <pt idx="27">
                  <v>1.006057423195809</v>
                </pt>
                <pt idx="28">
                  <v>1.007748624495174</v>
                </pt>
                <pt idx="29">
                  <v>1.009316743129193</v>
                </pt>
                <pt idx="30">
                  <v>1.003964098966546</v>
                </pt>
                <pt idx="31">
                  <v>1.001955265502348</v>
                </pt>
                <pt idx="32">
                  <v>1.004806155961368</v>
                </pt>
                <pt idx="33">
                  <v>1.002848083988041</v>
                </pt>
                <pt idx="34">
                  <v>0.9988330212878755</v>
                </pt>
                <pt idx="35">
                  <v>0.9955216880399351</v>
                </pt>
                <pt idx="36">
                  <v>0.9988221487651253</v>
                </pt>
                <pt idx="37">
                  <v>0.99750532293237</v>
                </pt>
                <pt idx="38">
                  <v>0.9955158174460835</v>
                </pt>
                <pt idx="39">
                  <v>0.9925891667546157</v>
                </pt>
                <pt idx="40">
                  <v>0.9856851647410719</v>
                </pt>
                <pt idx="41">
                  <v>0.9907067023121175</v>
                </pt>
                <pt idx="42">
                  <v>0.9879647444250789</v>
                </pt>
                <pt idx="43">
                  <v>0.986631498147297</v>
                </pt>
                <pt idx="44">
                  <v>0.9881182769213528</v>
                </pt>
                <pt idx="45">
                  <v>0.9862908931303517</v>
                </pt>
                <pt idx="46">
                  <v>0.9857922072438976</v>
                </pt>
                <pt idx="47">
                  <v>0.9887681961219285</v>
                </pt>
                <pt idx="48">
                  <v>0.9884536845534995</v>
                </pt>
                <pt idx="49">
                  <v>0.9900393215356554</v>
                </pt>
                <pt idx="50">
                  <v>0.986315358718182</v>
                </pt>
                <pt idx="51">
                  <v>0.9847103670289246</v>
                </pt>
                <pt idx="52">
                  <v>0.987024149755925</v>
                </pt>
                <pt idx="53">
                  <v>0.9841893919847804</v>
                </pt>
                <pt idx="54">
                  <v>0.9838339787443926</v>
                </pt>
                <pt idx="55">
                  <v>0.9822026802818917</v>
                </pt>
                <pt idx="56">
                  <v>0.984324321207955</v>
                </pt>
                <pt idx="57">
                  <v>0.9860127063205099</v>
                </pt>
                <pt idx="58">
                  <v>0.9816710024883624</v>
                </pt>
                <pt idx="59">
                  <v>0.9813955938177407</v>
                </pt>
                <pt idx="60">
                  <v>0.978554202142075</v>
                </pt>
                <pt idx="61">
                  <v>0.9782129986013423</v>
                </pt>
                <pt idx="62">
                  <v>0.9780014260271617</v>
                </pt>
                <pt idx="63">
                  <v>0.9786848912893457</v>
                </pt>
                <pt idx="64">
                  <v>0.9776812791804743</v>
                </pt>
                <pt idx="65">
                  <v>0.9783432451846297</v>
                </pt>
                <pt idx="66">
                  <v>0.9796631331863355</v>
                </pt>
                <pt idx="67">
                  <v>0.9821476677849992</v>
                </pt>
                <pt idx="68">
                  <v>0.9809661592420462</v>
                </pt>
                <pt idx="69">
                  <v>0.9783319839787736</v>
                </pt>
                <pt idx="70">
                  <v>0.9758462270394043</v>
                </pt>
                <pt idx="71">
                  <v>0.9743707356103675</v>
                </pt>
                <pt idx="72">
                  <v>0.9742220728035244</v>
                </pt>
                <pt idx="73">
                  <v>0.9736150478361373</v>
                </pt>
                <pt idx="74">
                  <v>0.973819066459803</v>
                </pt>
                <pt idx="75">
                  <v>0.9724348470032254</v>
                </pt>
                <pt idx="76">
                  <v>0.9726236253392705</v>
                </pt>
                <pt idx="77">
                  <v>0.9714011581527436</v>
                </pt>
                <pt idx="78">
                  <v>0.9699547301552343</v>
                </pt>
                <pt idx="79">
                  <v>0.9700281908194373</v>
                </pt>
                <pt idx="80">
                  <v>0.9707092406168156</v>
                </pt>
                <pt idx="81">
                  <v>0.9709902510562448</v>
                </pt>
                <pt idx="82">
                  <v>0.9720119794655623</v>
                </pt>
                <pt idx="83">
                  <v>0.972238842189729</v>
                </pt>
                <pt idx="84">
                  <v>0.9729145370560801</v>
                </pt>
                <pt idx="85">
                  <v>0.9722842624223591</v>
                </pt>
                <pt idx="86">
                  <v>0.9710156661806778</v>
                </pt>
                <pt idx="87">
                  <v>0.9733564270317437</v>
                </pt>
                <pt idx="88">
                  <v>0.9729977037722015</v>
                </pt>
                <pt idx="89">
                  <v>0.9736592011500996</v>
                </pt>
                <pt idx="90">
                  <v>0.9737516482354219</v>
                </pt>
                <pt idx="91">
                  <v>0.9740700970483794</v>
                </pt>
                <pt idx="92">
                  <v>0.9716431371199944</v>
                </pt>
                <pt idx="93">
                  <v>0.9733254046274677</v>
                </pt>
                <pt idx="94">
                  <v>0.9727950361134275</v>
                </pt>
                <pt idx="95">
                  <v>0.9714127764406576</v>
                </pt>
                <pt idx="96">
                  <v>0.972194821641183</v>
                </pt>
                <pt idx="97">
                  <v>0.97047006407842</v>
                </pt>
                <pt idx="98">
                  <v>0.9698537389586996</v>
                </pt>
                <pt idx="99">
                  <v>0.9688234076633501</v>
                </pt>
                <pt idx="100">
                  <v>0.9685936919797792</v>
                </pt>
                <pt idx="101">
                  <v>0.96817770730256</v>
                </pt>
                <pt idx="102">
                  <v>0.9672696133822216</v>
                </pt>
                <pt idx="103">
                  <v>0.9654268420289409</v>
                </pt>
                <pt idx="104">
                  <v>0.9663371046512568</v>
                </pt>
                <pt idx="105">
                  <v>0.967056744696518</v>
                </pt>
                <pt idx="106">
                  <v>0.9687879354546052</v>
                </pt>
                <pt idx="107">
                  <v>0.9696056719400508</v>
                </pt>
                <pt idx="108">
                  <v>0.9700362925480229</v>
                </pt>
                <pt idx="109">
                  <v>0.9692671887850871</v>
                </pt>
                <pt idx="110">
                  <v>0.9695727264065258</v>
                </pt>
                <pt idx="111">
                  <v>0.9702606022152351</v>
                </pt>
                <pt idx="112">
                  <v>0.9717047047135878</v>
                </pt>
              </numCache>
            </numRef>
          </val>
          <smooth val="0"/>
        </ser>
        <ser>
          <idx val="1"/>
          <order val="1"/>
          <tx>
            <strRef>
              <f>'2022-06 booster'!$AN$9</f>
              <strCache>
                <ptCount val="1"/>
                <pt idx="0">
                  <v>v2/v1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'2022-06 booster'!$AL$10:$AL$156</f>
              <numCache>
                <formatCode>m/d/yyyy</formatCode>
                <ptCount val="147"/>
                <pt idx="0">
                  <v>44599</v>
                </pt>
                <pt idx="1">
                  <v>44606</v>
                </pt>
                <pt idx="2">
                  <v>44613</v>
                </pt>
                <pt idx="3">
                  <v>44620</v>
                </pt>
                <pt idx="4">
                  <v>44627</v>
                </pt>
                <pt idx="5">
                  <v>44634</v>
                </pt>
                <pt idx="6">
                  <v>44641</v>
                </pt>
                <pt idx="7">
                  <v>44648</v>
                </pt>
                <pt idx="8">
                  <v>44655</v>
                </pt>
                <pt idx="9">
                  <v>44662</v>
                </pt>
                <pt idx="10">
                  <v>44669</v>
                </pt>
                <pt idx="11">
                  <v>44676</v>
                </pt>
                <pt idx="12">
                  <v>44683</v>
                </pt>
                <pt idx="13">
                  <v>44690</v>
                </pt>
                <pt idx="14">
                  <v>44697</v>
                </pt>
                <pt idx="15">
                  <v>44704</v>
                </pt>
                <pt idx="16">
                  <v>44711</v>
                </pt>
                <pt idx="17">
                  <v>44718</v>
                </pt>
                <pt idx="18">
                  <v>44725</v>
                </pt>
                <pt idx="19">
                  <v>44732</v>
                </pt>
                <pt idx="20">
                  <v>44739</v>
                </pt>
                <pt idx="21">
                  <v>44746</v>
                </pt>
                <pt idx="22">
                  <v>44753</v>
                </pt>
                <pt idx="23">
                  <v>44760</v>
                </pt>
                <pt idx="24">
                  <v>44767</v>
                </pt>
                <pt idx="25">
                  <v>44774</v>
                </pt>
                <pt idx="26">
                  <v>44781</v>
                </pt>
                <pt idx="27">
                  <v>44788</v>
                </pt>
                <pt idx="28">
                  <v>44795</v>
                </pt>
                <pt idx="29">
                  <v>44802</v>
                </pt>
                <pt idx="30">
                  <v>44809</v>
                </pt>
                <pt idx="31">
                  <v>44816</v>
                </pt>
                <pt idx="32">
                  <v>44823</v>
                </pt>
                <pt idx="33">
                  <v>44830</v>
                </pt>
                <pt idx="34">
                  <v>44837</v>
                </pt>
                <pt idx="35">
                  <v>44844</v>
                </pt>
                <pt idx="36">
                  <v>44851</v>
                </pt>
                <pt idx="37">
                  <v>44858</v>
                </pt>
                <pt idx="38">
                  <v>44865</v>
                </pt>
                <pt idx="39">
                  <v>44872</v>
                </pt>
                <pt idx="40">
                  <v>44879</v>
                </pt>
                <pt idx="41">
                  <v>44886</v>
                </pt>
                <pt idx="42">
                  <v>44893</v>
                </pt>
                <pt idx="43">
                  <v>44900</v>
                </pt>
                <pt idx="44">
                  <v>44907</v>
                </pt>
                <pt idx="45">
                  <v>44914</v>
                </pt>
                <pt idx="46">
                  <v>44921</v>
                </pt>
                <pt idx="47">
                  <v>44928</v>
                </pt>
                <pt idx="48">
                  <v>44935</v>
                </pt>
                <pt idx="49">
                  <v>44942</v>
                </pt>
                <pt idx="50">
                  <v>44949</v>
                </pt>
                <pt idx="51">
                  <v>44956</v>
                </pt>
                <pt idx="52">
                  <v>44963</v>
                </pt>
                <pt idx="53">
                  <v>44970</v>
                </pt>
                <pt idx="54">
                  <v>44977</v>
                </pt>
                <pt idx="55">
                  <v>44984</v>
                </pt>
                <pt idx="56">
                  <v>44991</v>
                </pt>
                <pt idx="57">
                  <v>44998</v>
                </pt>
                <pt idx="58">
                  <v>45005</v>
                </pt>
                <pt idx="59">
                  <v>45012</v>
                </pt>
                <pt idx="60">
                  <v>45019</v>
                </pt>
                <pt idx="61">
                  <v>45026</v>
                </pt>
                <pt idx="62">
                  <v>45033</v>
                </pt>
                <pt idx="63">
                  <v>45040</v>
                </pt>
                <pt idx="64">
                  <v>45047</v>
                </pt>
                <pt idx="65">
                  <v>45054</v>
                </pt>
                <pt idx="66">
                  <v>45061</v>
                </pt>
                <pt idx="67">
                  <v>45068</v>
                </pt>
                <pt idx="68">
                  <v>45075</v>
                </pt>
                <pt idx="69">
                  <v>45082</v>
                </pt>
                <pt idx="70">
                  <v>45089</v>
                </pt>
                <pt idx="71">
                  <v>45096</v>
                </pt>
                <pt idx="72">
                  <v>45103</v>
                </pt>
                <pt idx="73">
                  <v>45110</v>
                </pt>
                <pt idx="74">
                  <v>45117</v>
                </pt>
                <pt idx="75">
                  <v>45124</v>
                </pt>
                <pt idx="76">
                  <v>45131</v>
                </pt>
                <pt idx="77">
                  <v>45138</v>
                </pt>
                <pt idx="78">
                  <v>45145</v>
                </pt>
                <pt idx="79">
                  <v>45152</v>
                </pt>
                <pt idx="80">
                  <v>45159</v>
                </pt>
                <pt idx="81">
                  <v>45166</v>
                </pt>
                <pt idx="82">
                  <v>45173</v>
                </pt>
                <pt idx="83">
                  <v>45180</v>
                </pt>
                <pt idx="84">
                  <v>45187</v>
                </pt>
                <pt idx="85">
                  <v>45194</v>
                </pt>
                <pt idx="86">
                  <v>45201</v>
                </pt>
                <pt idx="87">
                  <v>45208</v>
                </pt>
                <pt idx="88">
                  <v>45215</v>
                </pt>
                <pt idx="89">
                  <v>45222</v>
                </pt>
                <pt idx="90">
                  <v>45229</v>
                </pt>
                <pt idx="91">
                  <v>45236</v>
                </pt>
                <pt idx="92">
                  <v>45243</v>
                </pt>
                <pt idx="93">
                  <v>45250</v>
                </pt>
                <pt idx="94">
                  <v>45257</v>
                </pt>
                <pt idx="95">
                  <v>45264</v>
                </pt>
                <pt idx="96">
                  <v>45271</v>
                </pt>
                <pt idx="97">
                  <v>45278</v>
                </pt>
                <pt idx="98">
                  <v>45285</v>
                </pt>
                <pt idx="99">
                  <v>45292</v>
                </pt>
                <pt idx="100">
                  <v>45299</v>
                </pt>
                <pt idx="101">
                  <v>45306</v>
                </pt>
                <pt idx="102">
                  <v>45313</v>
                </pt>
                <pt idx="103">
                  <v>45320</v>
                </pt>
                <pt idx="104">
                  <v>45327</v>
                </pt>
                <pt idx="105">
                  <v>45334</v>
                </pt>
                <pt idx="106">
                  <v>45341</v>
                </pt>
                <pt idx="107">
                  <v>45348</v>
                </pt>
                <pt idx="108">
                  <v>45355</v>
                </pt>
                <pt idx="109">
                  <v>45362</v>
                </pt>
                <pt idx="110">
                  <v>45369</v>
                </pt>
                <pt idx="111">
                  <v>45376</v>
                </pt>
                <pt idx="112">
                  <v>45383</v>
                </pt>
              </numCache>
            </numRef>
          </cat>
          <val>
            <numRef>
              <f>'2022-06 booster'!$AN$10:$AN$156</f>
              <numCache>
                <formatCode>0.000</formatCode>
                <ptCount val="147"/>
                <pt idx="0">
                  <v>0.972152574643334</v>
                </pt>
                <pt idx="1">
                  <v>1.04896630968688</v>
                </pt>
                <pt idx="2">
                  <v>1.005001700520511</v>
                </pt>
                <pt idx="3">
                  <v>0.9655158595864518</v>
                </pt>
                <pt idx="4">
                  <v>1</v>
                </pt>
                <pt idx="5">
                  <v>1.030894120622987</v>
                </pt>
                <pt idx="6">
                  <v>1.014019414400003</v>
                </pt>
                <pt idx="7">
                  <v>1.000733038534388</v>
                </pt>
                <pt idx="8">
                  <v>1.005437855329764</v>
                </pt>
                <pt idx="9">
                  <v>1.001776081770452</v>
                </pt>
                <pt idx="10">
                  <v>0.9978104287409014</v>
                </pt>
                <pt idx="11">
                  <v>0.9839374953319817</v>
                </pt>
                <pt idx="12">
                  <v>0.9969241139507242</v>
                </pt>
                <pt idx="13">
                  <v>0.9901050131150148</v>
                </pt>
                <pt idx="14">
                  <v>0.991128691899306</v>
                </pt>
                <pt idx="15">
                  <v>0.9953911485452326</v>
                </pt>
                <pt idx="16">
                  <v>1.002257378196825</v>
                </pt>
                <pt idx="17">
                  <v>1.0049957901655</v>
                </pt>
                <pt idx="18">
                  <v>1.003415338423312</v>
                </pt>
                <pt idx="19">
                  <v>0.9933893705908208</v>
                </pt>
                <pt idx="20">
                  <v>0.9942023193400206</v>
                </pt>
                <pt idx="21">
                  <v>1.000232609596857</v>
                </pt>
                <pt idx="22">
                  <v>1.001043840814052</v>
                </pt>
                <pt idx="23">
                  <v>0.999447830887354</v>
                </pt>
                <pt idx="24">
                  <v>0.9892563252008759</v>
                </pt>
                <pt idx="25">
                  <v>0.9962903236626063</v>
                </pt>
                <pt idx="26">
                  <v>0.9987715883847076</v>
                </pt>
                <pt idx="27">
                  <v>0.9967037428078122</v>
                </pt>
                <pt idx="28">
                  <v>0.9939641208987278</v>
                </pt>
                <pt idx="29">
                  <v>0.9939690281386544</v>
                </pt>
                <pt idx="30">
                  <v>0.993937511974428</v>
                </pt>
                <pt idx="31">
                  <v>0.9954980031215508</v>
                </pt>
                <pt idx="32">
                  <v>0.9898819954236936</v>
                </pt>
                <pt idx="33">
                  <v>0.9898164667699618</v>
                </pt>
                <pt idx="34">
                  <v>0.9894356080854527</v>
                </pt>
                <pt idx="35">
                  <v>0.9880406883934857</v>
                </pt>
                <pt idx="36">
                  <v>0.9844414528295263</v>
                </pt>
                <pt idx="37">
                  <v>0.9811968483161665</v>
                </pt>
                <pt idx="38">
                  <v>0.9814808382125737</v>
                </pt>
                <pt idx="39">
                  <v>0.9827901649501729</v>
                </pt>
                <pt idx="40">
                  <v>0.9893438747889517</v>
                </pt>
                <pt idx="41">
                  <v>0.9848503610936189</v>
                </pt>
                <pt idx="42">
                  <v>0.9874593974701841</v>
                </pt>
                <pt idx="43">
                  <v>0.9870154356001579</v>
                </pt>
                <pt idx="44">
                  <v>0.9871574281578459</v>
                </pt>
                <pt idx="45">
                  <v>0.9872956991482068</v>
                </pt>
                <pt idx="46">
                  <v>0.9871634690587702</v>
                </pt>
                <pt idx="47">
                  <v>0.9847819275824753</v>
                </pt>
                <pt idx="48">
                  <v>0.9841775459327388</v>
                </pt>
                <pt idx="49">
                  <v>0.9820262691300652</v>
                </pt>
                <pt idx="50">
                  <v>0.9851090819929084</v>
                </pt>
                <pt idx="51">
                  <v>0.9857122746114573</v>
                </pt>
                <pt idx="52">
                  <v>0.9819755461721887</v>
                </pt>
                <pt idx="53">
                  <v>0.9824918807099501</v>
                </pt>
                <pt idx="54">
                  <v>0.9820647864670012</v>
                </pt>
                <pt idx="55">
                  <v>0.9832666583430301</v>
                </pt>
                <pt idx="56">
                  <v>0.9811399050966213</v>
                </pt>
                <pt idx="57">
                  <v>0.9786231383650954</v>
                </pt>
                <pt idx="58">
                  <v>0.982764881942097</v>
                </pt>
                <pt idx="59">
                  <v>0.9801146352445625</v>
                </pt>
                <pt idx="60">
                  <v>0.9826730721283212</v>
                </pt>
                <pt idx="61">
                  <v>0.9830965422737098</v>
                </pt>
                <pt idx="62">
                  <v>0.9840279253701676</v>
                </pt>
                <pt idx="63">
                  <v>0.9838235761530818</v>
                </pt>
                <pt idx="64">
                  <v>0.9848985022480449</v>
                </pt>
                <pt idx="65">
                  <v>0.985046508409307</v>
                </pt>
                <pt idx="66">
                  <v>0.9834568595468037</v>
                </pt>
                <pt idx="67">
                  <v>0.9808876622628243</v>
                </pt>
                <pt idx="68">
                  <v>0.9829184630123889</v>
                </pt>
                <pt idx="69">
                  <v>0.9843284928268536</v>
                </pt>
                <pt idx="70">
                  <v>0.9875322857517336</v>
                </pt>
                <pt idx="71">
                  <v>0.9888505262251874</v>
                </pt>
                <pt idx="72">
                  <v>0.9904601352895162</v>
                </pt>
                <pt idx="73">
                  <v>0.9913004339241761</v>
                </pt>
                <pt idx="74">
                  <v>0.9904112702148309</v>
                </pt>
                <pt idx="75">
                  <v>0.9921881865124136</v>
                </pt>
                <pt idx="76">
                  <v>0.9923791326506182</v>
                </pt>
                <pt idx="77">
                  <v>0.993829755549161</v>
                </pt>
                <pt idx="78">
                  <v>0.9961671850780212</v>
                </pt>
                <pt idx="79">
                  <v>0.9946679324963839</v>
                </pt>
                <pt idx="80">
                  <v>0.9937467119058453</v>
                </pt>
                <pt idx="81">
                  <v>0.9937288818314628</v>
                </pt>
                <pt idx="82">
                  <v>0.9926260532186125</v>
                </pt>
                <pt idx="83">
                  <v>0.992756613474565</v>
                </pt>
                <pt idx="84">
                  <v>0.9916813286048854</v>
                </pt>
                <pt idx="85">
                  <v>0.9909939194283276</v>
                </pt>
                <pt idx="86">
                  <v>0.9914535104031447</v>
                </pt>
                <pt idx="87">
                  <v>0.9900778103189072</v>
                </pt>
                <pt idx="88">
                  <v>0.9910971534739123</v>
                </pt>
                <pt idx="89">
                  <v>0.9911447208060328</v>
                </pt>
                <pt idx="90">
                  <v>0.9903034412658757</v>
                </pt>
                <pt idx="91">
                  <v>0.9898056458412964</v>
                </pt>
                <pt idx="92">
                  <v>0.9914715096989439</v>
                </pt>
                <pt idx="93">
                  <v>0.9896935732112261</v>
                </pt>
                <pt idx="94">
                  <v>0.9897464141798569</v>
                </pt>
                <pt idx="95">
                  <v>0.9902722345379789</v>
                </pt>
                <pt idx="96">
                  <v>0.9901048872735064</v>
                </pt>
                <pt idx="97">
                  <v>0.9910309154038778</v>
                </pt>
                <pt idx="98">
                  <v>0.9917474587638941</v>
                </pt>
                <pt idx="99">
                  <v>0.9912062795694103</v>
                </pt>
                <pt idx="100">
                  <v>0.9922196841812642</v>
                </pt>
                <pt idx="101">
                  <v>0.9926126423701634</v>
                </pt>
                <pt idx="102">
                  <v>0.9923114998020288</v>
                </pt>
                <pt idx="103">
                  <v>0.9949751940041981</v>
                </pt>
                <pt idx="104">
                  <v>0.9950914670643842</v>
                </pt>
                <pt idx="105">
                  <v>0.9950426331715329</v>
                </pt>
                <pt idx="106">
                  <v>0.993576063631032</v>
                </pt>
                <pt idx="107">
                  <v>0.9936980546095665</v>
                </pt>
                <pt idx="108">
                  <v>0.9930112408898161</v>
                </pt>
                <pt idx="109">
                  <v>0.9932187828323985</v>
                </pt>
                <pt idx="110">
                  <v>0.9938118433012827</v>
                </pt>
                <pt idx="111">
                  <v>0.9928970269814563</v>
                </pt>
                <pt idx="112">
                  <v>0.9920096377453677</v>
                </pt>
              </numCache>
            </numRef>
          </val>
          <smooth val="0"/>
        </ser>
        <ser>
          <idx val="2"/>
          <order val="2"/>
          <tx>
            <strRef>
              <f>'2022-06 booster'!$AO$9</f>
              <strCache>
                <ptCount val="1"/>
                <pt idx="0">
                  <v>v2/v0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'2022-06 booster'!$AL$10:$AL$156</f>
              <numCache>
                <formatCode>m/d/yyyy</formatCode>
                <ptCount val="147"/>
                <pt idx="0">
                  <v>44599</v>
                </pt>
                <pt idx="1">
                  <v>44606</v>
                </pt>
                <pt idx="2">
                  <v>44613</v>
                </pt>
                <pt idx="3">
                  <v>44620</v>
                </pt>
                <pt idx="4">
                  <v>44627</v>
                </pt>
                <pt idx="5">
                  <v>44634</v>
                </pt>
                <pt idx="6">
                  <v>44641</v>
                </pt>
                <pt idx="7">
                  <v>44648</v>
                </pt>
                <pt idx="8">
                  <v>44655</v>
                </pt>
                <pt idx="9">
                  <v>44662</v>
                </pt>
                <pt idx="10">
                  <v>44669</v>
                </pt>
                <pt idx="11">
                  <v>44676</v>
                </pt>
                <pt idx="12">
                  <v>44683</v>
                </pt>
                <pt idx="13">
                  <v>44690</v>
                </pt>
                <pt idx="14">
                  <v>44697</v>
                </pt>
                <pt idx="15">
                  <v>44704</v>
                </pt>
                <pt idx="16">
                  <v>44711</v>
                </pt>
                <pt idx="17">
                  <v>44718</v>
                </pt>
                <pt idx="18">
                  <v>44725</v>
                </pt>
                <pt idx="19">
                  <v>44732</v>
                </pt>
                <pt idx="20">
                  <v>44739</v>
                </pt>
                <pt idx="21">
                  <v>44746</v>
                </pt>
                <pt idx="22">
                  <v>44753</v>
                </pt>
                <pt idx="23">
                  <v>44760</v>
                </pt>
                <pt idx="24">
                  <v>44767</v>
                </pt>
                <pt idx="25">
                  <v>44774</v>
                </pt>
                <pt idx="26">
                  <v>44781</v>
                </pt>
                <pt idx="27">
                  <v>44788</v>
                </pt>
                <pt idx="28">
                  <v>44795</v>
                </pt>
                <pt idx="29">
                  <v>44802</v>
                </pt>
                <pt idx="30">
                  <v>44809</v>
                </pt>
                <pt idx="31">
                  <v>44816</v>
                </pt>
                <pt idx="32">
                  <v>44823</v>
                </pt>
                <pt idx="33">
                  <v>44830</v>
                </pt>
                <pt idx="34">
                  <v>44837</v>
                </pt>
                <pt idx="35">
                  <v>44844</v>
                </pt>
                <pt idx="36">
                  <v>44851</v>
                </pt>
                <pt idx="37">
                  <v>44858</v>
                </pt>
                <pt idx="38">
                  <v>44865</v>
                </pt>
                <pt idx="39">
                  <v>44872</v>
                </pt>
                <pt idx="40">
                  <v>44879</v>
                </pt>
                <pt idx="41">
                  <v>44886</v>
                </pt>
                <pt idx="42">
                  <v>44893</v>
                </pt>
                <pt idx="43">
                  <v>44900</v>
                </pt>
                <pt idx="44">
                  <v>44907</v>
                </pt>
                <pt idx="45">
                  <v>44914</v>
                </pt>
                <pt idx="46">
                  <v>44921</v>
                </pt>
                <pt idx="47">
                  <v>44928</v>
                </pt>
                <pt idx="48">
                  <v>44935</v>
                </pt>
                <pt idx="49">
                  <v>44942</v>
                </pt>
                <pt idx="50">
                  <v>44949</v>
                </pt>
                <pt idx="51">
                  <v>44956</v>
                </pt>
                <pt idx="52">
                  <v>44963</v>
                </pt>
                <pt idx="53">
                  <v>44970</v>
                </pt>
                <pt idx="54">
                  <v>44977</v>
                </pt>
                <pt idx="55">
                  <v>44984</v>
                </pt>
                <pt idx="56">
                  <v>44991</v>
                </pt>
                <pt idx="57">
                  <v>44998</v>
                </pt>
                <pt idx="58">
                  <v>45005</v>
                </pt>
                <pt idx="59">
                  <v>45012</v>
                </pt>
                <pt idx="60">
                  <v>45019</v>
                </pt>
                <pt idx="61">
                  <v>45026</v>
                </pt>
                <pt idx="62">
                  <v>45033</v>
                </pt>
                <pt idx="63">
                  <v>45040</v>
                </pt>
                <pt idx="64">
                  <v>45047</v>
                </pt>
                <pt idx="65">
                  <v>45054</v>
                </pt>
                <pt idx="66">
                  <v>45061</v>
                </pt>
                <pt idx="67">
                  <v>45068</v>
                </pt>
                <pt idx="68">
                  <v>45075</v>
                </pt>
                <pt idx="69">
                  <v>45082</v>
                </pt>
                <pt idx="70">
                  <v>45089</v>
                </pt>
                <pt idx="71">
                  <v>45096</v>
                </pt>
                <pt idx="72">
                  <v>45103</v>
                </pt>
                <pt idx="73">
                  <v>45110</v>
                </pt>
                <pt idx="74">
                  <v>45117</v>
                </pt>
                <pt idx="75">
                  <v>45124</v>
                </pt>
                <pt idx="76">
                  <v>45131</v>
                </pt>
                <pt idx="77">
                  <v>45138</v>
                </pt>
                <pt idx="78">
                  <v>45145</v>
                </pt>
                <pt idx="79">
                  <v>45152</v>
                </pt>
                <pt idx="80">
                  <v>45159</v>
                </pt>
                <pt idx="81">
                  <v>45166</v>
                </pt>
                <pt idx="82">
                  <v>45173</v>
                </pt>
                <pt idx="83">
                  <v>45180</v>
                </pt>
                <pt idx="84">
                  <v>45187</v>
                </pt>
                <pt idx="85">
                  <v>45194</v>
                </pt>
                <pt idx="86">
                  <v>45201</v>
                </pt>
                <pt idx="87">
                  <v>45208</v>
                </pt>
                <pt idx="88">
                  <v>45215</v>
                </pt>
                <pt idx="89">
                  <v>45222</v>
                </pt>
                <pt idx="90">
                  <v>45229</v>
                </pt>
                <pt idx="91">
                  <v>45236</v>
                </pt>
                <pt idx="92">
                  <v>45243</v>
                </pt>
                <pt idx="93">
                  <v>45250</v>
                </pt>
                <pt idx="94">
                  <v>45257</v>
                </pt>
                <pt idx="95">
                  <v>45264</v>
                </pt>
                <pt idx="96">
                  <v>45271</v>
                </pt>
                <pt idx="97">
                  <v>45278</v>
                </pt>
                <pt idx="98">
                  <v>45285</v>
                </pt>
                <pt idx="99">
                  <v>45292</v>
                </pt>
                <pt idx="100">
                  <v>45299</v>
                </pt>
                <pt idx="101">
                  <v>45306</v>
                </pt>
                <pt idx="102">
                  <v>45313</v>
                </pt>
                <pt idx="103">
                  <v>45320</v>
                </pt>
                <pt idx="104">
                  <v>45327</v>
                </pt>
                <pt idx="105">
                  <v>45334</v>
                </pt>
                <pt idx="106">
                  <v>45341</v>
                </pt>
                <pt idx="107">
                  <v>45348</v>
                </pt>
                <pt idx="108">
                  <v>45355</v>
                </pt>
                <pt idx="109">
                  <v>45362</v>
                </pt>
                <pt idx="110">
                  <v>45369</v>
                </pt>
                <pt idx="111">
                  <v>45376</v>
                </pt>
                <pt idx="112">
                  <v>45383</v>
                </pt>
              </numCache>
            </numRef>
          </cat>
          <val>
            <numRef>
              <f>'2022-06 booster'!$AO$10:$AO$156</f>
              <numCache>
                <formatCode>0.000</formatCode>
                <ptCount val="147"/>
                <pt idx="0">
                  <v>1.077655702868756</v>
                </pt>
                <pt idx="1">
                  <v>1.079343444702551</v>
                </pt>
                <pt idx="2">
                  <v>1.03824116811742</v>
                </pt>
                <pt idx="3">
                  <v>1.008590780641698</v>
                </pt>
                <pt idx="4">
                  <v>1</v>
                </pt>
                <pt idx="5">
                  <v>1.008108631144617</v>
                </pt>
                <pt idx="6">
                  <v>1.00358751016528</v>
                </pt>
                <pt idx="7">
                  <v>1.007050543089627</v>
                </pt>
                <pt idx="8">
                  <v>1.006967243620799</v>
                </pt>
                <pt idx="9">
                  <v>1.007127173924409</v>
                </pt>
                <pt idx="10">
                  <v>1.013831251625629</v>
                </pt>
                <pt idx="11">
                  <v>1.015906350901782</v>
                </pt>
                <pt idx="12">
                  <v>1.011582133114018</v>
                </pt>
                <pt idx="13">
                  <v>1.007850146628323</v>
                </pt>
                <pt idx="14">
                  <v>1.014610203798964</v>
                </pt>
                <pt idx="15">
                  <v>1.015923815042702</v>
                </pt>
                <pt idx="16">
                  <v>1.017977473451271</v>
                </pt>
                <pt idx="17">
                  <v>1.020639477453882</v>
                </pt>
                <pt idx="18">
                  <v>1.023450679732614</v>
                </pt>
                <pt idx="19">
                  <v>1.021630954296856</v>
                </pt>
                <pt idx="20">
                  <v>1.019525507210618</v>
                </pt>
                <pt idx="21">
                  <v>1.017263000287157</v>
                </pt>
                <pt idx="22">
                  <v>1.01544556624603</v>
                </pt>
                <pt idx="23">
                  <v>1.011171059642529</v>
                </pt>
                <pt idx="24">
                  <v>1.006380164529732</v>
                </pt>
                <pt idx="25">
                  <v>1.006984774830822</v>
                </pt>
                <pt idx="26">
                  <v>1.002657291883252</v>
                </pt>
                <pt idx="27">
                  <v>1.001237076347868</v>
                </pt>
                <pt idx="28">
                  <v>1.00009819027833</v>
                </pt>
                <pt idx="29">
                  <v>1.001593976575392</v>
                </pt>
                <pt idx="30">
                  <v>0.9961856785436364</v>
                </pt>
                <pt idx="31">
                  <v>0.9956883127287889</v>
                </pt>
                <pt idx="32">
                  <v>0.9928235073521346</v>
                </pt>
                <pt idx="33">
                  <v>0.9907585249577595</v>
                </pt>
                <pt idx="34">
                  <v>0.9863477919569343</v>
                </pt>
                <pt idx="35">
                  <v>0.9816278234986865</v>
                </pt>
                <pt idx="36">
                  <v>0.9812304479957608</v>
                </pt>
                <pt idx="37">
                  <v>0.97664331244077</v>
                </pt>
                <pt idx="38">
                  <v>0.9749138923943842</v>
                </pt>
                <pt idx="39">
                  <v>0.9732810256629409</v>
                </pt>
                <pt idx="40">
                  <v>0.9728929774584982</v>
                </pt>
                <pt idx="41">
                  <v>0.9733445099605349</v>
                </pt>
                <pt idx="42">
                  <v>0.9731585068022618</v>
                </pt>
                <pt idx="43">
                  <v>0.9713449009429481</v>
                </pt>
                <pt idx="44">
                  <v>0.9728850935360975</v>
                </pt>
                <pt idx="45">
                  <v>0.9711585146874024</v>
                </pt>
                <pt idx="46">
                  <v>0.9704741351103083</v>
                </pt>
                <pt idx="47">
                  <v>0.9709921585732451</v>
                </pt>
                <pt idx="48">
                  <v>0.9700242597827415</v>
                </pt>
                <pt idx="49">
                  <v>0.9693933207119126</v>
                </pt>
                <pt idx="50">
                  <v>0.9687154977453815</v>
                </pt>
                <pt idx="51">
                  <v>0.9676681763490983</v>
                </pt>
                <pt idx="52">
                  <v>0.9662019071787343</v>
                </pt>
                <pt idx="53">
                  <v>0.9638706220318113</v>
                </pt>
                <pt idx="54">
                  <v>0.9630408415100303</v>
                </pt>
                <pt idx="55">
                  <v>0.9625578308097891</v>
                </pt>
                <pt idx="56">
                  <v>0.9624877582497282</v>
                </pt>
                <pt idx="57">
                  <v>0.9616027687433977</v>
                </pt>
                <pt idx="58">
                  <v>0.9613575918145947</v>
                </pt>
                <pt idx="59">
                  <v>0.9584335363384635</v>
                </pt>
                <pt idx="60">
                  <v>0.9580906903897236</v>
                </pt>
                <pt idx="61">
                  <v>0.9581068201808953</v>
                </pt>
                <pt idx="62">
                  <v>0.9587445315818296</v>
                </pt>
                <pt idx="63">
                  <v>0.9591526986274401</v>
                </pt>
                <pt idx="64">
                  <v>0.9591534092708557</v>
                </pt>
                <pt idx="65">
                  <v>0.9598844147067935</v>
                </pt>
                <pt idx="66">
                  <v>0.9595656373624346</v>
                </pt>
                <pt idx="67">
                  <v>0.9594234409229302</v>
                </pt>
                <pt idx="68">
                  <v>0.9601905709322707</v>
                </pt>
                <pt idx="69">
                  <v>0.9589233232477655</v>
                </pt>
                <pt idx="70">
                  <v>0.9595374260685576</v>
                </pt>
                <pt idx="71">
                  <v>0.9593029149476811</v>
                </pt>
                <pt idx="72">
                  <v>0.9606551245899619</v>
                </pt>
                <pt idx="73">
                  <v>0.9608083465190826</v>
                </pt>
                <pt idx="74">
                  <v>0.9600850238708557</v>
                </pt>
                <pt idx="75">
                  <v>0.9603777025456599</v>
                </pt>
                <pt idx="76">
                  <v>0.9606862973417264</v>
                </pt>
                <pt idx="77">
                  <v>0.9608186527242887</v>
                </pt>
                <pt idx="78">
                  <v>0.9615816452582922</v>
                </pt>
                <pt idx="79">
                  <v>0.9601444939205904</v>
                </pt>
                <pt idx="80">
                  <v>0.959866084249371</v>
                </pt>
                <pt idx="81">
                  <v>0.9600640661555383</v>
                </pt>
                <pt idx="82">
                  <v>0.9599450538855955</v>
                </pt>
                <pt idx="83">
                  <v>0.9602327180447148</v>
                </pt>
                <pt idx="84">
                  <v>0.9597966437836102</v>
                </pt>
                <pt idx="85">
                  <v>0.9584474338347074</v>
                </pt>
                <pt idx="86">
                  <v>0.9575783081761376</v>
                </pt>
                <pt idx="87">
                  <v>0.958492217472926</v>
                </pt>
                <pt idx="88">
                  <v>0.9590628355196761</v>
                </pt>
                <pt idx="89">
                  <v>0.9596982818471925</v>
                </pt>
                <pt idx="90">
                  <v>0.9589121508924143</v>
                </pt>
                <pt idx="91">
                  <v>0.958681000974989</v>
                </pt>
                <pt idx="92">
                  <v>0.9578393271445301</v>
                </pt>
                <pt idx="93">
                  <v>0.9577145861180195</v>
                </pt>
                <pt idx="94">
                  <v>0.9571813554692625</v>
                </pt>
                <pt idx="95">
                  <v>0.9562666640154928</v>
                </pt>
                <pt idx="96">
                  <v>0.9568123348228597</v>
                </pt>
                <pt idx="97">
                  <v>0.9559457760954225</v>
                </pt>
                <pt idx="98">
                  <v>0.955967016931737</v>
                </pt>
                <pt idx="99">
                  <v>0.9543680474346966</v>
                </pt>
                <pt idx="100">
                  <v>0.9550549338083272</v>
                </pt>
                <pt idx="101">
                  <v>0.9549605114144262</v>
                </pt>
                <pt idx="102">
                  <v>0.9537131188005585</v>
                </pt>
                <pt idx="103">
                  <v>0.9543890883267778</v>
                </pt>
                <pt idx="104">
                  <v>0.9553382252695982</v>
                </pt>
                <pt idx="105">
                  <v>0.9559403631881062</v>
                </pt>
                <pt idx="106">
                  <v>0.9561777851914223</v>
                </pt>
                <pt idx="107">
                  <v>0.9570399109972006</v>
                </pt>
                <pt idx="108">
                  <v>0.956740734926993</v>
                </pt>
                <pt idx="109">
                  <v>0.9561195705290879</v>
                </pt>
                <pt idx="110">
                  <v>0.9569295940237716</v>
                </pt>
                <pt idx="111">
                  <v>0.9566645688100369</v>
                </pt>
                <pt idx="112">
                  <v>0.9571696824731332</v>
                </pt>
              </numCache>
            </numRef>
          </val>
          <smooth val="0"/>
        </ser>
        <ser>
          <idx val="3"/>
          <order val="3"/>
          <tx>
            <strRef>
              <f>'2022-06 booster'!$AP$9</f>
              <strCache>
                <ptCount val="1"/>
                <pt idx="0">
                  <v>v3/v0</v>
                </pt>
              </strCache>
            </strRef>
          </tx>
          <spPr>
            <a:ln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'2022-06 booster'!$AL$10:$AL$156</f>
              <numCache>
                <formatCode>m/d/yyyy</formatCode>
                <ptCount val="147"/>
                <pt idx="0">
                  <v>44599</v>
                </pt>
                <pt idx="1">
                  <v>44606</v>
                </pt>
                <pt idx="2">
                  <v>44613</v>
                </pt>
                <pt idx="3">
                  <v>44620</v>
                </pt>
                <pt idx="4">
                  <v>44627</v>
                </pt>
                <pt idx="5">
                  <v>44634</v>
                </pt>
                <pt idx="6">
                  <v>44641</v>
                </pt>
                <pt idx="7">
                  <v>44648</v>
                </pt>
                <pt idx="8">
                  <v>44655</v>
                </pt>
                <pt idx="9">
                  <v>44662</v>
                </pt>
                <pt idx="10">
                  <v>44669</v>
                </pt>
                <pt idx="11">
                  <v>44676</v>
                </pt>
                <pt idx="12">
                  <v>44683</v>
                </pt>
                <pt idx="13">
                  <v>44690</v>
                </pt>
                <pt idx="14">
                  <v>44697</v>
                </pt>
                <pt idx="15">
                  <v>44704</v>
                </pt>
                <pt idx="16">
                  <v>44711</v>
                </pt>
                <pt idx="17">
                  <v>44718</v>
                </pt>
                <pt idx="18">
                  <v>44725</v>
                </pt>
                <pt idx="19">
                  <v>44732</v>
                </pt>
                <pt idx="20">
                  <v>44739</v>
                </pt>
                <pt idx="21">
                  <v>44746</v>
                </pt>
                <pt idx="22">
                  <v>44753</v>
                </pt>
                <pt idx="23">
                  <v>44760</v>
                </pt>
                <pt idx="24">
                  <v>44767</v>
                </pt>
                <pt idx="25">
                  <v>44774</v>
                </pt>
                <pt idx="26">
                  <v>44781</v>
                </pt>
                <pt idx="27">
                  <v>44788</v>
                </pt>
                <pt idx="28">
                  <v>44795</v>
                </pt>
                <pt idx="29">
                  <v>44802</v>
                </pt>
                <pt idx="30">
                  <v>44809</v>
                </pt>
                <pt idx="31">
                  <v>44816</v>
                </pt>
                <pt idx="32">
                  <v>44823</v>
                </pt>
                <pt idx="33">
                  <v>44830</v>
                </pt>
                <pt idx="34">
                  <v>44837</v>
                </pt>
                <pt idx="35">
                  <v>44844</v>
                </pt>
                <pt idx="36">
                  <v>44851</v>
                </pt>
                <pt idx="37">
                  <v>44858</v>
                </pt>
                <pt idx="38">
                  <v>44865</v>
                </pt>
                <pt idx="39">
                  <v>44872</v>
                </pt>
                <pt idx="40">
                  <v>44879</v>
                </pt>
                <pt idx="41">
                  <v>44886</v>
                </pt>
                <pt idx="42">
                  <v>44893</v>
                </pt>
                <pt idx="43">
                  <v>44900</v>
                </pt>
                <pt idx="44">
                  <v>44907</v>
                </pt>
                <pt idx="45">
                  <v>44914</v>
                </pt>
                <pt idx="46">
                  <v>44921</v>
                </pt>
                <pt idx="47">
                  <v>44928</v>
                </pt>
                <pt idx="48">
                  <v>44935</v>
                </pt>
                <pt idx="49">
                  <v>44942</v>
                </pt>
                <pt idx="50">
                  <v>44949</v>
                </pt>
                <pt idx="51">
                  <v>44956</v>
                </pt>
                <pt idx="52">
                  <v>44963</v>
                </pt>
                <pt idx="53">
                  <v>44970</v>
                </pt>
                <pt idx="54">
                  <v>44977</v>
                </pt>
                <pt idx="55">
                  <v>44984</v>
                </pt>
                <pt idx="56">
                  <v>44991</v>
                </pt>
                <pt idx="57">
                  <v>44998</v>
                </pt>
                <pt idx="58">
                  <v>45005</v>
                </pt>
                <pt idx="59">
                  <v>45012</v>
                </pt>
                <pt idx="60">
                  <v>45019</v>
                </pt>
                <pt idx="61">
                  <v>45026</v>
                </pt>
                <pt idx="62">
                  <v>45033</v>
                </pt>
                <pt idx="63">
                  <v>45040</v>
                </pt>
                <pt idx="64">
                  <v>45047</v>
                </pt>
                <pt idx="65">
                  <v>45054</v>
                </pt>
                <pt idx="66">
                  <v>45061</v>
                </pt>
                <pt idx="67">
                  <v>45068</v>
                </pt>
                <pt idx="68">
                  <v>45075</v>
                </pt>
                <pt idx="69">
                  <v>45082</v>
                </pt>
                <pt idx="70">
                  <v>45089</v>
                </pt>
                <pt idx="71">
                  <v>45096</v>
                </pt>
                <pt idx="72">
                  <v>45103</v>
                </pt>
                <pt idx="73">
                  <v>45110</v>
                </pt>
                <pt idx="74">
                  <v>45117</v>
                </pt>
                <pt idx="75">
                  <v>45124</v>
                </pt>
                <pt idx="76">
                  <v>45131</v>
                </pt>
                <pt idx="77">
                  <v>45138</v>
                </pt>
                <pt idx="78">
                  <v>45145</v>
                </pt>
                <pt idx="79">
                  <v>45152</v>
                </pt>
                <pt idx="80">
                  <v>45159</v>
                </pt>
                <pt idx="81">
                  <v>45166</v>
                </pt>
                <pt idx="82">
                  <v>45173</v>
                </pt>
                <pt idx="83">
                  <v>45180</v>
                </pt>
                <pt idx="84">
                  <v>45187</v>
                </pt>
                <pt idx="85">
                  <v>45194</v>
                </pt>
                <pt idx="86">
                  <v>45201</v>
                </pt>
                <pt idx="87">
                  <v>45208</v>
                </pt>
                <pt idx="88">
                  <v>45215</v>
                </pt>
                <pt idx="89">
                  <v>45222</v>
                </pt>
                <pt idx="90">
                  <v>45229</v>
                </pt>
                <pt idx="91">
                  <v>45236</v>
                </pt>
                <pt idx="92">
                  <v>45243</v>
                </pt>
                <pt idx="93">
                  <v>45250</v>
                </pt>
                <pt idx="94">
                  <v>45257</v>
                </pt>
                <pt idx="95">
                  <v>45264</v>
                </pt>
                <pt idx="96">
                  <v>45271</v>
                </pt>
                <pt idx="97">
                  <v>45278</v>
                </pt>
                <pt idx="98">
                  <v>45285</v>
                </pt>
                <pt idx="99">
                  <v>45292</v>
                </pt>
                <pt idx="100">
                  <v>45299</v>
                </pt>
                <pt idx="101">
                  <v>45306</v>
                </pt>
                <pt idx="102">
                  <v>45313</v>
                </pt>
                <pt idx="103">
                  <v>45320</v>
                </pt>
                <pt idx="104">
                  <v>45327</v>
                </pt>
                <pt idx="105">
                  <v>45334</v>
                </pt>
                <pt idx="106">
                  <v>45341</v>
                </pt>
                <pt idx="107">
                  <v>45348</v>
                </pt>
                <pt idx="108">
                  <v>45355</v>
                </pt>
                <pt idx="109">
                  <v>45362</v>
                </pt>
                <pt idx="110">
                  <v>45369</v>
                </pt>
                <pt idx="111">
                  <v>45376</v>
                </pt>
                <pt idx="112">
                  <v>45383</v>
                </pt>
              </numCache>
            </numRef>
          </cat>
          <val>
            <numRef>
              <f>'2022-06 booster'!$AP$10:$AP$156</f>
              <numCache>
                <formatCode>0.000</formatCode>
                <ptCount val="147"/>
                <pt idx="0">
                  <v>0.9375831045150751</v>
                </pt>
                <pt idx="1">
                  <v>0.9602393615089428</v>
                </pt>
                <pt idx="2">
                  <v>0.9803422649975456</v>
                </pt>
                <pt idx="3">
                  <v>0.9895472561247203</v>
                </pt>
                <pt idx="4">
                  <v>1</v>
                </pt>
                <pt idx="5">
                  <v>1.030875233773507</v>
                </pt>
                <pt idx="6">
                  <v>1.052661566224596</v>
                </pt>
                <pt idx="7">
                  <v>1.076712391820233</v>
                </pt>
                <pt idx="8">
                  <v>1.110365351663083</v>
                </pt>
                <pt idx="9">
                  <v>1.137962587082358</v>
                </pt>
                <pt idx="10">
                  <v>1.168713883845875</v>
                </pt>
                <pt idx="11">
                  <v>1.195851430200644</v>
                </pt>
                <pt idx="12">
                  <v>1.212768461598339</v>
                </pt>
                <pt idx="13">
                  <v>1.234061590855576</v>
                </pt>
                <pt idx="14">
                  <v>1.254381119232715</v>
                </pt>
                <pt idx="15">
                  <v>1.26968661821056</v>
                </pt>
                <pt idx="16">
                  <v>1.289340176293774</v>
                </pt>
                <pt idx="17">
                  <v>1.303183171357543</v>
                </pt>
                <pt idx="18">
                  <v>1.318838624153486</v>
                </pt>
                <pt idx="19">
                  <v>1.328557183771926</v>
                </pt>
                <pt idx="20">
                  <v>1.339623944616235</v>
                </pt>
                <pt idx="21">
                  <v>1.349075079252566</v>
                </pt>
                <pt idx="22">
                  <v>1.361069718559284</v>
                </pt>
                <pt idx="23">
                  <v>1.377023980802572</v>
                </pt>
                <pt idx="24">
                  <v>1.384940464774366</v>
                </pt>
                <pt idx="25">
                  <v>1.398025622280307</v>
                </pt>
                <pt idx="26">
                  <v>1.404802531618296</v>
                </pt>
                <pt idx="27">
                  <v>1.414779075080643</v>
                </pt>
                <pt idx="28">
                  <v>1.420412526769534</v>
                </pt>
                <pt idx="29">
                  <v>1.43280946736149</v>
                </pt>
                <pt idx="30">
                  <v>1.433479462298092</v>
                </pt>
                <pt idx="31">
                  <v>1.444132701427384</v>
                </pt>
                <pt idx="32">
                  <v>1.451219116072821</v>
                </pt>
                <pt idx="33">
                  <v>1.45665666087122</v>
                </pt>
                <pt idx="34">
                  <v>1.459528572365868</v>
                </pt>
                <pt idx="35">
                  <v>1.463443616854909</v>
                </pt>
                <pt idx="36">
                  <v>1.471718172024999</v>
                </pt>
                <pt idx="37">
                  <v>1.476473336576438</v>
                </pt>
                <pt idx="38">
                  <v>1.482915287706911</v>
                </pt>
                <pt idx="39">
                  <v>1.491106527449725</v>
                </pt>
                <pt idx="40">
                  <v>1.499551616153267</v>
                </pt>
                <pt idx="41">
                  <v>1.504973714208926</v>
                </pt>
                <pt idx="42">
                  <v>1.512153477558903</v>
                </pt>
                <pt idx="43">
                  <v>1.517541607338926</v>
                </pt>
                <pt idx="44">
                  <v>1.526729413177188</v>
                </pt>
                <pt idx="45">
                  <v>1.536036830236544</v>
                </pt>
                <pt idx="46">
                  <v>1.540948504728718</v>
                </pt>
                <pt idx="47">
                  <v>1.548717271016923</v>
                </pt>
                <pt idx="48">
                  <v>1.554445164113262</v>
                </pt>
                <pt idx="49">
                  <v>1.560993368857222</v>
                </pt>
                <pt idx="50">
                  <v>1.569157572209301</v>
                </pt>
                <pt idx="51">
                  <v>1.574041437852767</v>
                </pt>
                <pt idx="52">
                  <v>1.578912301299943</v>
                </pt>
                <pt idx="53">
                  <v>1.584661883283148</v>
                </pt>
                <pt idx="54">
                  <v>1.591076063510917</v>
                </pt>
                <pt idx="55">
                  <v>1.596045901788683</v>
                </pt>
                <pt idx="56">
                  <v>1.602707712692326</v>
                </pt>
                <pt idx="57">
                  <v>1.607322591783137</v>
                </pt>
                <pt idx="58">
                  <v>1.612069044782605</v>
                </pt>
                <pt idx="59">
                  <v>1.614652701039858</v>
                </pt>
                <pt idx="60">
                  <v>1.617832349789635</v>
                </pt>
                <pt idx="61">
                  <v>1.62337435173456</v>
                </pt>
                <pt idx="62">
                  <v>1.629466703346519</v>
                </pt>
                <pt idx="63">
                  <v>1.634609700216838</v>
                </pt>
                <pt idx="64">
                  <v>1.638118004548628</v>
                </pt>
                <pt idx="65">
                  <v>1.644032746815641</v>
                </pt>
                <pt idx="66">
                  <v>1.647825444317661</v>
                </pt>
                <pt idx="67">
                  <v>1.652138905674569</v>
                </pt>
                <pt idx="68">
                  <v>1.655889359554929</v>
                </pt>
                <pt idx="69">
                  <v>1.658468666035147</v>
                </pt>
                <pt idx="70">
                  <v>1.661441193245649</v>
                </pt>
                <pt idx="71">
                  <v>1.664259708016546</v>
                </pt>
                <pt idx="72">
                  <v>1.667723852692582</v>
                </pt>
                <pt idx="73">
                  <v>1.671398721730374</v>
                </pt>
                <pt idx="74">
                  <v>1.675700070972219</v>
                </pt>
                <pt idx="75">
                  <v>1.678687541158605</v>
                </pt>
                <pt idx="76">
                  <v>1.682900221567506</v>
                </pt>
                <pt idx="77">
                  <v>1.686482066957945</v>
                </pt>
                <pt idx="78">
                  <v>1.689018840958134</v>
                </pt>
                <pt idx="79">
                  <v>1.690194274397246</v>
                </pt>
                <pt idx="80">
                  <v>1.694800039249152</v>
                </pt>
                <pt idx="81">
                  <v>1.700091746808164</v>
                </pt>
                <pt idx="82">
                  <v>1.703299582934577</v>
                </pt>
                <pt idx="83">
                  <v>1.70619318091333</v>
                </pt>
                <pt idx="84">
                  <v>1.708734170595178</v>
                </pt>
                <pt idx="85">
                  <v>1.711593990708507</v>
                </pt>
                <pt idx="86">
                  <v>1.712447735793342</v>
                </pt>
                <pt idx="87">
                  <v>1.717339534035693</v>
                </pt>
                <pt idx="88">
                  <v>1.721005874144888</v>
                </pt>
                <pt idx="89">
                  <v>1.725483395112729</v>
                </pt>
                <pt idx="90">
                  <v>1.727464508111628</v>
                </pt>
                <pt idx="91">
                  <v>1.730134140000856</v>
                </pt>
                <pt idx="92">
                  <v>1.732221930118715</v>
                </pt>
                <pt idx="93">
                  <v>1.735935498148976</v>
                </pt>
                <pt idx="94">
                  <v>1.738551281411227</v>
                </pt>
                <pt idx="95">
                  <v>1.740290550244724</v>
                </pt>
                <pt idx="96">
                  <v>1.745367550456195</v>
                </pt>
                <pt idx="97">
                  <v>1.746295644931713</v>
                </pt>
                <pt idx="98">
                  <v>1.74932097966117</v>
                </pt>
                <pt idx="99">
                  <v>1.750400965341228</v>
                </pt>
                <pt idx="100">
                  <v>1.753685517767416</v>
                </pt>
                <pt idx="101">
                  <v>1.755944817866558</v>
                </pt>
                <pt idx="102">
                  <v>1.75913232054403</v>
                </pt>
                <pt idx="103">
                  <v>1.762478075965917</v>
                </pt>
                <pt idx="104">
                  <v>1.767373297217193</v>
                </pt>
                <pt idx="105">
                  <v>1.771141771852291</v>
                </pt>
                <pt idx="106">
                  <v>1.775565264339173</v>
                </pt>
                <pt idx="107">
                  <v>1.779650540238488</v>
                </pt>
                <pt idx="108">
                  <v>1.781121029540406</v>
                </pt>
                <pt idx="109">
                  <v>1.783040669201873</v>
                </pt>
                <pt idx="110">
                  <v>1.7859686090479</v>
                </pt>
                <pt idx="111">
                  <v>1.789148053629009</v>
                </pt>
                <pt idx="112">
                  <v>1.793382931385546</v>
                </pt>
              </numCache>
            </numRef>
          </val>
          <smooth val="0"/>
        </ser>
        <ser>
          <idx val="4"/>
          <order val="4"/>
          <tx>
            <strRef>
              <f>'2022-06 booster'!$AQ$9</f>
              <strCache>
                <ptCount val="1"/>
                <pt idx="0">
                  <v>v3/v1</v>
                </pt>
              </strCache>
            </strRef>
          </tx>
          <spPr>
            <a:ln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'2022-06 booster'!$AL$10:$AL$156</f>
              <numCache>
                <formatCode>m/d/yyyy</formatCode>
                <ptCount val="147"/>
                <pt idx="0">
                  <v>44599</v>
                </pt>
                <pt idx="1">
                  <v>44606</v>
                </pt>
                <pt idx="2">
                  <v>44613</v>
                </pt>
                <pt idx="3">
                  <v>44620</v>
                </pt>
                <pt idx="4">
                  <v>44627</v>
                </pt>
                <pt idx="5">
                  <v>44634</v>
                </pt>
                <pt idx="6">
                  <v>44641</v>
                </pt>
                <pt idx="7">
                  <v>44648</v>
                </pt>
                <pt idx="8">
                  <v>44655</v>
                </pt>
                <pt idx="9">
                  <v>44662</v>
                </pt>
                <pt idx="10">
                  <v>44669</v>
                </pt>
                <pt idx="11">
                  <v>44676</v>
                </pt>
                <pt idx="12">
                  <v>44683</v>
                </pt>
                <pt idx="13">
                  <v>44690</v>
                </pt>
                <pt idx="14">
                  <v>44697</v>
                </pt>
                <pt idx="15">
                  <v>44704</v>
                </pt>
                <pt idx="16">
                  <v>44711</v>
                </pt>
                <pt idx="17">
                  <v>44718</v>
                </pt>
                <pt idx="18">
                  <v>44725</v>
                </pt>
                <pt idx="19">
                  <v>44732</v>
                </pt>
                <pt idx="20">
                  <v>44739</v>
                </pt>
                <pt idx="21">
                  <v>44746</v>
                </pt>
                <pt idx="22">
                  <v>44753</v>
                </pt>
                <pt idx="23">
                  <v>44760</v>
                </pt>
                <pt idx="24">
                  <v>44767</v>
                </pt>
                <pt idx="25">
                  <v>44774</v>
                </pt>
                <pt idx="26">
                  <v>44781</v>
                </pt>
                <pt idx="27">
                  <v>44788</v>
                </pt>
                <pt idx="28">
                  <v>44795</v>
                </pt>
                <pt idx="29">
                  <v>44802</v>
                </pt>
                <pt idx="30">
                  <v>44809</v>
                </pt>
                <pt idx="31">
                  <v>44816</v>
                </pt>
                <pt idx="32">
                  <v>44823</v>
                </pt>
                <pt idx="33">
                  <v>44830</v>
                </pt>
                <pt idx="34">
                  <v>44837</v>
                </pt>
                <pt idx="35">
                  <v>44844</v>
                </pt>
                <pt idx="36">
                  <v>44851</v>
                </pt>
                <pt idx="37">
                  <v>44858</v>
                </pt>
                <pt idx="38">
                  <v>44865</v>
                </pt>
                <pt idx="39">
                  <v>44872</v>
                </pt>
                <pt idx="40">
                  <v>44879</v>
                </pt>
                <pt idx="41">
                  <v>44886</v>
                </pt>
                <pt idx="42">
                  <v>44893</v>
                </pt>
                <pt idx="43">
                  <v>44900</v>
                </pt>
                <pt idx="44">
                  <v>44907</v>
                </pt>
                <pt idx="45">
                  <v>44914</v>
                </pt>
                <pt idx="46">
                  <v>44921</v>
                </pt>
                <pt idx="47">
                  <v>44928</v>
                </pt>
                <pt idx="48">
                  <v>44935</v>
                </pt>
                <pt idx="49">
                  <v>44942</v>
                </pt>
                <pt idx="50">
                  <v>44949</v>
                </pt>
                <pt idx="51">
                  <v>44956</v>
                </pt>
                <pt idx="52">
                  <v>44963</v>
                </pt>
                <pt idx="53">
                  <v>44970</v>
                </pt>
                <pt idx="54">
                  <v>44977</v>
                </pt>
                <pt idx="55">
                  <v>44984</v>
                </pt>
                <pt idx="56">
                  <v>44991</v>
                </pt>
                <pt idx="57">
                  <v>44998</v>
                </pt>
                <pt idx="58">
                  <v>45005</v>
                </pt>
                <pt idx="59">
                  <v>45012</v>
                </pt>
                <pt idx="60">
                  <v>45019</v>
                </pt>
                <pt idx="61">
                  <v>45026</v>
                </pt>
                <pt idx="62">
                  <v>45033</v>
                </pt>
                <pt idx="63">
                  <v>45040</v>
                </pt>
                <pt idx="64">
                  <v>45047</v>
                </pt>
                <pt idx="65">
                  <v>45054</v>
                </pt>
                <pt idx="66">
                  <v>45061</v>
                </pt>
                <pt idx="67">
                  <v>45068</v>
                </pt>
                <pt idx="68">
                  <v>45075</v>
                </pt>
                <pt idx="69">
                  <v>45082</v>
                </pt>
                <pt idx="70">
                  <v>45089</v>
                </pt>
                <pt idx="71">
                  <v>45096</v>
                </pt>
                <pt idx="72">
                  <v>45103</v>
                </pt>
                <pt idx="73">
                  <v>45110</v>
                </pt>
                <pt idx="74">
                  <v>45117</v>
                </pt>
                <pt idx="75">
                  <v>45124</v>
                </pt>
                <pt idx="76">
                  <v>45131</v>
                </pt>
                <pt idx="77">
                  <v>45138</v>
                </pt>
                <pt idx="78">
                  <v>45145</v>
                </pt>
                <pt idx="79">
                  <v>45152</v>
                </pt>
                <pt idx="80">
                  <v>45159</v>
                </pt>
                <pt idx="81">
                  <v>45166</v>
                </pt>
                <pt idx="82">
                  <v>45173</v>
                </pt>
                <pt idx="83">
                  <v>45180</v>
                </pt>
                <pt idx="84">
                  <v>45187</v>
                </pt>
                <pt idx="85">
                  <v>45194</v>
                </pt>
                <pt idx="86">
                  <v>45201</v>
                </pt>
                <pt idx="87">
                  <v>45208</v>
                </pt>
                <pt idx="88">
                  <v>45215</v>
                </pt>
                <pt idx="89">
                  <v>45222</v>
                </pt>
                <pt idx="90">
                  <v>45229</v>
                </pt>
                <pt idx="91">
                  <v>45236</v>
                </pt>
                <pt idx="92">
                  <v>45243</v>
                </pt>
                <pt idx="93">
                  <v>45250</v>
                </pt>
                <pt idx="94">
                  <v>45257</v>
                </pt>
                <pt idx="95">
                  <v>45264</v>
                </pt>
                <pt idx="96">
                  <v>45271</v>
                </pt>
                <pt idx="97">
                  <v>45278</v>
                </pt>
                <pt idx="98">
                  <v>45285</v>
                </pt>
                <pt idx="99">
                  <v>45292</v>
                </pt>
                <pt idx="100">
                  <v>45299</v>
                </pt>
                <pt idx="101">
                  <v>45306</v>
                </pt>
                <pt idx="102">
                  <v>45313</v>
                </pt>
                <pt idx="103">
                  <v>45320</v>
                </pt>
                <pt idx="104">
                  <v>45327</v>
                </pt>
                <pt idx="105">
                  <v>45334</v>
                </pt>
                <pt idx="106">
                  <v>45341</v>
                </pt>
                <pt idx="107">
                  <v>45348</v>
                </pt>
                <pt idx="108">
                  <v>45355</v>
                </pt>
                <pt idx="109">
                  <v>45362</v>
                </pt>
                <pt idx="110">
                  <v>45369</v>
                </pt>
                <pt idx="111">
                  <v>45376</v>
                </pt>
                <pt idx="112">
                  <v>45383</v>
                </pt>
              </numCache>
            </numRef>
          </cat>
          <val>
            <numRef>
              <f>'2022-06 booster'!$AQ$10:$AQ$156</f>
              <numCache>
                <formatCode>0.000</formatCode>
                <ptCount val="147"/>
                <pt idx="0">
                  <v>0.8457931661940327</v>
                </pt>
                <pt idx="1">
                  <v>0.9332143020850109</v>
                </pt>
                <pt idx="2">
                  <v>0.9489564406323344</v>
                </pt>
                <pt idx="3">
                  <v>0.9472856464053763</v>
                </pt>
                <pt idx="4">
                  <v>1</v>
                </pt>
                <pt idx="5">
                  <v>1.054175298932148</v>
                </pt>
                <pt idx="6">
                  <v>1.063603576302641</v>
                </pt>
                <pt idx="7">
                  <v>1.069957879361368</v>
                </pt>
                <pt idx="8">
                  <v>1.108678921664131</v>
                </pt>
                <pt idx="9">
                  <v>1.131916337086437</v>
                </pt>
                <pt idx="10">
                  <v>1.150245565665712</v>
                </pt>
                <pt idx="11">
                  <v>1.158220007165355</v>
                </pt>
                <pt idx="12">
                  <v>1.195195213941203</v>
                </pt>
                <pt idx="13">
                  <v>1.21233357130164</v>
                </pt>
                <pt idx="14">
                  <v>1.225350497356765</v>
                </pt>
                <pt idx="15">
                  <v>1.244025194093908</v>
                </pt>
                <pt idx="16">
                  <v>1.269429568333065</v>
                </pt>
                <pt idx="17">
                  <v>1.283208841084667</v>
                </pt>
                <pt idx="18">
                  <v>1.293020690285185</v>
                </pt>
                <pt idx="19">
                  <v>1.291831046260194</v>
                </pt>
                <pt idx="20">
                  <v>1.306350084780908</v>
                </pt>
                <pt idx="21">
                  <v>1.326489695075876</v>
                </pt>
                <pt idx="22">
                  <v>1.341766121171061</v>
                </pt>
                <pt idx="23">
                  <v>1.361059157665707</v>
                </pt>
                <pt idx="24">
                  <v>1.361375316299973</v>
                </pt>
                <pt idx="25">
                  <v>1.383178211353064</v>
                </pt>
                <pt idx="26">
                  <v>1.39935835227999</v>
                </pt>
                <pt idx="27">
                  <v>1.408373334038545</v>
                </pt>
                <pt idx="28">
                  <v>1.411700473221637</v>
                </pt>
                <pt idx="29">
                  <v>1.421901755690086</v>
                </pt>
                <pt idx="30">
                  <v>1.430244422210488</v>
                </pt>
                <pt idx="31">
                  <v>1.443856678977693</v>
                </pt>
                <pt idx="32">
                  <v>1.44691948143575</v>
                </pt>
                <pt idx="33">
                  <v>1.45527160558316</v>
                </pt>
                <pt idx="34">
                  <v>1.46409770700837</v>
                </pt>
                <pt idx="35">
                  <v>1.473004130494996</v>
                </pt>
                <pt idx="36">
                  <v>1.476534262041331</v>
                </pt>
                <pt idx="37">
                  <v>1.483357297405868</v>
                </pt>
                <pt idx="38">
                  <v>1.492904092280636</v>
                </pt>
                <pt idx="39">
                  <v>1.505674919607543</v>
                </pt>
                <pt idx="40">
                  <v>1.524907919724803</v>
                </pt>
                <pt idx="41">
                  <v>1.522763924496952</v>
                </pt>
                <pt idx="42">
                  <v>1.534375080108263</v>
                </pt>
                <pt idx="43">
                  <v>1.542023836389057</v>
                </pt>
                <pt idx="44">
                  <v>1.549126706759446</v>
                </pt>
                <pt idx="45">
                  <v>1.561560273931105</v>
                </pt>
                <pt idx="46">
                  <v>1.567448339461436</v>
                </pt>
                <pt idx="47">
                  <v>1.570711736409218</v>
                </pt>
                <pt idx="48">
                  <v>1.577125532145606</v>
                </pt>
                <pt idx="49">
                  <v>1.581335935995368</v>
                </pt>
                <pt idx="50">
                  <v>1.595712445046094</v>
                </pt>
                <pt idx="51">
                  <v>1.603392571916924</v>
                </pt>
                <pt idx="52">
                  <v>1.604688686606149</v>
                </pt>
                <pt idx="53">
                  <v>1.61527636428455</v>
                </pt>
                <pt idx="54">
                  <v>1.622506239833579</v>
                </pt>
                <pt idx="55">
                  <v>1.630383827529178</v>
                </pt>
                <pt idx="56">
                  <v>1.633766746278527</v>
                </pt>
                <pt idx="57">
                  <v>1.635772202685573</v>
                </pt>
                <pt idx="58">
                  <v>1.647966228141909</v>
                </pt>
                <pt idx="59">
                  <v>1.651178389658795</v>
                </pt>
                <pt idx="60">
                  <v>1.659342170113016</v>
                </pt>
                <pt idx="61">
                  <v>1.665715845446911</v>
                </pt>
                <pt idx="62">
                  <v>1.672437950606435</v>
                </pt>
                <pt idx="63">
                  <v>1.676654367112928</v>
                </pt>
                <pt idx="64">
                  <v>1.682087509246289</v>
                </pt>
                <pt idx="65">
                  <v>1.687128879424495</v>
                </pt>
                <pt idx="66">
                  <v>1.688852928294123</v>
                </pt>
                <pt idx="67">
                  <v>1.689100557478216</v>
                </pt>
                <pt idx="68">
                  <v>1.69508457329676</v>
                </pt>
                <pt idx="69">
                  <v>1.702407192381055</v>
                </pt>
                <pt idx="70">
                  <v>1.709914355222593</v>
                </pt>
                <pt idx="71">
                  <v>1.715520783273439</v>
                </pt>
                <pt idx="72">
                  <v>1.719466175198405</v>
                </pt>
                <pt idx="73">
                  <v>1.724442011889545</v>
                </pt>
                <pt idx="74">
                  <v>1.728630480141643</v>
                </pt>
                <pt idx="75">
                  <v>1.734290522122938</v>
                </pt>
                <pt idx="76">
                  <v>1.738418739642574</v>
                </pt>
                <pt idx="77">
                  <v>1.74442498133289</v>
                </pt>
                <pt idx="78">
                  <v>1.749768366147479</v>
                </pt>
                <pt idx="79">
                  <v>1.750967750246744</v>
                </pt>
                <pt idx="80">
                  <v>1.754621810248471</v>
                </pt>
                <pt idx="81">
                  <v>1.759705763524406</v>
                </pt>
                <pt idx="82">
                  <v>1.761287831645787</v>
                </pt>
                <pt idx="83">
                  <v>1.763983389012202</v>
                </pt>
                <pt idx="84">
                  <v>1.765498747576815</v>
                </pt>
                <pt idx="85">
                  <v>1.769715455897101</v>
                </pt>
                <pt idx="86">
                  <v>1.773027129517986</v>
                </pt>
                <pt idx="87">
                  <v>1.773931738240932</v>
                </pt>
                <pt idx="88">
                  <v>1.77849037602697</v>
                </pt>
                <pt idx="89">
                  <v>1.782022319152967</v>
                </pt>
                <pt idx="90">
                  <v>1.784015402720184</v>
                </pt>
                <pt idx="91">
                  <v>1.786304868975182</v>
                </pt>
                <pt idx="92">
                  <v>1.793044661580566</v>
                </pt>
                <pt idx="93">
                  <v>1.793900010431244</v>
                </pt>
                <pt idx="94">
                  <v>1.797699972750686</v>
                </pt>
                <pt idx="95">
                  <v>1.802176606993227</v>
                </pt>
                <pt idx="96">
                  <v>1.806098101897067</v>
                </pt>
                <pt idx="97">
                  <v>1.81038821954032</v>
                </pt>
                <pt idx="98">
                  <v>1.814795495465525</v>
                </pt>
                <pt idx="99">
                  <v>1.817965755741947</v>
                </pt>
                <pt idx="100">
                  <v>1.821927963508806</v>
                </pt>
                <pt idx="101">
                  <v>1.82517811436741</v>
                </pt>
                <pt idx="102">
                  <v>1.830327377214483</v>
                </pt>
                <pt idx="103">
                  <v>1.83742876674833</v>
                </pt>
                <pt idx="104">
                  <v>1.840916693856741</v>
                </pt>
                <pt idx="105">
                  <v>1.843589454164735</v>
                </pt>
                <pt idx="106">
                  <v>1.845011642587924</v>
                </pt>
                <pt idx="107">
                  <v>1.847817692239402</v>
                </pt>
                <pt idx="108">
                  <v>1.848644192884534</v>
                </pt>
                <pt idx="109">
                  <v>1.852225953523114</v>
                </pt>
                <pt idx="110">
                  <v>1.854803912974218</v>
                </pt>
                <pt idx="111">
                  <v>1.856909768789239</v>
                </pt>
                <pt idx="112">
                  <v>1.858660156792458</v>
                </pt>
              </numCache>
            </numRef>
          </val>
          <smooth val="0"/>
        </ser>
        <ser>
          <idx val="5"/>
          <order val="5"/>
          <tx>
            <strRef>
              <f>'2022-06 booster'!$AR$9</f>
              <strCache>
                <ptCount val="1"/>
                <pt idx="0">
                  <v>v3/v2</v>
                </pt>
              </strCache>
            </strRef>
          </tx>
          <spPr>
            <a:ln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'2022-06 booster'!$AL$10:$AL$156</f>
              <numCache>
                <formatCode>m/d/yyyy</formatCode>
                <ptCount val="147"/>
                <pt idx="0">
                  <v>44599</v>
                </pt>
                <pt idx="1">
                  <v>44606</v>
                </pt>
                <pt idx="2">
                  <v>44613</v>
                </pt>
                <pt idx="3">
                  <v>44620</v>
                </pt>
                <pt idx="4">
                  <v>44627</v>
                </pt>
                <pt idx="5">
                  <v>44634</v>
                </pt>
                <pt idx="6">
                  <v>44641</v>
                </pt>
                <pt idx="7">
                  <v>44648</v>
                </pt>
                <pt idx="8">
                  <v>44655</v>
                </pt>
                <pt idx="9">
                  <v>44662</v>
                </pt>
                <pt idx="10">
                  <v>44669</v>
                </pt>
                <pt idx="11">
                  <v>44676</v>
                </pt>
                <pt idx="12">
                  <v>44683</v>
                </pt>
                <pt idx="13">
                  <v>44690</v>
                </pt>
                <pt idx="14">
                  <v>44697</v>
                </pt>
                <pt idx="15">
                  <v>44704</v>
                </pt>
                <pt idx="16">
                  <v>44711</v>
                </pt>
                <pt idx="17">
                  <v>44718</v>
                </pt>
                <pt idx="18">
                  <v>44725</v>
                </pt>
                <pt idx="19">
                  <v>44732</v>
                </pt>
                <pt idx="20">
                  <v>44739</v>
                </pt>
                <pt idx="21">
                  <v>44746</v>
                </pt>
                <pt idx="22">
                  <v>44753</v>
                </pt>
                <pt idx="23">
                  <v>44760</v>
                </pt>
                <pt idx="24">
                  <v>44767</v>
                </pt>
                <pt idx="25">
                  <v>44774</v>
                </pt>
                <pt idx="26">
                  <v>44781</v>
                </pt>
                <pt idx="27">
                  <v>44788</v>
                </pt>
                <pt idx="28">
                  <v>44795</v>
                </pt>
                <pt idx="29">
                  <v>44802</v>
                </pt>
                <pt idx="30">
                  <v>44809</v>
                </pt>
                <pt idx="31">
                  <v>44816</v>
                </pt>
                <pt idx="32">
                  <v>44823</v>
                </pt>
                <pt idx="33">
                  <v>44830</v>
                </pt>
                <pt idx="34">
                  <v>44837</v>
                </pt>
                <pt idx="35">
                  <v>44844</v>
                </pt>
                <pt idx="36">
                  <v>44851</v>
                </pt>
                <pt idx="37">
                  <v>44858</v>
                </pt>
                <pt idx="38">
                  <v>44865</v>
                </pt>
                <pt idx="39">
                  <v>44872</v>
                </pt>
                <pt idx="40">
                  <v>44879</v>
                </pt>
                <pt idx="41">
                  <v>44886</v>
                </pt>
                <pt idx="42">
                  <v>44893</v>
                </pt>
                <pt idx="43">
                  <v>44900</v>
                </pt>
                <pt idx="44">
                  <v>44907</v>
                </pt>
                <pt idx="45">
                  <v>44914</v>
                </pt>
                <pt idx="46">
                  <v>44921</v>
                </pt>
                <pt idx="47">
                  <v>44928</v>
                </pt>
                <pt idx="48">
                  <v>44935</v>
                </pt>
                <pt idx="49">
                  <v>44942</v>
                </pt>
                <pt idx="50">
                  <v>44949</v>
                </pt>
                <pt idx="51">
                  <v>44956</v>
                </pt>
                <pt idx="52">
                  <v>44963</v>
                </pt>
                <pt idx="53">
                  <v>44970</v>
                </pt>
                <pt idx="54">
                  <v>44977</v>
                </pt>
                <pt idx="55">
                  <v>44984</v>
                </pt>
                <pt idx="56">
                  <v>44991</v>
                </pt>
                <pt idx="57">
                  <v>44998</v>
                </pt>
                <pt idx="58">
                  <v>45005</v>
                </pt>
                <pt idx="59">
                  <v>45012</v>
                </pt>
                <pt idx="60">
                  <v>45019</v>
                </pt>
                <pt idx="61">
                  <v>45026</v>
                </pt>
                <pt idx="62">
                  <v>45033</v>
                </pt>
                <pt idx="63">
                  <v>45040</v>
                </pt>
                <pt idx="64">
                  <v>45047</v>
                </pt>
                <pt idx="65">
                  <v>45054</v>
                </pt>
                <pt idx="66">
                  <v>45061</v>
                </pt>
                <pt idx="67">
                  <v>45068</v>
                </pt>
                <pt idx="68">
                  <v>45075</v>
                </pt>
                <pt idx="69">
                  <v>45082</v>
                </pt>
                <pt idx="70">
                  <v>45089</v>
                </pt>
                <pt idx="71">
                  <v>45096</v>
                </pt>
                <pt idx="72">
                  <v>45103</v>
                </pt>
                <pt idx="73">
                  <v>45110</v>
                </pt>
                <pt idx="74">
                  <v>45117</v>
                </pt>
                <pt idx="75">
                  <v>45124</v>
                </pt>
                <pt idx="76">
                  <v>45131</v>
                </pt>
                <pt idx="77">
                  <v>45138</v>
                </pt>
                <pt idx="78">
                  <v>45145</v>
                </pt>
                <pt idx="79">
                  <v>45152</v>
                </pt>
                <pt idx="80">
                  <v>45159</v>
                </pt>
                <pt idx="81">
                  <v>45166</v>
                </pt>
                <pt idx="82">
                  <v>45173</v>
                </pt>
                <pt idx="83">
                  <v>45180</v>
                </pt>
                <pt idx="84">
                  <v>45187</v>
                </pt>
                <pt idx="85">
                  <v>45194</v>
                </pt>
                <pt idx="86">
                  <v>45201</v>
                </pt>
                <pt idx="87">
                  <v>45208</v>
                </pt>
                <pt idx="88">
                  <v>45215</v>
                </pt>
                <pt idx="89">
                  <v>45222</v>
                </pt>
                <pt idx="90">
                  <v>45229</v>
                </pt>
                <pt idx="91">
                  <v>45236</v>
                </pt>
                <pt idx="92">
                  <v>45243</v>
                </pt>
                <pt idx="93">
                  <v>45250</v>
                </pt>
                <pt idx="94">
                  <v>45257</v>
                </pt>
                <pt idx="95">
                  <v>45264</v>
                </pt>
                <pt idx="96">
                  <v>45271</v>
                </pt>
                <pt idx="97">
                  <v>45278</v>
                </pt>
                <pt idx="98">
                  <v>45285</v>
                </pt>
                <pt idx="99">
                  <v>45292</v>
                </pt>
                <pt idx="100">
                  <v>45299</v>
                </pt>
                <pt idx="101">
                  <v>45306</v>
                </pt>
                <pt idx="102">
                  <v>45313</v>
                </pt>
                <pt idx="103">
                  <v>45320</v>
                </pt>
                <pt idx="104">
                  <v>45327</v>
                </pt>
                <pt idx="105">
                  <v>45334</v>
                </pt>
                <pt idx="106">
                  <v>45341</v>
                </pt>
                <pt idx="107">
                  <v>45348</v>
                </pt>
                <pt idx="108">
                  <v>45355</v>
                </pt>
                <pt idx="109">
                  <v>45362</v>
                </pt>
                <pt idx="110">
                  <v>45369</v>
                </pt>
                <pt idx="111">
                  <v>45376</v>
                </pt>
                <pt idx="112">
                  <v>45383</v>
                </pt>
              </numCache>
            </numRef>
          </cat>
          <val>
            <numRef>
              <f>'2022-06 booster'!$AR$10:$AR$156</f>
              <numCache>
                <formatCode>0.000</formatCode>
                <ptCount val="147"/>
                <pt idx="0">
                  <v>0.8697939069507822</v>
                </pt>
                <pt idx="1">
                  <v>0.8894771810419391</v>
                </pt>
                <pt idx="2">
                  <v>0.9441104203737294</v>
                </pt>
                <pt idx="3">
                  <v>0.9810546483360156</v>
                </pt>
                <pt idx="4">
                  <v>1</v>
                </pt>
                <pt idx="5">
                  <v>1.022650224470099</v>
                </pt>
                <pt idx="6">
                  <v>1.049035557239819</v>
                </pt>
                <pt idx="7">
                  <v>1.069383498844661</v>
                </pt>
                <pt idx="8">
                  <v>1.102970604713045</v>
                </pt>
                <pt idx="9">
                  <v>1.130278313624998</v>
                </pt>
                <pt idx="10">
                  <v>1.153221151068049</v>
                </pt>
                <pt idx="11">
                  <v>1.177665539747422</v>
                </pt>
                <pt idx="12">
                  <v>1.199508982680742</v>
                </pt>
                <pt idx="13">
                  <v>1.225168937612191</v>
                </pt>
                <pt idx="14">
                  <v>1.23712542667292</v>
                </pt>
                <pt idx="15">
                  <v>1.250682855696156</v>
                </pt>
                <pt idx="16">
                  <v>1.267562808886614</v>
                </pt>
                <pt idx="17">
                  <v>1.277913876223226</v>
                </pt>
                <pt idx="18">
                  <v>1.289797613985355</v>
                </pt>
                <pt idx="19">
                  <v>1.301701437145177</v>
                </pt>
                <pt idx="20">
                  <v>1.315340905154655</v>
                </pt>
                <pt idx="21">
                  <v>1.327653475209454</v>
                </pt>
                <pt idx="22">
                  <v>1.341942583863486</v>
                </pt>
                <pt idx="23">
                  <v>1.363500896056667</v>
                </pt>
                <pt idx="24">
                  <v>1.377957860866733</v>
                </pt>
                <pt idx="25">
                  <v>1.390232613032321</v>
                </pt>
                <pt idx="26">
                  <v>1.4030926679609</v>
                </pt>
                <pt idx="27">
                  <v>1.41515379405329</v>
                </pt>
                <pt idx="28">
                  <v>1.422499534463078</v>
                </pt>
                <pt idx="29">
                  <v>1.432865295386262</v>
                </pt>
                <pt idx="30">
                  <v>1.441412061600505</v>
                </pt>
                <pt idx="31">
                  <v>1.45294444419826</v>
                </pt>
                <pt idx="32">
                  <v>1.464382734051656</v>
                </pt>
                <pt idx="33">
                  <v>1.473029304898985</v>
                </pt>
                <pt idx="34">
                  <v>1.482630313644653</v>
                </pt>
                <pt idx="35">
                  <v>1.493852887394382</v>
                </pt>
                <pt idx="36">
                  <v>1.503005871199609</v>
                </pt>
                <pt idx="37">
                  <v>1.515043190410075</v>
                </pt>
                <pt idx="38">
                  <v>1.524452209974398</v>
                </pt>
                <pt idx="39">
                  <v>1.535544795850302</v>
                </pt>
                <pt idx="40">
                  <v>1.544958334466986</v>
                </pt>
                <pt idx="41">
                  <v>1.549926475775162</v>
                </pt>
                <pt idx="42">
                  <v>1.557720015059572</v>
                </pt>
                <pt idx="43">
                  <v>1.566291526725931</v>
                </pt>
                <pt idx="44">
                  <v>1.573382532414346</v>
                </pt>
                <pt idx="45">
                  <v>1.585892162772348</v>
                </pt>
                <pt idx="46">
                  <v>1.592189119108095</v>
                </pt>
                <pt idx="47">
                  <v>1.59946689221356</v>
                </pt>
                <pt idx="48">
                  <v>1.607089232594943</v>
                </pt>
                <pt idx="49">
                  <v>1.615015003448812</v>
                </pt>
                <pt idx="50">
                  <v>1.624703740478801</v>
                </pt>
                <pt idx="51">
                  <v>1.63163089018871</v>
                </pt>
                <pt idx="52">
                  <v>1.639270710140911</v>
                </pt>
                <pt idx="53">
                  <v>1.649327022231964</v>
                </pt>
                <pt idx="54">
                  <v>1.65753797831683</v>
                </pt>
                <pt idx="55">
                  <v>1.663658342418964</v>
                </pt>
                <pt idx="56">
                  <v>1.670833036325732</v>
                </pt>
                <pt idx="57">
                  <v>1.677295686868245</v>
                </pt>
                <pt idx="58">
                  <v>1.682787625563403</v>
                </pt>
                <pt idx="59">
                  <v>1.690737160981356</v>
                </pt>
                <pt idx="60">
                  <v>1.694783458020184</v>
                </pt>
                <pt idx="61">
                  <v>1.700671425848684</v>
                </pt>
                <pt idx="62">
                  <v>1.706029757412425</v>
                </pt>
                <pt idx="63">
                  <v>1.710797769068361</v>
                </pt>
                <pt idx="64">
                  <v>1.714580224433113</v>
                </pt>
                <pt idx="65">
                  <v>1.719572812779816</v>
                </pt>
                <pt idx="66">
                  <v>1.72422488551309</v>
                </pt>
                <pt idx="67">
                  <v>1.729107401822209</v>
                </pt>
                <pt idx="68">
                  <v>1.731761020984507</v>
                </pt>
                <pt idx="69">
                  <v>1.73686400745887</v>
                </pt>
                <pt idx="70">
                  <v>1.738976955741237</v>
                </pt>
                <pt idx="71">
                  <v>1.742466557233571</v>
                </pt>
                <pt idx="72">
                  <v>1.743749508474585</v>
                </pt>
                <pt idx="73">
                  <v>1.74742725537214</v>
                </pt>
                <pt idx="74">
                  <v>1.753358586553614</v>
                </pt>
                <pt idx="75">
                  <v>1.756063821629159</v>
                </pt>
                <pt idx="76">
                  <v>1.760020041492733</v>
                </pt>
                <pt idx="77">
                  <v>1.763638166653705</v>
                </pt>
                <pt idx="78">
                  <v>1.765004679311299</v>
                </pt>
                <pt idx="79">
                  <v>1.768992156607112</v>
                </pt>
                <pt idx="80">
                  <v>1.774442948807744</v>
                </pt>
                <pt idx="81">
                  <v>1.779732417183154</v>
                </pt>
                <pt idx="82">
                  <v>1.783427983421499</v>
                </pt>
                <pt idx="83">
                  <v>1.786039087761302</v>
                </pt>
                <pt idx="84">
                  <v>1.789628467443405</v>
                </pt>
                <pt idx="85">
                  <v>1.795264326443077</v>
                </pt>
                <pt idx="86">
                  <v>1.797907392664792</v>
                </pt>
                <pt idx="87">
                  <v>1.80144170923451</v>
                </pt>
                <pt idx="88">
                  <v>1.804331257521342</v>
                </pt>
                <pt idx="89">
                  <v>1.807945747655714</v>
                </pt>
                <pt idx="90">
                  <v>1.811623658391898</v>
                </pt>
                <pt idx="91">
                  <v>1.814979284361601</v>
                </pt>
                <pt idx="92">
                  <v>1.818884953458918</v>
                </pt>
                <pt idx="93">
                  <v>1.823140713134177</v>
                </pt>
                <pt idx="94">
                  <v>1.82702431458849</v>
                </pt>
                <pt idx="95">
                  <v>1.83072091427348</v>
                </pt>
                <pt idx="96">
                  <v>1.835134391704278</v>
                </pt>
                <pt idx="97">
                  <v>1.837894591260513</v>
                </pt>
                <pt idx="98">
                  <v>1.841157870040121</v>
                </pt>
                <pt idx="99">
                  <v>1.845501620918116</v>
                </pt>
                <pt idx="100">
                  <v>1.847755422464902</v>
                </pt>
                <pt idx="101">
                  <v>1.850439616157257</v>
                </pt>
                <pt idx="102">
                  <v>1.856344449521388</v>
                </pt>
                <pt idx="103">
                  <v>1.858679099993646</v>
                </pt>
                <pt idx="104">
                  <v>1.862111303401123</v>
                </pt>
                <pt idx="105">
                  <v>1.865028075763504</v>
                </pt>
                <pt idx="106">
                  <v>1.869343805926877</v>
                </pt>
                <pt idx="107">
                  <v>1.87207920434547</v>
                </pt>
                <pt idx="108">
                  <v>1.874334282675844</v>
                </pt>
                <pt idx="109">
                  <v>1.877695947560889</v>
                </pt>
                <pt idx="110">
                  <v>1.879309928424296</v>
                </pt>
                <pt idx="111">
                  <v>1.883300008451089</v>
                </pt>
                <pt idx="112">
                  <v>1.886884689193675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569986928"/>
        <axId val="569994608"/>
      </lineChart>
      <dateAx>
        <axId val="569986928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m/d/yyyy" sourceLinked="1"/>
        <majorTickMark val="out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569994608"/>
        <crosses val="autoZero"/>
        <lblOffset val="100"/>
        <baseTimeUnit val="days"/>
      </dateAx>
      <valAx>
        <axId val="56999460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0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569986928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5.xml><?xml version="1.0" encoding="utf-8"?>
<chartSpace xmlns:a="http://schemas.openxmlformats.org/drawingml/2006/main" xmlns="http://schemas.openxmlformats.org/drawingml/2006/chart">
  <pivotSource>
    <name>[KCORv4.xlsx]2021-24 with NPH!PivotTable18</name>
    <fmtId val="2"/>
  </pivotSource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Unadjusted</a:t>
            </a:r>
            <a:r>
              <a:rPr lang="en-US" baseline="0"/>
              <a:t xml:space="preserve"> deaths/week</a:t>
            </a:r>
            <a:endParaRPr lang="en-US"/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ivotFmts>
      <pivotFmt>
        <idx val="0"/>
        <spPr>
          <a:solidFill>
            <a:schemeClr val="accent1"/>
          </a:solidFill>
          <a:ln w="28575" cap="rnd">
            <a:solidFill>
              <a:srgbClr val="FF0000"/>
            </a:solidFill>
            <a:prstDash val="solid"/>
            <a:round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1"/>
        <spPr>
          <a:solidFill>
            <a:schemeClr val="accent1"/>
          </a:solidFill>
          <a:ln w="28575" cap="rnd">
            <a:solidFill>
              <a:schemeClr val="accent1"/>
            </a:solidFill>
            <a:prstDash val="solid"/>
            <a:round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2"/>
        <spPr>
          <a:solidFill>
            <a:schemeClr val="accent1"/>
          </a:solidFill>
          <a:ln w="28575" cap="rnd">
            <a:solidFill>
              <a:srgbClr val="00B0F0"/>
            </a:solidFill>
            <a:prstDash val="solid"/>
            <a:round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3"/>
        <spPr>
          <a:ln w="28575" cap="rnd">
            <a:solidFill>
              <a:srgbClr val="FF0000"/>
            </a:solidFill>
            <a:prstDash val="solid"/>
            <a:round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4"/>
        <spPr>
          <a:ln w="28575" cap="rnd">
            <a:solidFill>
              <a:schemeClr val="accent1"/>
            </a:solidFill>
            <a:prstDash val="solid"/>
            <a:round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5"/>
        <spPr>
          <a:ln w="28575" cap="rnd">
            <a:solidFill>
              <a:srgbClr val="00B0F0"/>
            </a:solidFill>
            <a:prstDash val="solid"/>
            <a:round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</pivotFmts>
    <plotArea>
      <layout/>
      <lineChart>
        <grouping val="standard"/>
        <varyColors val="0"/>
        <ser>
          <idx val="0"/>
          <order val="0"/>
          <tx>
            <strRef>
              <f>'2021-24 with NPH'!$B$8:$B$9</f>
              <strCache>
                <ptCount val="1"/>
                <pt idx="0">
                  <v>0</v>
                </pt>
              </strCache>
            </strRef>
          </tx>
          <spPr>
            <a:ln w="28575" cap="rnd">
              <a:solidFill>
                <a:srgbClr val="FF0000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'2021-24 with NPH'!$A$10:$A$157</f>
              <strCache>
                <ptCount val="147"/>
                <pt idx="0">
                  <v>6/14/2021</v>
                </pt>
                <pt idx="1">
                  <v>6/21/2021</v>
                </pt>
                <pt idx="2">
                  <v>6/28/2021</v>
                </pt>
                <pt idx="3">
                  <v>7/5/2021</v>
                </pt>
                <pt idx="4">
                  <v>7/12/2021</v>
                </pt>
                <pt idx="5">
                  <v>7/19/2021</v>
                </pt>
                <pt idx="6">
                  <v>7/26/2021</v>
                </pt>
                <pt idx="7">
                  <v>8/2/2021</v>
                </pt>
                <pt idx="8">
                  <v>8/9/2021</v>
                </pt>
                <pt idx="9">
                  <v>8/16/2021</v>
                </pt>
                <pt idx="10">
                  <v>8/23/2021</v>
                </pt>
                <pt idx="11">
                  <v>8/30/2021</v>
                </pt>
                <pt idx="12">
                  <v>9/6/2021</v>
                </pt>
                <pt idx="13">
                  <v>9/13/2021</v>
                </pt>
                <pt idx="14">
                  <v>9/20/2021</v>
                </pt>
                <pt idx="15">
                  <v>9/27/2021</v>
                </pt>
                <pt idx="16">
                  <v>10/4/2021</v>
                </pt>
                <pt idx="17">
                  <v>10/11/2021</v>
                </pt>
                <pt idx="18">
                  <v>10/18/2021</v>
                </pt>
                <pt idx="19">
                  <v>10/25/2021</v>
                </pt>
                <pt idx="20">
                  <v>11/1/2021</v>
                </pt>
                <pt idx="21">
                  <v>11/8/2021</v>
                </pt>
                <pt idx="22">
                  <v>11/15/2021</v>
                </pt>
                <pt idx="23">
                  <v>11/22/2021</v>
                </pt>
                <pt idx="24">
                  <v>11/29/2021</v>
                </pt>
                <pt idx="25">
                  <v>12/6/2021</v>
                </pt>
                <pt idx="26">
                  <v>12/13/2021</v>
                </pt>
                <pt idx="27">
                  <v>12/20/2021</v>
                </pt>
                <pt idx="28">
                  <v>12/27/2021</v>
                </pt>
                <pt idx="29">
                  <v>1/3/2022</v>
                </pt>
                <pt idx="30">
                  <v>1/10/2022</v>
                </pt>
                <pt idx="31">
                  <v>1/17/2022</v>
                </pt>
                <pt idx="32">
                  <v>1/24/2022</v>
                </pt>
                <pt idx="33">
                  <v>1/31/2022</v>
                </pt>
                <pt idx="34">
                  <v>2/7/2022</v>
                </pt>
                <pt idx="35">
                  <v>2/14/2022</v>
                </pt>
                <pt idx="36">
                  <v>2/21/2022</v>
                </pt>
                <pt idx="37">
                  <v>2/28/2022</v>
                </pt>
                <pt idx="38">
                  <v>3/7/2022</v>
                </pt>
                <pt idx="39">
                  <v>3/14/2022</v>
                </pt>
                <pt idx="40">
                  <v>3/21/2022</v>
                </pt>
                <pt idx="41">
                  <v>3/28/2022</v>
                </pt>
                <pt idx="42">
                  <v>4/4/2022</v>
                </pt>
                <pt idx="43">
                  <v>4/11/2022</v>
                </pt>
                <pt idx="44">
                  <v>4/18/2022</v>
                </pt>
                <pt idx="45">
                  <v>4/25/2022</v>
                </pt>
                <pt idx="46">
                  <v>5/2/2022</v>
                </pt>
                <pt idx="47">
                  <v>5/9/2022</v>
                </pt>
                <pt idx="48">
                  <v>5/16/2022</v>
                </pt>
                <pt idx="49">
                  <v>5/23/2022</v>
                </pt>
                <pt idx="50">
                  <v>5/30/2022</v>
                </pt>
                <pt idx="51">
                  <v>6/6/2022</v>
                </pt>
                <pt idx="52">
                  <v>6/13/2022</v>
                </pt>
                <pt idx="53">
                  <v>6/20/2022</v>
                </pt>
                <pt idx="54">
                  <v>6/27/2022</v>
                </pt>
                <pt idx="55">
                  <v>7/4/2022</v>
                </pt>
                <pt idx="56">
                  <v>7/11/2022</v>
                </pt>
                <pt idx="57">
                  <v>7/18/2022</v>
                </pt>
                <pt idx="58">
                  <v>7/25/2022</v>
                </pt>
                <pt idx="59">
                  <v>8/1/2022</v>
                </pt>
                <pt idx="60">
                  <v>8/8/2022</v>
                </pt>
                <pt idx="61">
                  <v>8/15/2022</v>
                </pt>
                <pt idx="62">
                  <v>8/22/2022</v>
                </pt>
                <pt idx="63">
                  <v>8/29/2022</v>
                </pt>
                <pt idx="64">
                  <v>9/5/2022</v>
                </pt>
                <pt idx="65">
                  <v>9/12/2022</v>
                </pt>
                <pt idx="66">
                  <v>9/19/2022</v>
                </pt>
                <pt idx="67">
                  <v>9/26/2022</v>
                </pt>
                <pt idx="68">
                  <v>10/3/2022</v>
                </pt>
                <pt idx="69">
                  <v>10/10/2022</v>
                </pt>
                <pt idx="70">
                  <v>10/17/2022</v>
                </pt>
                <pt idx="71">
                  <v>10/24/2022</v>
                </pt>
                <pt idx="72">
                  <v>10/31/2022</v>
                </pt>
                <pt idx="73">
                  <v>11/7/2022</v>
                </pt>
                <pt idx="74">
                  <v>11/14/2022</v>
                </pt>
                <pt idx="75">
                  <v>11/21/2022</v>
                </pt>
                <pt idx="76">
                  <v>11/28/2022</v>
                </pt>
                <pt idx="77">
                  <v>12/5/2022</v>
                </pt>
                <pt idx="78">
                  <v>12/12/2022</v>
                </pt>
                <pt idx="79">
                  <v>12/19/2022</v>
                </pt>
                <pt idx="80">
                  <v>12/26/2022</v>
                </pt>
                <pt idx="81">
                  <v>1/2/2023</v>
                </pt>
                <pt idx="82">
                  <v>1/9/2023</v>
                </pt>
                <pt idx="83">
                  <v>1/16/2023</v>
                </pt>
                <pt idx="84">
                  <v>1/23/2023</v>
                </pt>
                <pt idx="85">
                  <v>1/30/2023</v>
                </pt>
                <pt idx="86">
                  <v>2/6/2023</v>
                </pt>
                <pt idx="87">
                  <v>2/13/2023</v>
                </pt>
                <pt idx="88">
                  <v>2/20/2023</v>
                </pt>
                <pt idx="89">
                  <v>2/27/2023</v>
                </pt>
                <pt idx="90">
                  <v>3/6/2023</v>
                </pt>
                <pt idx="91">
                  <v>3/13/2023</v>
                </pt>
                <pt idx="92">
                  <v>3/20/2023</v>
                </pt>
                <pt idx="93">
                  <v>3/27/2023</v>
                </pt>
                <pt idx="94">
                  <v>4/3/2023</v>
                </pt>
                <pt idx="95">
                  <v>4/10/2023</v>
                </pt>
                <pt idx="96">
                  <v>4/17/2023</v>
                </pt>
                <pt idx="97">
                  <v>4/24/2023</v>
                </pt>
                <pt idx="98">
                  <v>5/1/2023</v>
                </pt>
                <pt idx="99">
                  <v>5/8/2023</v>
                </pt>
                <pt idx="100">
                  <v>5/15/2023</v>
                </pt>
                <pt idx="101">
                  <v>5/22/2023</v>
                </pt>
                <pt idx="102">
                  <v>5/29/2023</v>
                </pt>
                <pt idx="103">
                  <v>6/5/2023</v>
                </pt>
                <pt idx="104">
                  <v>6/12/2023</v>
                </pt>
                <pt idx="105">
                  <v>6/19/2023</v>
                </pt>
                <pt idx="106">
                  <v>6/26/2023</v>
                </pt>
                <pt idx="107">
                  <v>7/3/2023</v>
                </pt>
                <pt idx="108">
                  <v>7/10/2023</v>
                </pt>
                <pt idx="109">
                  <v>7/17/2023</v>
                </pt>
                <pt idx="110">
                  <v>7/24/2023</v>
                </pt>
                <pt idx="111">
                  <v>7/31/2023</v>
                </pt>
                <pt idx="112">
                  <v>8/7/2023</v>
                </pt>
                <pt idx="113">
                  <v>8/14/2023</v>
                </pt>
                <pt idx="114">
                  <v>8/21/2023</v>
                </pt>
                <pt idx="115">
                  <v>8/28/2023</v>
                </pt>
                <pt idx="116">
                  <v>9/4/2023</v>
                </pt>
                <pt idx="117">
                  <v>9/11/2023</v>
                </pt>
                <pt idx="118">
                  <v>9/18/2023</v>
                </pt>
                <pt idx="119">
                  <v>9/25/2023</v>
                </pt>
                <pt idx="120">
                  <v>10/2/2023</v>
                </pt>
                <pt idx="121">
                  <v>10/9/2023</v>
                </pt>
                <pt idx="122">
                  <v>10/16/2023</v>
                </pt>
                <pt idx="123">
                  <v>10/23/2023</v>
                </pt>
                <pt idx="124">
                  <v>10/30/2023</v>
                </pt>
                <pt idx="125">
                  <v>11/6/2023</v>
                </pt>
                <pt idx="126">
                  <v>11/13/2023</v>
                </pt>
                <pt idx="127">
                  <v>11/20/2023</v>
                </pt>
                <pt idx="128">
                  <v>11/27/2023</v>
                </pt>
                <pt idx="129">
                  <v>12/4/2023</v>
                </pt>
                <pt idx="130">
                  <v>12/11/2023</v>
                </pt>
                <pt idx="131">
                  <v>12/18/2023</v>
                </pt>
                <pt idx="132">
                  <v>12/25/2023</v>
                </pt>
                <pt idx="133">
                  <v>1/1/2024</v>
                </pt>
                <pt idx="134">
                  <v>1/8/2024</v>
                </pt>
                <pt idx="135">
                  <v>1/15/2024</v>
                </pt>
                <pt idx="136">
                  <v>1/22/2024</v>
                </pt>
                <pt idx="137">
                  <v>1/29/2024</v>
                </pt>
                <pt idx="138">
                  <v>2/5/2024</v>
                </pt>
                <pt idx="139">
                  <v>2/12/2024</v>
                </pt>
                <pt idx="140">
                  <v>2/19/2024</v>
                </pt>
                <pt idx="141">
                  <v>2/26/2024</v>
                </pt>
                <pt idx="142">
                  <v>3/4/2024</v>
                </pt>
                <pt idx="143">
                  <v>3/11/2024</v>
                </pt>
                <pt idx="144">
                  <v>3/18/2024</v>
                </pt>
                <pt idx="145">
                  <v>3/25/2024</v>
                </pt>
                <pt idx="146">
                  <v>4/1/2024</v>
                </pt>
              </strCache>
            </strRef>
          </cat>
          <val>
            <numRef>
              <f>'2021-24 with NPH'!$B$10:$B$157</f>
              <numCache>
                <formatCode>General</formatCode>
                <ptCount val="147"/>
                <pt idx="0">
                  <v>1033</v>
                </pt>
                <pt idx="1">
                  <v>943</v>
                </pt>
                <pt idx="2">
                  <v>888</v>
                </pt>
                <pt idx="3">
                  <v>927</v>
                </pt>
                <pt idx="4">
                  <v>896</v>
                </pt>
                <pt idx="5">
                  <v>868</v>
                </pt>
                <pt idx="6">
                  <v>879</v>
                </pt>
                <pt idx="7">
                  <v>816</v>
                </pt>
                <pt idx="8">
                  <v>872</v>
                </pt>
                <pt idx="9">
                  <v>848</v>
                </pt>
                <pt idx="10">
                  <v>780</v>
                </pt>
                <pt idx="11">
                  <v>790</v>
                </pt>
                <pt idx="12">
                  <v>809</v>
                </pt>
                <pt idx="13">
                  <v>879</v>
                </pt>
                <pt idx="14">
                  <v>882</v>
                </pt>
                <pt idx="15">
                  <v>820</v>
                </pt>
                <pt idx="16">
                  <v>812</v>
                </pt>
                <pt idx="17">
                  <v>883</v>
                </pt>
                <pt idx="18">
                  <v>953</v>
                </pt>
                <pt idx="19">
                  <v>1030</v>
                </pt>
                <pt idx="20">
                  <v>1118</v>
                </pt>
                <pt idx="21">
                  <v>1260</v>
                </pt>
                <pt idx="22">
                  <v>1409</v>
                </pt>
                <pt idx="23">
                  <v>1473</v>
                </pt>
                <pt idx="24">
                  <v>1540</v>
                </pt>
                <pt idx="25">
                  <v>1555</v>
                </pt>
                <pt idx="26">
                  <v>1473</v>
                </pt>
                <pt idx="27">
                  <v>1340</v>
                </pt>
                <pt idx="28">
                  <v>1289</v>
                </pt>
                <pt idx="29">
                  <v>1187</v>
                </pt>
                <pt idx="30">
                  <v>1118</v>
                </pt>
                <pt idx="31">
                  <v>972</v>
                </pt>
                <pt idx="32">
                  <v>965</v>
                </pt>
                <pt idx="33">
                  <v>1116</v>
                </pt>
                <pt idx="34">
                  <v>1102</v>
                </pt>
                <pt idx="35">
                  <v>1114</v>
                </pt>
                <pt idx="36">
                  <v>1050</v>
                </pt>
                <pt idx="37">
                  <v>1017</v>
                </pt>
                <pt idx="38">
                  <v>983</v>
                </pt>
                <pt idx="39">
                  <v>908</v>
                </pt>
                <pt idx="40">
                  <v>991</v>
                </pt>
                <pt idx="41">
                  <v>981</v>
                </pt>
                <pt idx="42">
                  <v>914</v>
                </pt>
                <pt idx="43">
                  <v>864</v>
                </pt>
                <pt idx="44">
                  <v>812</v>
                </pt>
                <pt idx="45">
                  <v>811</v>
                </pt>
                <pt idx="46">
                  <v>858</v>
                </pt>
                <pt idx="47">
                  <v>791</v>
                </pt>
                <pt idx="48">
                  <v>718</v>
                </pt>
                <pt idx="49">
                  <v>682</v>
                </pt>
                <pt idx="50">
                  <v>712</v>
                </pt>
                <pt idx="51">
                  <v>732</v>
                </pt>
                <pt idx="52">
                  <v>713</v>
                </pt>
                <pt idx="53">
                  <v>716</v>
                </pt>
                <pt idx="54">
                  <v>788</v>
                </pt>
                <pt idx="55">
                  <v>687</v>
                </pt>
                <pt idx="56">
                  <v>702</v>
                </pt>
                <pt idx="57">
                  <v>791</v>
                </pt>
                <pt idx="58">
                  <v>785</v>
                </pt>
                <pt idx="59">
                  <v>760</v>
                </pt>
                <pt idx="60">
                  <v>809</v>
                </pt>
                <pt idx="61">
                  <v>783</v>
                </pt>
                <pt idx="62">
                  <v>773</v>
                </pt>
                <pt idx="63">
                  <v>677</v>
                </pt>
                <pt idx="64">
                  <v>822</v>
                </pt>
                <pt idx="65">
                  <v>750</v>
                </pt>
                <pt idx="66">
                  <v>827</v>
                </pt>
                <pt idx="67">
                  <v>853</v>
                </pt>
                <pt idx="68">
                  <v>901</v>
                </pt>
                <pt idx="69">
                  <v>885</v>
                </pt>
                <pt idx="70">
                  <v>809</v>
                </pt>
                <pt idx="71">
                  <v>816</v>
                </pt>
                <pt idx="72">
                  <v>765</v>
                </pt>
                <pt idx="73">
                  <v>739</v>
                </pt>
                <pt idx="74">
                  <v>738</v>
                </pt>
                <pt idx="75">
                  <v>808</v>
                </pt>
                <pt idx="76">
                  <v>848</v>
                </pt>
                <pt idx="77">
                  <v>854</v>
                </pt>
                <pt idx="78">
                  <v>902</v>
                </pt>
                <pt idx="79">
                  <v>1011</v>
                </pt>
                <pt idx="80">
                  <v>1109</v>
                </pt>
                <pt idx="81">
                  <v>1000</v>
                </pt>
                <pt idx="82">
                  <v>916</v>
                </pt>
                <pt idx="83">
                  <v>849</v>
                </pt>
                <pt idx="84">
                  <v>752</v>
                </pt>
                <pt idx="85">
                  <v>800</v>
                </pt>
                <pt idx="86">
                  <v>788</v>
                </pt>
                <pt idx="87">
                  <v>786</v>
                </pt>
                <pt idx="88">
                  <v>763</v>
                </pt>
                <pt idx="89">
                  <v>774</v>
                </pt>
                <pt idx="90">
                  <v>739</v>
                </pt>
                <pt idx="91">
                  <v>750</v>
                </pt>
                <pt idx="92">
                  <v>759</v>
                </pt>
                <pt idx="93">
                  <v>743</v>
                </pt>
                <pt idx="94">
                  <v>719</v>
                </pt>
                <pt idx="95">
                  <v>719</v>
                </pt>
                <pt idx="96">
                  <v>707</v>
                </pt>
                <pt idx="97">
                  <v>667</v>
                </pt>
                <pt idx="98">
                  <v>743</v>
                </pt>
                <pt idx="99">
                  <v>650</v>
                </pt>
                <pt idx="100">
                  <v>687</v>
                </pt>
                <pt idx="101">
                  <v>660</v>
                </pt>
                <pt idx="102">
                  <v>641</v>
                </pt>
                <pt idx="103">
                  <v>686</v>
                </pt>
                <pt idx="104">
                  <v>676</v>
                </pt>
                <pt idx="105">
                  <v>715</v>
                </pt>
                <pt idx="106">
                  <v>661</v>
                </pt>
                <pt idx="107">
                  <v>644</v>
                </pt>
                <pt idx="108">
                  <v>660</v>
                </pt>
                <pt idx="109">
                  <v>654</v>
                </pt>
                <pt idx="110">
                  <v>581</v>
                </pt>
                <pt idx="111">
                  <v>613</v>
                </pt>
                <pt idx="112">
                  <v>650</v>
                </pt>
                <pt idx="113">
                  <v>745</v>
                </pt>
                <pt idx="114">
                  <v>675</v>
                </pt>
                <pt idx="115">
                  <v>590</v>
                </pt>
                <pt idx="116">
                  <v>639</v>
                </pt>
                <pt idx="117">
                  <v>658</v>
                </pt>
                <pt idx="118">
                  <v>679</v>
                </pt>
                <pt idx="119">
                  <v>651</v>
                </pt>
                <pt idx="120">
                  <v>728</v>
                </pt>
                <pt idx="121">
                  <v>726</v>
                </pt>
                <pt idx="122">
                  <v>706</v>
                </pt>
                <pt idx="123">
                  <v>709</v>
                </pt>
                <pt idx="124">
                  <v>713</v>
                </pt>
                <pt idx="125">
                  <v>710</v>
                </pt>
                <pt idx="126">
                  <v>749</v>
                </pt>
                <pt idx="127">
                  <v>748</v>
                </pt>
                <pt idx="128">
                  <v>790</v>
                </pt>
                <pt idx="129">
                  <v>834</v>
                </pt>
                <pt idx="130">
                  <v>735</v>
                </pt>
                <pt idx="131">
                  <v>838</v>
                </pt>
                <pt idx="132">
                  <v>809</v>
                </pt>
                <pt idx="133">
                  <v>778</v>
                </pt>
                <pt idx="134">
                  <v>708</v>
                </pt>
                <pt idx="135">
                  <v>755</v>
                </pt>
                <pt idx="136">
                  <v>756</v>
                </pt>
                <pt idx="137">
                  <v>748</v>
                </pt>
                <pt idx="138">
                  <v>773</v>
                </pt>
                <pt idx="139">
                  <v>694</v>
                </pt>
                <pt idx="140">
                  <v>665</v>
                </pt>
                <pt idx="141">
                  <v>600</v>
                </pt>
                <pt idx="142">
                  <v>681</v>
                </pt>
                <pt idx="143">
                  <v>642</v>
                </pt>
                <pt idx="144">
                  <v>627</v>
                </pt>
                <pt idx="145">
                  <v>621</v>
                </pt>
                <pt idx="146">
                  <v>606</v>
                </pt>
              </numCache>
            </numRef>
          </val>
          <smooth val="0"/>
        </ser>
        <ser>
          <idx val="1"/>
          <order val="1"/>
          <tx>
            <strRef>
              <f>'2021-24 with NPH'!$C$8:$C$9</f>
              <strCache>
                <ptCount val="1"/>
                <pt idx="0">
                  <v>1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'2021-24 with NPH'!$A$10:$A$157</f>
              <strCache>
                <ptCount val="147"/>
                <pt idx="0">
                  <v>6/14/2021</v>
                </pt>
                <pt idx="1">
                  <v>6/21/2021</v>
                </pt>
                <pt idx="2">
                  <v>6/28/2021</v>
                </pt>
                <pt idx="3">
                  <v>7/5/2021</v>
                </pt>
                <pt idx="4">
                  <v>7/12/2021</v>
                </pt>
                <pt idx="5">
                  <v>7/19/2021</v>
                </pt>
                <pt idx="6">
                  <v>7/26/2021</v>
                </pt>
                <pt idx="7">
                  <v>8/2/2021</v>
                </pt>
                <pt idx="8">
                  <v>8/9/2021</v>
                </pt>
                <pt idx="9">
                  <v>8/16/2021</v>
                </pt>
                <pt idx="10">
                  <v>8/23/2021</v>
                </pt>
                <pt idx="11">
                  <v>8/30/2021</v>
                </pt>
                <pt idx="12">
                  <v>9/6/2021</v>
                </pt>
                <pt idx="13">
                  <v>9/13/2021</v>
                </pt>
                <pt idx="14">
                  <v>9/20/2021</v>
                </pt>
                <pt idx="15">
                  <v>9/27/2021</v>
                </pt>
                <pt idx="16">
                  <v>10/4/2021</v>
                </pt>
                <pt idx="17">
                  <v>10/11/2021</v>
                </pt>
                <pt idx="18">
                  <v>10/18/2021</v>
                </pt>
                <pt idx="19">
                  <v>10/25/2021</v>
                </pt>
                <pt idx="20">
                  <v>11/1/2021</v>
                </pt>
                <pt idx="21">
                  <v>11/8/2021</v>
                </pt>
                <pt idx="22">
                  <v>11/15/2021</v>
                </pt>
                <pt idx="23">
                  <v>11/22/2021</v>
                </pt>
                <pt idx="24">
                  <v>11/29/2021</v>
                </pt>
                <pt idx="25">
                  <v>12/6/2021</v>
                </pt>
                <pt idx="26">
                  <v>12/13/2021</v>
                </pt>
                <pt idx="27">
                  <v>12/20/2021</v>
                </pt>
                <pt idx="28">
                  <v>12/27/2021</v>
                </pt>
                <pt idx="29">
                  <v>1/3/2022</v>
                </pt>
                <pt idx="30">
                  <v>1/10/2022</v>
                </pt>
                <pt idx="31">
                  <v>1/17/2022</v>
                </pt>
                <pt idx="32">
                  <v>1/24/2022</v>
                </pt>
                <pt idx="33">
                  <v>1/31/2022</v>
                </pt>
                <pt idx="34">
                  <v>2/7/2022</v>
                </pt>
                <pt idx="35">
                  <v>2/14/2022</v>
                </pt>
                <pt idx="36">
                  <v>2/21/2022</v>
                </pt>
                <pt idx="37">
                  <v>2/28/2022</v>
                </pt>
                <pt idx="38">
                  <v>3/7/2022</v>
                </pt>
                <pt idx="39">
                  <v>3/14/2022</v>
                </pt>
                <pt idx="40">
                  <v>3/21/2022</v>
                </pt>
                <pt idx="41">
                  <v>3/28/2022</v>
                </pt>
                <pt idx="42">
                  <v>4/4/2022</v>
                </pt>
                <pt idx="43">
                  <v>4/11/2022</v>
                </pt>
                <pt idx="44">
                  <v>4/18/2022</v>
                </pt>
                <pt idx="45">
                  <v>4/25/2022</v>
                </pt>
                <pt idx="46">
                  <v>5/2/2022</v>
                </pt>
                <pt idx="47">
                  <v>5/9/2022</v>
                </pt>
                <pt idx="48">
                  <v>5/16/2022</v>
                </pt>
                <pt idx="49">
                  <v>5/23/2022</v>
                </pt>
                <pt idx="50">
                  <v>5/30/2022</v>
                </pt>
                <pt idx="51">
                  <v>6/6/2022</v>
                </pt>
                <pt idx="52">
                  <v>6/13/2022</v>
                </pt>
                <pt idx="53">
                  <v>6/20/2022</v>
                </pt>
                <pt idx="54">
                  <v>6/27/2022</v>
                </pt>
                <pt idx="55">
                  <v>7/4/2022</v>
                </pt>
                <pt idx="56">
                  <v>7/11/2022</v>
                </pt>
                <pt idx="57">
                  <v>7/18/2022</v>
                </pt>
                <pt idx="58">
                  <v>7/25/2022</v>
                </pt>
                <pt idx="59">
                  <v>8/1/2022</v>
                </pt>
                <pt idx="60">
                  <v>8/8/2022</v>
                </pt>
                <pt idx="61">
                  <v>8/15/2022</v>
                </pt>
                <pt idx="62">
                  <v>8/22/2022</v>
                </pt>
                <pt idx="63">
                  <v>8/29/2022</v>
                </pt>
                <pt idx="64">
                  <v>9/5/2022</v>
                </pt>
                <pt idx="65">
                  <v>9/12/2022</v>
                </pt>
                <pt idx="66">
                  <v>9/19/2022</v>
                </pt>
                <pt idx="67">
                  <v>9/26/2022</v>
                </pt>
                <pt idx="68">
                  <v>10/3/2022</v>
                </pt>
                <pt idx="69">
                  <v>10/10/2022</v>
                </pt>
                <pt idx="70">
                  <v>10/17/2022</v>
                </pt>
                <pt idx="71">
                  <v>10/24/2022</v>
                </pt>
                <pt idx="72">
                  <v>10/31/2022</v>
                </pt>
                <pt idx="73">
                  <v>11/7/2022</v>
                </pt>
                <pt idx="74">
                  <v>11/14/2022</v>
                </pt>
                <pt idx="75">
                  <v>11/21/2022</v>
                </pt>
                <pt idx="76">
                  <v>11/28/2022</v>
                </pt>
                <pt idx="77">
                  <v>12/5/2022</v>
                </pt>
                <pt idx="78">
                  <v>12/12/2022</v>
                </pt>
                <pt idx="79">
                  <v>12/19/2022</v>
                </pt>
                <pt idx="80">
                  <v>12/26/2022</v>
                </pt>
                <pt idx="81">
                  <v>1/2/2023</v>
                </pt>
                <pt idx="82">
                  <v>1/9/2023</v>
                </pt>
                <pt idx="83">
                  <v>1/16/2023</v>
                </pt>
                <pt idx="84">
                  <v>1/23/2023</v>
                </pt>
                <pt idx="85">
                  <v>1/30/2023</v>
                </pt>
                <pt idx="86">
                  <v>2/6/2023</v>
                </pt>
                <pt idx="87">
                  <v>2/13/2023</v>
                </pt>
                <pt idx="88">
                  <v>2/20/2023</v>
                </pt>
                <pt idx="89">
                  <v>2/27/2023</v>
                </pt>
                <pt idx="90">
                  <v>3/6/2023</v>
                </pt>
                <pt idx="91">
                  <v>3/13/2023</v>
                </pt>
                <pt idx="92">
                  <v>3/20/2023</v>
                </pt>
                <pt idx="93">
                  <v>3/27/2023</v>
                </pt>
                <pt idx="94">
                  <v>4/3/2023</v>
                </pt>
                <pt idx="95">
                  <v>4/10/2023</v>
                </pt>
                <pt idx="96">
                  <v>4/17/2023</v>
                </pt>
                <pt idx="97">
                  <v>4/24/2023</v>
                </pt>
                <pt idx="98">
                  <v>5/1/2023</v>
                </pt>
                <pt idx="99">
                  <v>5/8/2023</v>
                </pt>
                <pt idx="100">
                  <v>5/15/2023</v>
                </pt>
                <pt idx="101">
                  <v>5/22/2023</v>
                </pt>
                <pt idx="102">
                  <v>5/29/2023</v>
                </pt>
                <pt idx="103">
                  <v>6/5/2023</v>
                </pt>
                <pt idx="104">
                  <v>6/12/2023</v>
                </pt>
                <pt idx="105">
                  <v>6/19/2023</v>
                </pt>
                <pt idx="106">
                  <v>6/26/2023</v>
                </pt>
                <pt idx="107">
                  <v>7/3/2023</v>
                </pt>
                <pt idx="108">
                  <v>7/10/2023</v>
                </pt>
                <pt idx="109">
                  <v>7/17/2023</v>
                </pt>
                <pt idx="110">
                  <v>7/24/2023</v>
                </pt>
                <pt idx="111">
                  <v>7/31/2023</v>
                </pt>
                <pt idx="112">
                  <v>8/7/2023</v>
                </pt>
                <pt idx="113">
                  <v>8/14/2023</v>
                </pt>
                <pt idx="114">
                  <v>8/21/2023</v>
                </pt>
                <pt idx="115">
                  <v>8/28/2023</v>
                </pt>
                <pt idx="116">
                  <v>9/4/2023</v>
                </pt>
                <pt idx="117">
                  <v>9/11/2023</v>
                </pt>
                <pt idx="118">
                  <v>9/18/2023</v>
                </pt>
                <pt idx="119">
                  <v>9/25/2023</v>
                </pt>
                <pt idx="120">
                  <v>10/2/2023</v>
                </pt>
                <pt idx="121">
                  <v>10/9/2023</v>
                </pt>
                <pt idx="122">
                  <v>10/16/2023</v>
                </pt>
                <pt idx="123">
                  <v>10/23/2023</v>
                </pt>
                <pt idx="124">
                  <v>10/30/2023</v>
                </pt>
                <pt idx="125">
                  <v>11/6/2023</v>
                </pt>
                <pt idx="126">
                  <v>11/13/2023</v>
                </pt>
                <pt idx="127">
                  <v>11/20/2023</v>
                </pt>
                <pt idx="128">
                  <v>11/27/2023</v>
                </pt>
                <pt idx="129">
                  <v>12/4/2023</v>
                </pt>
                <pt idx="130">
                  <v>12/11/2023</v>
                </pt>
                <pt idx="131">
                  <v>12/18/2023</v>
                </pt>
                <pt idx="132">
                  <v>12/25/2023</v>
                </pt>
                <pt idx="133">
                  <v>1/1/2024</v>
                </pt>
                <pt idx="134">
                  <v>1/8/2024</v>
                </pt>
                <pt idx="135">
                  <v>1/15/2024</v>
                </pt>
                <pt idx="136">
                  <v>1/22/2024</v>
                </pt>
                <pt idx="137">
                  <v>1/29/2024</v>
                </pt>
                <pt idx="138">
                  <v>2/5/2024</v>
                </pt>
                <pt idx="139">
                  <v>2/12/2024</v>
                </pt>
                <pt idx="140">
                  <v>2/19/2024</v>
                </pt>
                <pt idx="141">
                  <v>2/26/2024</v>
                </pt>
                <pt idx="142">
                  <v>3/4/2024</v>
                </pt>
                <pt idx="143">
                  <v>3/11/2024</v>
                </pt>
                <pt idx="144">
                  <v>3/18/2024</v>
                </pt>
                <pt idx="145">
                  <v>3/25/2024</v>
                </pt>
                <pt idx="146">
                  <v>4/1/2024</v>
                </pt>
              </strCache>
            </strRef>
          </cat>
          <val>
            <numRef>
              <f>'2021-24 with NPH'!$C$10:$C$157</f>
              <numCache>
                <formatCode>General</formatCode>
                <ptCount val="147"/>
                <pt idx="0">
                  <v>313</v>
                </pt>
                <pt idx="1">
                  <v>318</v>
                </pt>
                <pt idx="2">
                  <v>254</v>
                </pt>
                <pt idx="3">
                  <v>277</v>
                </pt>
                <pt idx="4">
                  <v>278</v>
                </pt>
                <pt idx="5">
                  <v>285</v>
                </pt>
                <pt idx="6">
                  <v>297</v>
                </pt>
                <pt idx="7">
                  <v>291</v>
                </pt>
                <pt idx="8">
                  <v>291</v>
                </pt>
                <pt idx="9">
                  <v>276</v>
                </pt>
                <pt idx="10">
                  <v>298</v>
                </pt>
                <pt idx="11">
                  <v>294</v>
                </pt>
                <pt idx="12">
                  <v>320</v>
                </pt>
                <pt idx="13">
                  <v>319</v>
                </pt>
                <pt idx="14">
                  <v>304</v>
                </pt>
                <pt idx="15">
                  <v>302</v>
                </pt>
                <pt idx="16">
                  <v>333</v>
                </pt>
                <pt idx="17">
                  <v>314</v>
                </pt>
                <pt idx="18">
                  <v>325</v>
                </pt>
                <pt idx="19">
                  <v>336</v>
                </pt>
                <pt idx="20">
                  <v>343</v>
                </pt>
                <pt idx="21">
                  <v>367</v>
                </pt>
                <pt idx="22">
                  <v>367</v>
                </pt>
                <pt idx="23">
                  <v>439</v>
                </pt>
                <pt idx="24">
                  <v>407</v>
                </pt>
                <pt idx="25">
                  <v>432</v>
                </pt>
                <pt idx="26">
                  <v>398</v>
                </pt>
                <pt idx="27">
                  <v>381</v>
                </pt>
                <pt idx="28">
                  <v>370</v>
                </pt>
                <pt idx="29">
                  <v>327</v>
                </pt>
                <pt idx="30">
                  <v>336</v>
                </pt>
                <pt idx="31">
                  <v>329</v>
                </pt>
                <pt idx="32">
                  <v>329</v>
                </pt>
                <pt idx="33">
                  <v>348</v>
                </pt>
                <pt idx="34">
                  <v>362</v>
                </pt>
                <pt idx="35">
                  <v>339</v>
                </pt>
                <pt idx="36">
                  <v>338</v>
                </pt>
                <pt idx="37">
                  <v>311</v>
                </pt>
                <pt idx="38">
                  <v>345</v>
                </pt>
                <pt idx="39">
                  <v>321</v>
                </pt>
                <pt idx="40">
                  <v>369</v>
                </pt>
                <pt idx="41">
                  <v>363</v>
                </pt>
                <pt idx="42">
                  <v>357</v>
                </pt>
                <pt idx="43">
                  <v>364</v>
                </pt>
                <pt idx="44">
                  <v>343</v>
                </pt>
                <pt idx="45">
                  <v>340</v>
                </pt>
                <pt idx="46">
                  <v>358</v>
                </pt>
                <pt idx="47">
                  <v>327</v>
                </pt>
                <pt idx="48">
                  <v>325</v>
                </pt>
                <pt idx="49">
                  <v>327</v>
                </pt>
                <pt idx="50">
                  <v>310</v>
                </pt>
                <pt idx="51">
                  <v>328</v>
                </pt>
                <pt idx="52">
                  <v>288</v>
                </pt>
                <pt idx="53">
                  <v>288</v>
                </pt>
                <pt idx="54">
                  <v>352</v>
                </pt>
                <pt idx="55">
                  <v>295</v>
                </pt>
                <pt idx="56">
                  <v>296</v>
                </pt>
                <pt idx="57">
                  <v>344</v>
                </pt>
                <pt idx="58">
                  <v>320</v>
                </pt>
                <pt idx="59">
                  <v>320</v>
                </pt>
                <pt idx="60">
                  <v>319</v>
                </pt>
                <pt idx="61">
                  <v>332</v>
                </pt>
                <pt idx="62">
                  <v>303</v>
                </pt>
                <pt idx="63">
                  <v>316</v>
                </pt>
                <pt idx="64">
                  <v>293</v>
                </pt>
                <pt idx="65">
                  <v>330</v>
                </pt>
                <pt idx="66">
                  <v>368</v>
                </pt>
                <pt idx="67">
                  <v>344</v>
                </pt>
                <pt idx="68">
                  <v>350</v>
                </pt>
                <pt idx="69">
                  <v>340</v>
                </pt>
                <pt idx="70">
                  <v>334</v>
                </pt>
                <pt idx="71">
                  <v>313</v>
                </pt>
                <pt idx="72">
                  <v>312</v>
                </pt>
                <pt idx="73">
                  <v>365</v>
                </pt>
                <pt idx="74">
                  <v>351</v>
                </pt>
                <pt idx="75">
                  <v>342</v>
                </pt>
                <pt idx="76">
                  <v>363</v>
                </pt>
                <pt idx="77">
                  <v>386</v>
                </pt>
                <pt idx="78">
                  <v>435</v>
                </pt>
                <pt idx="79">
                  <v>414</v>
                </pt>
                <pt idx="80">
                  <v>487</v>
                </pt>
                <pt idx="81">
                  <v>441</v>
                </pt>
                <pt idx="82">
                  <v>394</v>
                </pt>
                <pt idx="83">
                  <v>398</v>
                </pt>
                <pt idx="84">
                  <v>362</v>
                </pt>
                <pt idx="85">
                  <v>350</v>
                </pt>
                <pt idx="86">
                  <v>351</v>
                </pt>
                <pt idx="87">
                  <v>382</v>
                </pt>
                <pt idx="88">
                  <v>351</v>
                </pt>
                <pt idx="89">
                  <v>355</v>
                </pt>
                <pt idx="90">
                  <v>385</v>
                </pt>
                <pt idx="91">
                  <v>322</v>
                </pt>
                <pt idx="92">
                  <v>361</v>
                </pt>
                <pt idx="93">
                  <v>305</v>
                </pt>
                <pt idx="94">
                  <v>312</v>
                </pt>
                <pt idx="95">
                  <v>378</v>
                </pt>
                <pt idx="96">
                  <v>343</v>
                </pt>
                <pt idx="97">
                  <v>324</v>
                </pt>
                <pt idx="98">
                  <v>314</v>
                </pt>
                <pt idx="99">
                  <v>329</v>
                </pt>
                <pt idx="100">
                  <v>306</v>
                </pt>
                <pt idx="101">
                  <v>330</v>
                </pt>
                <pt idx="102">
                  <v>328</v>
                </pt>
                <pt idx="103">
                  <v>300</v>
                </pt>
                <pt idx="104">
                  <v>307</v>
                </pt>
                <pt idx="105">
                  <v>339</v>
                </pt>
                <pt idx="106">
                  <v>300</v>
                </pt>
                <pt idx="107">
                  <v>326</v>
                </pt>
                <pt idx="108">
                  <v>321</v>
                </pt>
                <pt idx="109">
                  <v>301</v>
                </pt>
                <pt idx="110">
                  <v>333</v>
                </pt>
                <pt idx="111">
                  <v>291</v>
                </pt>
                <pt idx="112">
                  <v>357</v>
                </pt>
                <pt idx="113">
                  <v>320</v>
                </pt>
                <pt idx="114">
                  <v>374</v>
                </pt>
                <pt idx="115">
                  <v>290</v>
                </pt>
                <pt idx="116">
                  <v>307</v>
                </pt>
                <pt idx="117">
                  <v>295</v>
                </pt>
                <pt idx="118">
                  <v>341</v>
                </pt>
                <pt idx="119">
                  <v>297</v>
                </pt>
                <pt idx="120">
                  <v>328</v>
                </pt>
                <pt idx="121">
                  <v>403</v>
                </pt>
                <pt idx="122">
                  <v>399</v>
                </pt>
                <pt idx="123">
                  <v>382</v>
                </pt>
                <pt idx="124">
                  <v>365</v>
                </pt>
                <pt idx="125">
                  <v>328</v>
                </pt>
                <pt idx="126">
                  <v>391</v>
                </pt>
                <pt idx="127">
                  <v>376</v>
                </pt>
                <pt idx="128">
                  <v>360</v>
                </pt>
                <pt idx="129">
                  <v>430</v>
                </pt>
                <pt idx="130">
                  <v>384</v>
                </pt>
                <pt idx="131">
                  <v>370</v>
                </pt>
                <pt idx="132">
                  <v>372</v>
                </pt>
                <pt idx="133">
                  <v>359</v>
                </pt>
                <pt idx="134">
                  <v>341</v>
                </pt>
                <pt idx="135">
                  <v>395</v>
                </pt>
                <pt idx="136">
                  <v>400</v>
                </pt>
                <pt idx="137">
                  <v>377</v>
                </pt>
                <pt idx="138">
                  <v>416</v>
                </pt>
                <pt idx="139">
                  <v>350</v>
                </pt>
                <pt idx="140">
                  <v>399</v>
                </pt>
                <pt idx="141">
                  <v>342</v>
                </pt>
                <pt idx="142">
                  <v>295</v>
                </pt>
                <pt idx="143">
                  <v>302</v>
                </pt>
                <pt idx="144">
                  <v>330</v>
                </pt>
                <pt idx="145">
                  <v>340</v>
                </pt>
                <pt idx="146">
                  <v>318</v>
                </pt>
              </numCache>
            </numRef>
          </val>
          <smooth val="0"/>
        </ser>
        <ser>
          <idx val="2"/>
          <order val="2"/>
          <tx>
            <strRef>
              <f>'2021-24 with NPH'!$D$8:$D$9</f>
              <strCache>
                <ptCount val="1"/>
                <pt idx="0">
                  <v>2</v>
                </pt>
              </strCache>
            </strRef>
          </tx>
          <spPr>
            <a:ln w="28575" cap="rnd">
              <a:solidFill>
                <a:srgbClr val="00B0F0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'2021-24 with NPH'!$A$10:$A$157</f>
              <strCache>
                <ptCount val="147"/>
                <pt idx="0">
                  <v>6/14/2021</v>
                </pt>
                <pt idx="1">
                  <v>6/21/2021</v>
                </pt>
                <pt idx="2">
                  <v>6/28/2021</v>
                </pt>
                <pt idx="3">
                  <v>7/5/2021</v>
                </pt>
                <pt idx="4">
                  <v>7/12/2021</v>
                </pt>
                <pt idx="5">
                  <v>7/19/2021</v>
                </pt>
                <pt idx="6">
                  <v>7/26/2021</v>
                </pt>
                <pt idx="7">
                  <v>8/2/2021</v>
                </pt>
                <pt idx="8">
                  <v>8/9/2021</v>
                </pt>
                <pt idx="9">
                  <v>8/16/2021</v>
                </pt>
                <pt idx="10">
                  <v>8/23/2021</v>
                </pt>
                <pt idx="11">
                  <v>8/30/2021</v>
                </pt>
                <pt idx="12">
                  <v>9/6/2021</v>
                </pt>
                <pt idx="13">
                  <v>9/13/2021</v>
                </pt>
                <pt idx="14">
                  <v>9/20/2021</v>
                </pt>
                <pt idx="15">
                  <v>9/27/2021</v>
                </pt>
                <pt idx="16">
                  <v>10/4/2021</v>
                </pt>
                <pt idx="17">
                  <v>10/11/2021</v>
                </pt>
                <pt idx="18">
                  <v>10/18/2021</v>
                </pt>
                <pt idx="19">
                  <v>10/25/2021</v>
                </pt>
                <pt idx="20">
                  <v>11/1/2021</v>
                </pt>
                <pt idx="21">
                  <v>11/8/2021</v>
                </pt>
                <pt idx="22">
                  <v>11/15/2021</v>
                </pt>
                <pt idx="23">
                  <v>11/22/2021</v>
                </pt>
                <pt idx="24">
                  <v>11/29/2021</v>
                </pt>
                <pt idx="25">
                  <v>12/6/2021</v>
                </pt>
                <pt idx="26">
                  <v>12/13/2021</v>
                </pt>
                <pt idx="27">
                  <v>12/20/2021</v>
                </pt>
                <pt idx="28">
                  <v>12/27/2021</v>
                </pt>
                <pt idx="29">
                  <v>1/3/2022</v>
                </pt>
                <pt idx="30">
                  <v>1/10/2022</v>
                </pt>
                <pt idx="31">
                  <v>1/17/2022</v>
                </pt>
                <pt idx="32">
                  <v>1/24/2022</v>
                </pt>
                <pt idx="33">
                  <v>1/31/2022</v>
                </pt>
                <pt idx="34">
                  <v>2/7/2022</v>
                </pt>
                <pt idx="35">
                  <v>2/14/2022</v>
                </pt>
                <pt idx="36">
                  <v>2/21/2022</v>
                </pt>
                <pt idx="37">
                  <v>2/28/2022</v>
                </pt>
                <pt idx="38">
                  <v>3/7/2022</v>
                </pt>
                <pt idx="39">
                  <v>3/14/2022</v>
                </pt>
                <pt idx="40">
                  <v>3/21/2022</v>
                </pt>
                <pt idx="41">
                  <v>3/28/2022</v>
                </pt>
                <pt idx="42">
                  <v>4/4/2022</v>
                </pt>
                <pt idx="43">
                  <v>4/11/2022</v>
                </pt>
                <pt idx="44">
                  <v>4/18/2022</v>
                </pt>
                <pt idx="45">
                  <v>4/25/2022</v>
                </pt>
                <pt idx="46">
                  <v>5/2/2022</v>
                </pt>
                <pt idx="47">
                  <v>5/9/2022</v>
                </pt>
                <pt idx="48">
                  <v>5/16/2022</v>
                </pt>
                <pt idx="49">
                  <v>5/23/2022</v>
                </pt>
                <pt idx="50">
                  <v>5/30/2022</v>
                </pt>
                <pt idx="51">
                  <v>6/6/2022</v>
                </pt>
                <pt idx="52">
                  <v>6/13/2022</v>
                </pt>
                <pt idx="53">
                  <v>6/20/2022</v>
                </pt>
                <pt idx="54">
                  <v>6/27/2022</v>
                </pt>
                <pt idx="55">
                  <v>7/4/2022</v>
                </pt>
                <pt idx="56">
                  <v>7/11/2022</v>
                </pt>
                <pt idx="57">
                  <v>7/18/2022</v>
                </pt>
                <pt idx="58">
                  <v>7/25/2022</v>
                </pt>
                <pt idx="59">
                  <v>8/1/2022</v>
                </pt>
                <pt idx="60">
                  <v>8/8/2022</v>
                </pt>
                <pt idx="61">
                  <v>8/15/2022</v>
                </pt>
                <pt idx="62">
                  <v>8/22/2022</v>
                </pt>
                <pt idx="63">
                  <v>8/29/2022</v>
                </pt>
                <pt idx="64">
                  <v>9/5/2022</v>
                </pt>
                <pt idx="65">
                  <v>9/12/2022</v>
                </pt>
                <pt idx="66">
                  <v>9/19/2022</v>
                </pt>
                <pt idx="67">
                  <v>9/26/2022</v>
                </pt>
                <pt idx="68">
                  <v>10/3/2022</v>
                </pt>
                <pt idx="69">
                  <v>10/10/2022</v>
                </pt>
                <pt idx="70">
                  <v>10/17/2022</v>
                </pt>
                <pt idx="71">
                  <v>10/24/2022</v>
                </pt>
                <pt idx="72">
                  <v>10/31/2022</v>
                </pt>
                <pt idx="73">
                  <v>11/7/2022</v>
                </pt>
                <pt idx="74">
                  <v>11/14/2022</v>
                </pt>
                <pt idx="75">
                  <v>11/21/2022</v>
                </pt>
                <pt idx="76">
                  <v>11/28/2022</v>
                </pt>
                <pt idx="77">
                  <v>12/5/2022</v>
                </pt>
                <pt idx="78">
                  <v>12/12/2022</v>
                </pt>
                <pt idx="79">
                  <v>12/19/2022</v>
                </pt>
                <pt idx="80">
                  <v>12/26/2022</v>
                </pt>
                <pt idx="81">
                  <v>1/2/2023</v>
                </pt>
                <pt idx="82">
                  <v>1/9/2023</v>
                </pt>
                <pt idx="83">
                  <v>1/16/2023</v>
                </pt>
                <pt idx="84">
                  <v>1/23/2023</v>
                </pt>
                <pt idx="85">
                  <v>1/30/2023</v>
                </pt>
                <pt idx="86">
                  <v>2/6/2023</v>
                </pt>
                <pt idx="87">
                  <v>2/13/2023</v>
                </pt>
                <pt idx="88">
                  <v>2/20/2023</v>
                </pt>
                <pt idx="89">
                  <v>2/27/2023</v>
                </pt>
                <pt idx="90">
                  <v>3/6/2023</v>
                </pt>
                <pt idx="91">
                  <v>3/13/2023</v>
                </pt>
                <pt idx="92">
                  <v>3/20/2023</v>
                </pt>
                <pt idx="93">
                  <v>3/27/2023</v>
                </pt>
                <pt idx="94">
                  <v>4/3/2023</v>
                </pt>
                <pt idx="95">
                  <v>4/10/2023</v>
                </pt>
                <pt idx="96">
                  <v>4/17/2023</v>
                </pt>
                <pt idx="97">
                  <v>4/24/2023</v>
                </pt>
                <pt idx="98">
                  <v>5/1/2023</v>
                </pt>
                <pt idx="99">
                  <v>5/8/2023</v>
                </pt>
                <pt idx="100">
                  <v>5/15/2023</v>
                </pt>
                <pt idx="101">
                  <v>5/22/2023</v>
                </pt>
                <pt idx="102">
                  <v>5/29/2023</v>
                </pt>
                <pt idx="103">
                  <v>6/5/2023</v>
                </pt>
                <pt idx="104">
                  <v>6/12/2023</v>
                </pt>
                <pt idx="105">
                  <v>6/19/2023</v>
                </pt>
                <pt idx="106">
                  <v>6/26/2023</v>
                </pt>
                <pt idx="107">
                  <v>7/3/2023</v>
                </pt>
                <pt idx="108">
                  <v>7/10/2023</v>
                </pt>
                <pt idx="109">
                  <v>7/17/2023</v>
                </pt>
                <pt idx="110">
                  <v>7/24/2023</v>
                </pt>
                <pt idx="111">
                  <v>7/31/2023</v>
                </pt>
                <pt idx="112">
                  <v>8/7/2023</v>
                </pt>
                <pt idx="113">
                  <v>8/14/2023</v>
                </pt>
                <pt idx="114">
                  <v>8/21/2023</v>
                </pt>
                <pt idx="115">
                  <v>8/28/2023</v>
                </pt>
                <pt idx="116">
                  <v>9/4/2023</v>
                </pt>
                <pt idx="117">
                  <v>9/11/2023</v>
                </pt>
                <pt idx="118">
                  <v>9/18/2023</v>
                </pt>
                <pt idx="119">
                  <v>9/25/2023</v>
                </pt>
                <pt idx="120">
                  <v>10/2/2023</v>
                </pt>
                <pt idx="121">
                  <v>10/9/2023</v>
                </pt>
                <pt idx="122">
                  <v>10/16/2023</v>
                </pt>
                <pt idx="123">
                  <v>10/23/2023</v>
                </pt>
                <pt idx="124">
                  <v>10/30/2023</v>
                </pt>
                <pt idx="125">
                  <v>11/6/2023</v>
                </pt>
                <pt idx="126">
                  <v>11/13/2023</v>
                </pt>
                <pt idx="127">
                  <v>11/20/2023</v>
                </pt>
                <pt idx="128">
                  <v>11/27/2023</v>
                </pt>
                <pt idx="129">
                  <v>12/4/2023</v>
                </pt>
                <pt idx="130">
                  <v>12/11/2023</v>
                </pt>
                <pt idx="131">
                  <v>12/18/2023</v>
                </pt>
                <pt idx="132">
                  <v>12/25/2023</v>
                </pt>
                <pt idx="133">
                  <v>1/1/2024</v>
                </pt>
                <pt idx="134">
                  <v>1/8/2024</v>
                </pt>
                <pt idx="135">
                  <v>1/15/2024</v>
                </pt>
                <pt idx="136">
                  <v>1/22/2024</v>
                </pt>
                <pt idx="137">
                  <v>1/29/2024</v>
                </pt>
                <pt idx="138">
                  <v>2/5/2024</v>
                </pt>
                <pt idx="139">
                  <v>2/12/2024</v>
                </pt>
                <pt idx="140">
                  <v>2/19/2024</v>
                </pt>
                <pt idx="141">
                  <v>2/26/2024</v>
                </pt>
                <pt idx="142">
                  <v>3/4/2024</v>
                </pt>
                <pt idx="143">
                  <v>3/11/2024</v>
                </pt>
                <pt idx="144">
                  <v>3/18/2024</v>
                </pt>
                <pt idx="145">
                  <v>3/25/2024</v>
                </pt>
                <pt idx="146">
                  <v>4/1/2024</v>
                </pt>
              </strCache>
            </strRef>
          </cat>
          <val>
            <numRef>
              <f>'2021-24 with NPH'!$D$10:$D$157</f>
              <numCache>
                <formatCode>General</formatCode>
                <ptCount val="147"/>
                <pt idx="0">
                  <v>722</v>
                </pt>
                <pt idx="1">
                  <v>758</v>
                </pt>
                <pt idx="2">
                  <v>745</v>
                </pt>
                <pt idx="3">
                  <v>739</v>
                </pt>
                <pt idx="4">
                  <v>867</v>
                </pt>
                <pt idx="5">
                  <v>806</v>
                </pt>
                <pt idx="6">
                  <v>940</v>
                </pt>
                <pt idx="7">
                  <v>822</v>
                </pt>
                <pt idx="8">
                  <v>879</v>
                </pt>
                <pt idx="9">
                  <v>873</v>
                </pt>
                <pt idx="10">
                  <v>875</v>
                </pt>
                <pt idx="11">
                  <v>913</v>
                </pt>
                <pt idx="12">
                  <v>945</v>
                </pt>
                <pt idx="13">
                  <v>942</v>
                </pt>
                <pt idx="14">
                  <v>926</v>
                </pt>
                <pt idx="15">
                  <v>971</v>
                </pt>
                <pt idx="16">
                  <v>976</v>
                </pt>
                <pt idx="17">
                  <v>1024</v>
                </pt>
                <pt idx="18">
                  <v>1066</v>
                </pt>
                <pt idx="19">
                  <v>1220</v>
                </pt>
                <pt idx="20">
                  <v>1252</v>
                </pt>
                <pt idx="21">
                  <v>1275</v>
                </pt>
                <pt idx="22">
                  <v>1278</v>
                </pt>
                <pt idx="23">
                  <v>1353</v>
                </pt>
                <pt idx="24">
                  <v>1443</v>
                </pt>
                <pt idx="25">
                  <v>1396</v>
                </pt>
                <pt idx="26">
                  <v>1285</v>
                </pt>
                <pt idx="27">
                  <v>1230</v>
                </pt>
                <pt idx="28">
                  <v>1127</v>
                </pt>
                <pt idx="29">
                  <v>1061</v>
                </pt>
                <pt idx="30">
                  <v>1109</v>
                </pt>
                <pt idx="31">
                  <v>1075</v>
                </pt>
                <pt idx="32">
                  <v>1084</v>
                </pt>
                <pt idx="33">
                  <v>1185</v>
                </pt>
                <pt idx="34">
                  <v>1228</v>
                </pt>
                <pt idx="35">
                  <v>1182</v>
                </pt>
                <pt idx="36">
                  <v>1125</v>
                </pt>
                <pt idx="37">
                  <v>1094</v>
                </pt>
                <pt idx="38">
                  <v>1080</v>
                </pt>
                <pt idx="39">
                  <v>1097</v>
                </pt>
                <pt idx="40">
                  <v>1106</v>
                </pt>
                <pt idx="41">
                  <v>1195</v>
                </pt>
                <pt idx="42">
                  <v>1173</v>
                </pt>
                <pt idx="43">
                  <v>1110</v>
                </pt>
                <pt idx="44">
                  <v>1185</v>
                </pt>
                <pt idx="45">
                  <v>1132</v>
                </pt>
                <pt idx="46">
                  <v>1076</v>
                </pt>
                <pt idx="47">
                  <v>1083</v>
                </pt>
                <pt idx="48">
                  <v>1019</v>
                </pt>
                <pt idx="49">
                  <v>914</v>
                </pt>
                <pt idx="50">
                  <v>1043</v>
                </pt>
                <pt idx="51">
                  <v>1024</v>
                </pt>
                <pt idx="52">
                  <v>1000</v>
                </pt>
                <pt idx="53">
                  <v>993</v>
                </pt>
                <pt idx="54">
                  <v>1069</v>
                </pt>
                <pt idx="55">
                  <v>923</v>
                </pt>
                <pt idx="56">
                  <v>992</v>
                </pt>
                <pt idx="57">
                  <v>1213</v>
                </pt>
                <pt idx="58">
                  <v>1090</v>
                </pt>
                <pt idx="59">
                  <v>1152</v>
                </pt>
                <pt idx="60">
                  <v>1084</v>
                </pt>
                <pt idx="61">
                  <v>1102</v>
                </pt>
                <pt idx="62">
                  <v>1052</v>
                </pt>
                <pt idx="63">
                  <v>1048</v>
                </pt>
                <pt idx="64">
                  <v>1078</v>
                </pt>
                <pt idx="65">
                  <v>1161</v>
                </pt>
                <pt idx="66">
                  <v>1125</v>
                </pt>
                <pt idx="67">
                  <v>1177</v>
                </pt>
                <pt idx="68">
                  <v>1189</v>
                </pt>
                <pt idx="69">
                  <v>1144</v>
                </pt>
                <pt idx="70">
                  <v>1199</v>
                </pt>
                <pt idx="71">
                  <v>1184</v>
                </pt>
                <pt idx="72">
                  <v>1106</v>
                </pt>
                <pt idx="73">
                  <v>1143</v>
                </pt>
                <pt idx="74">
                  <v>1147</v>
                </pt>
                <pt idx="75">
                  <v>1146</v>
                </pt>
                <pt idx="76">
                  <v>1251</v>
                </pt>
                <pt idx="77">
                  <v>1228</v>
                </pt>
                <pt idx="78">
                  <v>1395</v>
                </pt>
                <pt idx="79">
                  <v>1597</v>
                </pt>
                <pt idx="80">
                  <v>1570</v>
                </pt>
                <pt idx="81">
                  <v>1522</v>
                </pt>
                <pt idx="82">
                  <v>1355</v>
                </pt>
                <pt idx="83">
                  <v>1280</v>
                </pt>
                <pt idx="84">
                  <v>1203</v>
                </pt>
                <pt idx="85">
                  <v>1202</v>
                </pt>
                <pt idx="86">
                  <v>1174</v>
                </pt>
                <pt idx="87">
                  <v>1173</v>
                </pt>
                <pt idx="88">
                  <v>1184</v>
                </pt>
                <pt idx="89">
                  <v>1195</v>
                </pt>
                <pt idx="90">
                  <v>1215</v>
                </pt>
                <pt idx="91">
                  <v>1149</v>
                </pt>
                <pt idx="92">
                  <v>1153</v>
                </pt>
                <pt idx="93">
                  <v>1149</v>
                </pt>
                <pt idx="94">
                  <v>1088</v>
                </pt>
                <pt idx="95">
                  <v>1151</v>
                </pt>
                <pt idx="96">
                  <v>1105</v>
                </pt>
                <pt idx="97">
                  <v>1083</v>
                </pt>
                <pt idx="98">
                  <v>1052</v>
                </pt>
                <pt idx="99">
                  <v>1029</v>
                </pt>
                <pt idx="100">
                  <v>1038</v>
                </pt>
                <pt idx="101">
                  <v>988</v>
                </pt>
                <pt idx="102">
                  <v>1000</v>
                </pt>
                <pt idx="103">
                  <v>1005</v>
                </pt>
                <pt idx="104">
                  <v>975</v>
                </pt>
                <pt idx="105">
                  <v>1075</v>
                </pt>
                <pt idx="106">
                  <v>977</v>
                </pt>
                <pt idx="107">
                  <v>991</v>
                </pt>
                <pt idx="108">
                  <v>1083</v>
                </pt>
                <pt idx="109">
                  <v>1020</v>
                </pt>
                <pt idx="110">
                  <v>963</v>
                </pt>
                <pt idx="111">
                  <v>988</v>
                </pt>
                <pt idx="112">
                  <v>993</v>
                </pt>
                <pt idx="113">
                  <v>1074</v>
                </pt>
                <pt idx="114">
                  <v>1155</v>
                </pt>
                <pt idx="115">
                  <v>1030</v>
                </pt>
                <pt idx="116">
                  <v>991</v>
                </pt>
                <pt idx="117">
                  <v>1030</v>
                </pt>
                <pt idx="118">
                  <v>1031</v>
                </pt>
                <pt idx="119">
                  <v>1013</v>
                </pt>
                <pt idx="120">
                  <v>1025</v>
                </pt>
                <pt idx="121">
                  <v>1159</v>
                </pt>
                <pt idx="122">
                  <v>1099</v>
                </pt>
                <pt idx="123">
                  <v>1134</v>
                </pt>
                <pt idx="124">
                  <v>1085</v>
                </pt>
                <pt idx="125">
                  <v>1113</v>
                </pt>
                <pt idx="126">
                  <v>1190</v>
                </pt>
                <pt idx="127">
                  <v>1188</v>
                </pt>
                <pt idx="128">
                  <v>1242</v>
                </pt>
                <pt idx="129">
                  <v>1208</v>
                </pt>
                <pt idx="130">
                  <v>1311</v>
                </pt>
                <pt idx="131">
                  <v>1266</v>
                </pt>
                <pt idx="132">
                  <v>1305</v>
                </pt>
                <pt idx="133">
                  <v>1179</v>
                </pt>
                <pt idx="134">
                  <v>1175</v>
                </pt>
                <pt idx="135">
                  <v>1149</v>
                </pt>
                <pt idx="136">
                  <v>1215</v>
                </pt>
                <pt idx="137">
                  <v>1197</v>
                </pt>
                <pt idx="138">
                  <v>1324</v>
                </pt>
                <pt idx="139">
                  <v>1183</v>
                </pt>
                <pt idx="140">
                  <v>1123</v>
                </pt>
                <pt idx="141">
                  <v>1097</v>
                </pt>
                <pt idx="142">
                  <v>1044</v>
                </pt>
                <pt idx="143">
                  <v>1056</v>
                </pt>
                <pt idx="144">
                  <v>989</v>
                </pt>
                <pt idx="145">
                  <v>1066</v>
                </pt>
                <pt idx="146">
                  <v>1098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994414399"/>
        <axId val="1994408159"/>
      </lineChart>
      <catAx>
        <axId val="1994414399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994408159"/>
        <crosses val="autoZero"/>
        <auto val="1"/>
        <lblAlgn val="ctr"/>
        <lblOffset val="100"/>
        <noMultiLvlLbl val="0"/>
      </catAx>
      <valAx>
        <axId val="1994408159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994414399"/>
        <crosses val="autoZero"/>
        <crossBetween val="between"/>
      </valAx>
    </plotArea>
    <legend>
      <legendPos val="r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Detrend</a:t>
            </a:r>
            <a:r>
              <a:rPr lang="en-US" baseline="0"/>
              <a:t xml:space="preserve"> analysis window used to neutralize slopes</a:t>
            </a:r>
            <a:endParaRPr lang="en-US"/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'2021-24 with NPH'!$O$9</f>
              <strCache>
                <ptCount val="1"/>
                <pt idx="0">
                  <v>v1/v0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'2021-24 with NPH'!$O$10:$O$61</f>
              <numCache>
                <formatCode>0.000</formatCode>
                <ptCount val="52"/>
                <pt idx="0">
                  <v>0.407843137254902</v>
                </pt>
                <pt idx="1">
                  <v>0.4501329787234042</v>
                </pt>
                <pt idx="2">
                  <v>0.4585191793041927</v>
                </pt>
                <pt idx="3">
                  <v>0.4491803278688525</v>
                </pt>
                <pt idx="4">
                  <v>0.4445869676757311</v>
                </pt>
                <pt idx="5">
                  <v>0.4459175084175084</v>
                </pt>
                <pt idx="6">
                  <v>0.4517155995755218</v>
                </pt>
                <pt idx="7">
                  <v>0.445311327831958</v>
                </pt>
                <pt idx="8">
                  <v>0.4444301517880113</v>
                </pt>
                <pt idx="9">
                  <v>0.4440392067472076</v>
                </pt>
                <pt idx="10">
                  <v>0.4427244582043344</v>
                </pt>
                <pt idx="11">
                  <v>0.4448239870955499</v>
                </pt>
                <pt idx="12">
                  <v>0.4472588787529891</v>
                </pt>
                <pt idx="13">
                  <v>0.4466131833595236</v>
                </pt>
                <pt idx="14">
                  <v>0.4465408805031447</v>
                </pt>
                <pt idx="15">
                  <v>0.4488108305890962</v>
                </pt>
                <pt idx="16">
                  <v>0.4494039367895758</v>
                </pt>
                <pt idx="17">
                  <v>0.4498750164452046</v>
                </pt>
                <pt idx="18">
                  <v>0.4531710683144094</v>
                </pt>
                <pt idx="19">
                  <v>0.4520999340962195</v>
                </pt>
                <pt idx="20">
                  <v>0.4531232091690545</v>
                </pt>
                <pt idx="21">
                  <v>0.4513823998241082</v>
                </pt>
                <pt idx="22">
                  <v>0.4507191201353638</v>
                </pt>
                <pt idx="23">
                  <v>0.4534664561153278</v>
                </pt>
                <pt idx="24">
                  <v>0.454567804110532</v>
                </pt>
                <pt idx="25">
                  <v>0.4555582004284694</v>
                </pt>
                <pt idx="26">
                  <v>0.4544325915026669</v>
                </pt>
                <pt idx="27">
                  <v>0.4559335654969194</v>
                </pt>
                <pt idx="28">
                  <v>0.4556205328135153</v>
                </pt>
                <pt idx="29">
                  <v>0.4568540745420088</v>
                </pt>
                <pt idx="30">
                  <v>0.4582957434593619</v>
                </pt>
                <pt idx="31">
                  <v>0.4577217613273771</v>
                </pt>
                <pt idx="32">
                  <v>0.4576277769147118</v>
                </pt>
                <pt idx="33">
                  <v>0.4580735366360579</v>
                </pt>
                <pt idx="34">
                  <v>0.4579708007668485</v>
                </pt>
                <pt idx="35">
                  <v>0.4590895995390377</v>
                </pt>
                <pt idx="36">
                  <v>0.4597228084986633</v>
                </pt>
                <pt idx="37">
                  <v>0.4597345437040093</v>
                </pt>
                <pt idx="38">
                  <v>0.4619559720864376</v>
                </pt>
                <pt idx="39">
                  <v>0.4622142951512749</v>
                </pt>
                <pt idx="40">
                  <v>0.4640431998965272</v>
                </pt>
                <pt idx="41">
                  <v>0.4632313472893183</v>
                </pt>
                <pt idx="42">
                  <v>0.4651270636245595</v>
                </pt>
                <pt idx="43">
                  <v>0.4655999514209376</v>
                </pt>
                <pt idx="44">
                  <v>0.4658823529411765</v>
                </pt>
                <pt idx="45">
                  <v>0.4655449420150147</v>
                </pt>
                <pt idx="46">
                  <v>0.4662580201649862</v>
                </pt>
                <pt idx="47">
                  <v>0.4660742906953856</v>
                </pt>
                <pt idx="48">
                  <v>0.4657628613154777</v>
                </pt>
                <pt idx="49">
                  <v>0.467514925574736</v>
                </pt>
                <pt idx="50">
                  <v>0.4693423110569149</v>
                </pt>
                <pt idx="51">
                  <v>0.4706234388009992</v>
                </pt>
              </numCache>
            </numRef>
          </val>
          <smooth val="0"/>
        </ser>
        <ser>
          <idx val="1"/>
          <order val="1"/>
          <tx>
            <strRef>
              <f>'2021-24 with NPH'!$P$9</f>
              <strCache>
                <ptCount val="1"/>
                <pt idx="0">
                  <v>v2/v1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'2021-24 with NPH'!$P$10:$P$61</f>
              <numCache>
                <formatCode>0.000</formatCode>
                <ptCount val="52"/>
                <pt idx="0">
                  <v>3.544871794871795</v>
                </pt>
                <pt idx="1">
                  <v>3.322008862629247</v>
                </pt>
                <pt idx="2">
                  <v>3.303501945525292</v>
                </pt>
                <pt idx="3">
                  <v>3.315328467153285</v>
                </pt>
                <pt idx="4">
                  <v>3.342758222735141</v>
                </pt>
                <pt idx="5">
                  <v>3.313355356300141</v>
                </pt>
                <pt idx="6">
                  <v>3.295223179326547</v>
                </pt>
                <pt idx="7">
                  <v>3.373652291105121</v>
                </pt>
                <pt idx="8">
                  <v>3.352532561505065</v>
                </pt>
                <pt idx="9">
                  <v>3.36370636550308</v>
                </pt>
                <pt idx="10">
                  <v>3.370629370629371</v>
                </pt>
                <pt idx="11">
                  <v>3.357508532423208</v>
                </pt>
                <pt idx="12">
                  <v>3.355049504950495</v>
                </pt>
                <pt idx="13">
                  <v>3.360185185185185</v>
                </pt>
                <pt idx="14">
                  <v>3.35924187097896</v>
                </pt>
                <pt idx="15">
                  <v>3.341268547203653</v>
                </pt>
                <pt idx="16">
                  <v>3.342998149290561</v>
                </pt>
                <pt idx="17">
                  <v>3.344202368767363</v>
                </pt>
                <pt idx="18">
                  <v>3.334163898117386</v>
                </pt>
                <pt idx="19">
                  <v>3.344155844155844</v>
                </pt>
                <pt idx="20">
                  <v>3.337296066776274</v>
                </pt>
                <pt idx="21">
                  <v>3.353263516804676</v>
                </pt>
                <pt idx="22">
                  <v>3.358165180666354</v>
                </pt>
                <pt idx="23">
                  <v>3.344866322174792</v>
                </pt>
                <pt idx="24">
                  <v>3.340292049756625</v>
                </pt>
                <pt idx="25">
                  <v>3.340369944612812</v>
                </pt>
                <pt idx="26">
                  <v>3.340686026510169</v>
                </pt>
                <pt idx="27">
                  <v>3.333822953388171</v>
                </pt>
                <pt idx="28">
                  <v>3.33552006084807</v>
                </pt>
                <pt idx="29">
                  <v>3.325129056047198</v>
                </pt>
                <pt idx="30">
                  <v>3.31701861130995</v>
                </pt>
                <pt idx="31">
                  <v>3.317880794701987</v>
                </pt>
                <pt idx="32">
                  <v>3.314181447848596</v>
                </pt>
                <pt idx="33">
                  <v>3.31017983831051</v>
                </pt>
                <pt idx="34">
                  <v>3.308887457736275</v>
                </pt>
                <pt idx="35">
                  <v>3.302008158142454</v>
                </pt>
                <pt idx="36">
                  <v>3.303772285561252</v>
                </pt>
                <pt idx="37">
                  <v>3.305684367988033</v>
                </pt>
                <pt idx="38">
                  <v>3.295628694446472</v>
                </pt>
                <pt idx="39">
                  <v>3.297699013863084</v>
                </pt>
                <pt idx="40">
                  <v>3.28485819803498</v>
                </pt>
                <pt idx="41">
                  <v>3.286415377274896</v>
                </pt>
                <pt idx="42">
                  <v>3.281488866733134</v>
                </pt>
                <pt idx="43">
                  <v>3.286599282686665</v>
                </pt>
                <pt idx="44">
                  <v>3.285449431019051</v>
                </pt>
                <pt idx="45">
                  <v>3.289263976909079</v>
                </pt>
                <pt idx="46">
                  <v>3.283695785723062</v>
                </pt>
                <pt idx="47">
                  <v>3.285972850678733</v>
                </pt>
                <pt idx="48">
                  <v>3.282849198367154</v>
                </pt>
                <pt idx="49">
                  <v>3.273373396509881</v>
                </pt>
                <pt idx="50">
                  <v>3.261677492233832</v>
                </pt>
                <pt idx="51">
                  <v>3.255487366616907</v>
                </pt>
              </numCache>
            </numRef>
          </val>
          <smooth val="0"/>
        </ser>
        <ser>
          <idx val="2"/>
          <order val="2"/>
          <tx>
            <strRef>
              <f>'2021-24 with NPH'!$Q$9</f>
              <strCache>
                <ptCount val="1"/>
                <pt idx="0">
                  <v>v2/v0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'2021-24 with NPH'!$Q$10:$Q$61</f>
              <numCache>
                <formatCode>0.000</formatCode>
                <ptCount val="52"/>
                <pt idx="0">
                  <v>1.445751633986928</v>
                </pt>
                <pt idx="1">
                  <v>1.495345744680851</v>
                </pt>
                <pt idx="2">
                  <v>1.514719000892061</v>
                </pt>
                <pt idx="3">
                  <v>1.489180327868852</v>
                </pt>
                <pt idx="4">
                  <v>1.486146741918933</v>
                </pt>
                <pt idx="5">
                  <v>1.477483164983165</v>
                </pt>
                <pt idx="6">
                  <v>1.488503714184648</v>
                </pt>
                <pt idx="7">
                  <v>1.502325581395349</v>
                </pt>
                <pt idx="8">
                  <v>1.489966555183946</v>
                </pt>
                <pt idx="9">
                  <v>1.493617506268521</v>
                </pt>
                <pt idx="10">
                  <v>1.492260061919505</v>
                </pt>
                <pt idx="11">
                  <v>1.49350033209982</v>
                </pt>
                <pt idx="12">
                  <v>1.50057567974493</v>
                </pt>
                <pt idx="13">
                  <v>1.500703002233066</v>
                </pt>
                <pt idx="14">
                  <v>1.500038822889976</v>
                </pt>
                <pt idx="15">
                  <v>1.499597511891694</v>
                </pt>
                <pt idx="16">
                  <v>1.502356528971444</v>
                </pt>
                <pt idx="17">
                  <v>1.50447309564531</v>
                </pt>
                <pt idx="18">
                  <v>1.510946615645192</v>
                </pt>
                <pt idx="19">
                  <v>1.511892636750344</v>
                </pt>
                <pt idx="20">
                  <v>1.512206303724928</v>
                </pt>
                <pt idx="21">
                  <v>1.513604133457923</v>
                </pt>
                <pt idx="22">
                  <v>1.513589255499154</v>
                </pt>
                <pt idx="23">
                  <v>1.516784677296113</v>
                </pt>
                <pt idx="24">
                  <v>1.518389222145737</v>
                </pt>
                <pt idx="25">
                  <v>1.521732920733159</v>
                </pt>
                <pt idx="26">
                  <v>1.518116608423763</v>
                </pt>
                <pt idx="27">
                  <v>1.520001785873739</v>
                </pt>
                <pt idx="28">
                  <v>1.519731427333767</v>
                </pt>
                <pt idx="29">
                  <v>1.519098757633186</v>
                </pt>
                <pt idx="30">
                  <v>1.520175510538834</v>
                </pt>
                <pt idx="31">
                  <v>1.518666241225271</v>
                </pt>
                <pt idx="32">
                  <v>1.516661488270934</v>
                </pt>
                <pt idx="33">
                  <v>1.51630578543627</v>
                </pt>
                <pt idx="34">
                  <v>1.515373838666863</v>
                </pt>
                <pt idx="35">
                  <v>1.515917602996255</v>
                </pt>
                <pt idx="36">
                  <v>1.518819473758267</v>
                </pt>
                <pt idx="37">
                  <v>1.519737294546455</v>
                </pt>
                <pt idx="38">
                  <v>1.522435357178977</v>
                </pt>
                <pt idx="39">
                  <v>1.52424362531378</v>
                </pt>
                <pt idx="40">
                  <v>1.524316109422492</v>
                </pt>
                <pt idx="41">
                  <v>1.522370622967383</v>
                </pt>
                <pt idx="42">
                  <v>1.526309280900266</v>
                </pt>
                <pt idx="43">
                  <v>1.530240466358999</v>
                </pt>
                <pt idx="44">
                  <v>1.530632911392405</v>
                </pt>
                <pt idx="45">
                  <v>1.531300207402214</v>
                </pt>
                <pt idx="46">
                  <v>1.531049495875344</v>
                </pt>
                <pt idx="47">
                  <v>1.531507465624385</v>
                </pt>
                <pt idx="48">
                  <v>1.529029235898708</v>
                </pt>
                <pt idx="49">
                  <v>1.530350919847637</v>
                </pt>
                <pt idx="50">
                  <v>1.530843252127349</v>
                </pt>
                <pt idx="51">
                  <v>1.532108659450458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69529279"/>
        <axId val="1369522079"/>
      </lineChart>
      <catAx>
        <axId val="1369529279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69522079"/>
        <crosses val="autoZero"/>
        <auto val="1"/>
        <lblAlgn val="ctr"/>
        <lblOffset val="100"/>
        <noMultiLvlLbl val="0"/>
      </catAx>
      <valAx>
        <axId val="1369522079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0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69529279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KCOR raw</a:t>
            </a:r>
            <a:r>
              <a:rPr lang="en-US" baseline="0"/>
              <a:t xml:space="preserve"> cum death ratios before detrending</a:t>
            </a:r>
            <a:endParaRPr lang="en-US"/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'2021-24 with NPH'!$K$9</f>
              <strCache>
                <ptCount val="1"/>
                <pt idx="0">
                  <v>v1/v0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'2021-24 with NPH'!$K$10:$K$156</f>
              <numCache>
                <formatCode>0.000</formatCode>
                <ptCount val="147"/>
                <pt idx="0">
                  <v>0.3030009680542111</v>
                </pt>
                <pt idx="1">
                  <v>0.319331983805668</v>
                </pt>
                <pt idx="2">
                  <v>0.3090083798882682</v>
                </pt>
                <pt idx="3">
                  <v>0.3065154312846215</v>
                </pt>
                <pt idx="4">
                  <v>0.3072327714956262</v>
                </pt>
                <pt idx="5">
                  <v>0.3105310531053105</v>
                </pt>
                <pt idx="6">
                  <v>0.3142679515076158</v>
                </pt>
                <pt idx="7">
                  <v>0.3190344827586207</v>
                </pt>
                <pt idx="8">
                  <v>0.3206106870229007</v>
                </pt>
                <pt idx="9">
                  <v>0.3210702341137124</v>
                </pt>
                <pt idx="10">
                  <v>0.3259487179487179</v>
                </pt>
                <pt idx="11">
                  <v>0.3294117647058823</v>
                </pt>
                <pt idx="12">
                  <v>0.3341263547449114</v>
                </pt>
                <pt idx="13">
                  <v>0.3361956166175989</v>
                </pt>
                <pt idx="14">
                  <v>0.3367658276125096</v>
                </pt>
                <pt idx="15">
                  <v>0.33862167982771</v>
                </pt>
                <pt idx="16">
                  <v>0.3425586758920092</v>
                </pt>
                <pt idx="17">
                  <v>0.343296</v>
                </pt>
                <pt idx="18">
                  <v>0.3431656412112438</v>
                </pt>
                <pt idx="19">
                  <v>0.3421740118128124</v>
                </pt>
                <pt idx="20">
                  <v>0.3400619459574923</v>
                </pt>
                <pt idx="21">
                  <v>0.3369858901230862</v>
                </pt>
                <pt idx="22">
                  <v>0.331946716522552</v>
                </pt>
                <pt idx="23">
                  <v>0.3297621129963267</v>
                </pt>
                <pt idx="24">
                  <v>0.3256309406751884</v>
                </pt>
                <pt idx="25">
                  <v>0.3227670145976967</v>
                </pt>
                <pt idx="26">
                  <v>0.3199445983379501</v>
                </pt>
                <pt idx="27">
                  <v>0.3182860717264387</v>
                </pt>
                <pt idx="28">
                  <v>0.3169466156660569</v>
                </pt>
                <pt idx="29">
                  <v>0.315371816203763</v>
                </pt>
                <pt idx="30">
                  <v>0.314859437751004</v>
                </pt>
                <pt idx="31">
                  <v>0.3155479575310419</v>
                </pt>
                <pt idx="32">
                  <v>0.3162619873495205</v>
                </pt>
                <pt idx="33">
                  <v>0.3161222934251757</v>
                </pt>
                <pt idx="34">
                  <v>0.3164955509924709</v>
                </pt>
                <pt idx="35">
                  <v>0.3161348601184941</v>
                </pt>
                <pt idx="36">
                  <v>0.3162914523507974</v>
                </pt>
                <pt idx="37">
                  <v>0.3160227673399486</v>
                </pt>
                <pt idx="38">
                  <v>0.316866966502003</v>
                </pt>
                <pt idx="39">
                  <v>0.3176671394571724</v>
                </pt>
                <pt idx="40">
                  <v>0.3189396074011459</v>
                </pt>
                <pt idx="41">
                  <v>0.3200899722279603</v>
                </pt>
                <pt idx="42">
                  <v>0.3215385652946069</v>
                </pt>
                <pt idx="43">
                  <v>0.3234392572827309</v>
                </pt>
                <pt idx="44">
                  <v>0.3251803548603739</v>
                </pt>
                <pt idx="45">
                  <v>0.3268043431977858</v>
                </pt>
                <pt idx="46">
                  <v>0.328426862925483</v>
                </pt>
                <pt idx="47">
                  <v>0.3298093337995434</v>
                </pt>
                <pt idx="48">
                  <v>0.3315969759004398</v>
                </pt>
                <pt idx="49">
                  <v>0.33361322697375</v>
                </pt>
                <pt idx="50">
                  <v>0.3350416904851077</v>
                </pt>
                <pt idx="51">
                  <v>0.3366496317742844</v>
                </pt>
                <pt idx="52">
                  <v>0.3375689972401104</v>
                </pt>
                <pt idx="53">
                  <v>0.338444377221508</v>
                </pt>
                <pt idx="54">
                  <v>0.3400335320417288</v>
                </pt>
                <pt idx="55">
                  <v>0.3411628377508415</v>
                </pt>
                <pt idx="56">
                  <v>0.3421888903012584</v>
                </pt>
                <pt idx="57">
                  <v>0.3435016111707841</v>
                </pt>
                <pt idx="58">
                  <v>0.3443905022508606</v>
                </pt>
                <pt idx="59">
                  <v>0.3454054524867172</v>
                </pt>
                <pt idx="60">
                  <v>0.3460851341601677</v>
                </pt>
                <pt idx="61">
                  <v>0.3471193450514433</v>
                </pt>
                <pt idx="62">
                  <v>0.3476995148067593</v>
                </pt>
                <pt idx="63">
                  <v>0.3490330372061475</v>
                </pt>
                <pt idx="64">
                  <v>0.3491325139956585</v>
                </pt>
                <pt idx="65">
                  <v>0.3502313807059127</v>
                </pt>
                <pt idx="66">
                  <v>0.3514782165929415</v>
                </pt>
                <pt idx="67">
                  <v>0.3521719336253316</v>
                </pt>
                <pt idx="68">
                  <v>0.3526780185758514</v>
                </pt>
                <pt idx="69">
                  <v>0.3531037642208139</v>
                </pt>
                <pt idx="70">
                  <v>0.3538329260566567</v>
                </pt>
                <pt idx="71">
                  <v>0.3541946058709581</v>
                </pt>
                <pt idx="72">
                  <v>0.3547992633517495</v>
                </pt>
                <pt idx="73">
                  <v>0.3562975486052409</v>
                </pt>
                <pt idx="74">
                  <v>0.3575671934479179</v>
                </pt>
                <pt idx="75">
                  <v>0.3583238312428734</v>
                </pt>
                <pt idx="76">
                  <v>0.3591567147363677</v>
                </pt>
                <pt idx="77">
                  <v>0.3602599426678912</v>
                </pt>
                <pt idx="78">
                  <v>0.3617723049859821</v>
                </pt>
                <pt idx="79">
                  <v>0.3624262961707896</v>
                </pt>
                <pt idx="80">
                  <v>0.3635623097056781</v>
                </pt>
                <pt idx="81">
                  <v>0.3645827842496442</v>
                </pt>
                <pt idx="82">
                  <v>0.3653645833333333</v>
                </pt>
                <pt idx="83">
                  <v>0.3664953830699687</v>
                </pt>
                <pt idx="84">
                  <v>0.3675973520745909</v>
                </pt>
                <pt idx="85">
                  <v>0.368303430512241</v>
                </pt>
                <pt idx="86">
                  <v>0.369063246196352</v>
                </pt>
                <pt idx="87">
                  <v>0.3702011761064686</v>
                </pt>
                <pt idx="88">
                  <v>0.3710417228776767</v>
                </pt>
                <pt idx="89">
                  <v>0.3718655846049179</v>
                </pt>
                <pt idx="90">
                  <v>0.3731923757691057</v>
                </pt>
                <pt idx="91">
                  <v>0.3736948246440973</v>
                </pt>
                <pt idx="92">
                  <v>0.3746097445600757</v>
                </pt>
                <pt idx="93">
                  <v>0.3749223356740091</v>
                </pt>
                <pt idx="94">
                  <v>0.3754155913603497</v>
                </pt>
                <pt idx="95">
                  <v>0.3766615556657175</v>
                </pt>
                <pt idx="96">
                  <v>0.3775386515414875</v>
                </pt>
                <pt idx="97">
                  <v>0.37835782783862</v>
                </pt>
                <pt idx="98">
                  <v>0.3787278579306309</v>
                </pt>
                <pt idx="99">
                  <v>0.3796532153550521</v>
                </pt>
                <pt idx="100">
                  <v>0.3801541105382782</v>
                </pt>
                <pt idx="101">
                  <v>0.3810247097022729</v>
                </pt>
                <pt idx="102">
                  <v>0.3819401941068462</v>
                </pt>
                <pt idx="103">
                  <v>0.3823523030526567</v>
                </pt>
                <pt idx="104">
                  <v>0.3828749273083633</v>
                </pt>
                <pt idx="105">
                  <v>0.383572184283928</v>
                </pt>
                <pt idx="106">
                  <v>0.3840651993972451</v>
                </pt>
                <pt idx="107">
                  <v>0.3848942852926917</v>
                </pt>
                <pt idx="108">
                  <v>0.385595260524608</v>
                </pt>
                <pt idx="109">
                  <v>0.3861027944111776</v>
                </pt>
                <pt idx="110">
                  <v>0.387225775784568</v>
                </pt>
                <pt idx="111">
                  <v>0.3877764771116998</v>
                </pt>
                <pt idx="112">
                  <v>0.3888469541800971</v>
                </pt>
                <pt idx="113">
                  <v>0.389153784634697</v>
                </pt>
                <pt idx="114">
                  <v>0.3902730855855856</v>
                </pt>
                <pt idx="115">
                  <v>0.3908701997081342</v>
                </pt>
                <pt idx="116">
                  <v>0.3914386452798331</v>
                </pt>
                <pt idx="117">
                  <v>0.3918080183140424</v>
                </pt>
                <pt idx="118">
                  <v>0.3925427848895336</v>
                </pt>
                <pt idx="119">
                  <v>0.3929465390122038</v>
                </pt>
                <pt idx="120">
                  <v>0.3933520952408584</v>
                </pt>
                <pt idx="121">
                  <v>0.3944798179146619</v>
                </pt>
                <pt idx="122">
                  <v>0.3956292388847024</v>
                </pt>
                <pt idx="123">
                  <v>0.396590930624775</v>
                </pt>
                <pt idx="124">
                  <v>0.3973648298903581</v>
                </pt>
                <pt idx="125">
                  <v>0.397793670826906</v>
                </pt>
                <pt idx="126">
                  <v>0.3986575561208385</v>
                </pt>
                <pt idx="127">
                  <v>0.3993748962770371</v>
                </pt>
                <pt idx="128">
                  <v>0.3997821550177571</v>
                </pt>
                <pt idx="129">
                  <v>0.400659484403103</v>
                </pt>
                <pt idx="130">
                  <v>0.4014672309399843</v>
                </pt>
                <pt idx="131">
                  <v>0.4017678825710422</v>
                </pt>
                <pt idx="132">
                  <v>0.4021855105452217</v>
                </pt>
                <pt idx="133">
                  <v>0.4025925860516045</v>
                </pt>
                <pt idx="134">
                  <v>0.4030837004405287</v>
                </pt>
                <pt idx="135">
                  <v>0.4038741511128159</v>
                </pt>
                <pt idx="136">
                  <v>0.4046940631360152</v>
                </pt>
                <pt idx="137">
                  <v>0.4053333103869619</v>
                </pt>
                <pt idx="138">
                  <v>0.4062109996067906</v>
                </pt>
                <pt idx="139">
                  <v>0.4067895989123045</v>
                </pt>
                <pt idx="140">
                  <v>0.4078752799019815</v>
                </pt>
                <pt idx="141">
                  <v>0.4086930934465509</v>
                </pt>
                <pt idx="142">
                  <v>0.4088325280457425</v>
                </pt>
                <pt idx="143">
                  <v>0.4091612066385074</v>
                </pt>
                <pt idx="144">
                  <v>0.409768807642996</v>
                </pt>
                <pt idx="145">
                  <v>0.4104726949537509</v>
                </pt>
                <pt idx="146">
                  <v>0.4110397798922389</v>
                </pt>
              </numCache>
            </numRef>
          </val>
          <smooth val="0"/>
        </ser>
        <ser>
          <idx val="1"/>
          <order val="1"/>
          <tx>
            <strRef>
              <f>'2021-24 with NPH'!$L$9</f>
              <strCache>
                <ptCount val="1"/>
                <pt idx="0">
                  <v>v2/v1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'2021-24 with NPH'!$L$10:$L$156</f>
              <numCache>
                <formatCode>0.000</formatCode>
                <ptCount val="147"/>
                <pt idx="0">
                  <v>2.306709265175719</v>
                </pt>
                <pt idx="1">
                  <v>2.345483359746434</v>
                </pt>
                <pt idx="2">
                  <v>2.514124293785311</v>
                </pt>
                <pt idx="3">
                  <v>2.550774526678141</v>
                </pt>
                <pt idx="4">
                  <v>2.660416666666667</v>
                </pt>
                <pt idx="5">
                  <v>2.688115942028985</v>
                </pt>
                <pt idx="6">
                  <v>2.758160237388724</v>
                </pt>
                <pt idx="7">
                  <v>2.766536964980545</v>
                </pt>
                <pt idx="8">
                  <v>2.794930875576037</v>
                </pt>
                <pt idx="9">
                  <v>2.830208333333333</v>
                </pt>
                <pt idx="10">
                  <v>2.840151038388924</v>
                </pt>
                <pt idx="11">
                  <v>2.862615207373272</v>
                </pt>
                <pt idx="12">
                  <v>2.870253164556962</v>
                </pt>
                <pt idx="13">
                  <v>2.876672342495743</v>
                </pt>
                <pt idx="14">
                  <v>2.888335220838052</v>
                </pt>
                <pt idx="15">
                  <v>2.909264362942548</v>
                </pt>
                <pt idx="16">
                  <v>2.910693069306931</v>
                </pt>
                <pt idx="17">
                  <v>2.931208053691275</v>
                </pt>
                <pt idx="18">
                  <v>2.951133766918615</v>
                </pt>
                <pt idx="19">
                  <v>2.989045643153527</v>
                </pt>
                <pt idx="20">
                  <v>3.024654522613065</v>
                </pt>
                <pt idx="21">
                  <v>3.049146250927988</v>
                </pt>
                <pt idx="22">
                  <v>3.071529146719234</v>
                </pt>
                <pt idx="23">
                  <v>3.072138973610927</v>
                </pt>
                <pt idx="24">
                  <v>3.096376446904882</v>
                </pt>
                <pt idx="25">
                  <v>3.103341288782816</v>
                </pt>
                <pt idx="26">
                  <v>3.109022556390977</v>
                </pt>
                <pt idx="27">
                  <v>3.113986243039633</v>
                </pt>
                <pt idx="28">
                  <v>3.111344317347046</v>
                </pt>
                <pt idx="29">
                  <v>3.115767045454545</v>
                </pt>
                <pt idx="30">
                  <v>3.121860282574568</v>
                </pt>
                <pt idx="31">
                  <v>3.126413838988689</v>
                </pt>
                <pt idx="32">
                  <v>3.131520737327189</v>
                </pt>
                <pt idx="33">
                  <v>3.140025004465083</v>
                </pt>
                <pt idx="34">
                  <v>3.147923875432526</v>
                </pt>
                <pt idx="35">
                  <v>3.157576266913186</v>
                </pt>
                <pt idx="36">
                  <v>3.162294680068644</v>
                </pt>
                <pt idx="37">
                  <v>3.171102964615875</v>
                </pt>
                <pt idx="38">
                  <v>3.170014736678818</v>
                </pt>
                <pt idx="39">
                  <v>3.176025427576812</v>
                </pt>
                <pt idx="40">
                  <v>3.171169844658765</v>
                </pt>
                <pt idx="41">
                  <v>3.174315215832497</v>
                </pt>
                <pt idx="42">
                  <v>3.177095714185835</v>
                </pt>
                <pt idx="43">
                  <v>3.173927865275789</v>
                </pt>
                <pt idx="44">
                  <v>3.180346435709527</v>
                </pt>
                <pt idx="45">
                  <v>3.183648208469055</v>
                </pt>
                <pt idx="46">
                  <v>3.179590017825312</v>
                </pt>
                <pt idx="47">
                  <v>3.18228874337387</v>
                </pt>
                <pt idx="48">
                  <v>3.181356968215159</v>
                </pt>
                <pt idx="49">
                  <v>3.173787978666027</v>
                </pt>
                <pt idx="50">
                  <v>3.177266576454668</v>
                </pt>
                <pt idx="51">
                  <v>3.176219336219336</v>
                </pt>
                <pt idx="52">
                  <v>3.181059444728326</v>
                </pt>
                <pt idx="53">
                  <v>3.185352773588068</v>
                </pt>
                <pt idx="54">
                  <v>3.182490549498712</v>
                </pt>
                <pt idx="55">
                  <v>3.181636834160017</v>
                </pt>
                <pt idx="56">
                  <v>3.184302695818297</v>
                </pt>
                <pt idx="57">
                  <v>3.190431519699812</v>
                </pt>
                <pt idx="58">
                  <v>3.193971703916342</v>
                </pt>
                <pt idx="59">
                  <v>3.200524510792818</v>
                </pt>
                <pt idx="60">
                  <v>3.203653149352261</v>
                </pt>
                <pt idx="61">
                  <v>3.20552761365301</v>
                </pt>
                <pt idx="62">
                  <v>3.209411991146184</v>
                </pt>
                <pt idx="63">
                  <v>3.211015262110152</v>
                </pt>
                <pt idx="64">
                  <v>3.217427890234211</v>
                </pt>
                <pt idx="65">
                  <v>3.221997145619447</v>
                </pt>
                <pt idx="66">
                  <v>3.219249400153923</v>
                </pt>
                <pt idx="67">
                  <v>3.222351000757812</v>
                </pt>
                <pt idx="68">
                  <v>3.225036211210113</v>
                </pt>
                <pt idx="69">
                  <v>3.227089910478744</v>
                </pt>
                <pt idx="70">
                  <v>3.232254764036322</v>
                </pt>
                <pt idx="71">
                  <v>3.239503575936054</v>
                </pt>
                <pt idx="72">
                  <v>3.24345984552778</v>
                </pt>
                <pt idx="73">
                  <v>3.241788358489794</v>
                </pt>
                <pt idx="74">
                  <v>3.242156625534317</v>
                </pt>
                <pt idx="75">
                  <v>3.243635640413683</v>
                </pt>
                <pt idx="76">
                  <v>3.246520017252872</v>
                </pt>
                <pt idx="77">
                  <v>3.245548302367801</v>
                </pt>
                <pt idx="78">
                  <v>3.244909588208479</v>
                </pt>
                <pt idx="79">
                  <v>3.254394494726606</v>
                </pt>
                <pt idx="80">
                  <v>3.253847566574839</v>
                </pt>
                <pt idx="81">
                  <v>3.256994144437215</v>
                </pt>
                <pt idx="82">
                  <v>3.259550962223806</v>
                </pt>
                <pt idx="83">
                  <v>3.258943003724788</v>
                </pt>
                <pt idx="84">
                  <v>3.259750173490632</v>
                </pt>
                <pt idx="85">
                  <v>3.261844360644498</v>
                </pt>
                <pt idx="86">
                  <v>3.262829849937333</v>
                </pt>
                <pt idx="87">
                  <v>3.260375213189312</v>
                </pt>
                <pt idx="88">
                  <v>3.261684405367885</v>
                </pt>
                <pt idx="89">
                  <v>3.262896533699239</v>
                </pt>
                <pt idx="90">
                  <v>3.261566754855779</v>
                </pt>
                <pt idx="91">
                  <v>3.264720909439264</v>
                </pt>
                <pt idx="92">
                  <v>3.263913880733655</v>
                </pt>
                <pt idx="93">
                  <v>3.268713651428929</v>
                </pt>
                <pt idx="94">
                  <v>3.270824301727875</v>
                </pt>
                <pt idx="95">
                  <v>3.268211312438785</v>
                </pt>
                <pt idx="96">
                  <v>3.267726790852643</v>
                </pt>
                <pt idx="97">
                  <v>3.268454362758331</v>
                </pt>
                <pt idx="98">
                  <v>3.269218197486108</v>
                </pt>
                <pt idx="99">
                  <v>3.267847684068036</v>
                </pt>
                <pt idx="100">
                  <v>3.268957069528698</v>
                </pt>
                <pt idx="101">
                  <v>3.266335432433994</v>
                </pt>
                <pt idx="102">
                  <v>3.264293481371258</v>
                </pt>
                <pt idx="103">
                  <v>3.265022981331215</v>
                </pt>
                <pt idx="104">
                  <v>3.26425336821084</v>
                </pt>
                <pt idx="105">
                  <v>3.263373453694417</v>
                </pt>
                <pt idx="106">
                  <v>3.263317860300619</v>
                </pt>
                <pt idx="107">
                  <v>3.261323183087792</v>
                </pt>
                <pt idx="108">
                  <v>3.262303537012405</v>
                </pt>
                <pt idx="109">
                  <v>3.263327948303716</v>
                </pt>
                <pt idx="110">
                  <v>3.260027219598111</v>
                </pt>
                <pt idx="111">
                  <v>3.261068742717932</v>
                </pt>
                <pt idx="112">
                  <v>3.256577739303796</v>
                </pt>
                <pt idx="113">
                  <v>3.25740745558128</v>
                </pt>
                <pt idx="114">
                  <v>3.255777405642148</v>
                </pt>
                <pt idx="115">
                  <v>3.257972126326557</v>
                </pt>
                <pt idx="116">
                  <v>3.257738759768599</v>
                </pt>
                <pt idx="117">
                  <v>3.259475659203667</v>
                </pt>
                <pt idx="118">
                  <v>3.257466040751098</v>
                </pt>
                <pt idx="119">
                  <v>3.258594621390507</v>
                </pt>
                <pt idx="120">
                  <v>3.257517271900278</v>
                </pt>
                <pt idx="121">
                  <v>3.253773493037297</v>
                </pt>
                <pt idx="122">
                  <v>3.248969258589512</v>
                </pt>
                <pt idx="123">
                  <v>3.24641039730511</v>
                </pt>
                <pt idx="124">
                  <v>3.244043389702051</v>
                </pt>
                <pt idx="125">
                  <v>3.245193889541716</v>
                </pt>
                <pt idx="126">
                  <v>3.243357164481498</v>
                </pt>
                <pt idx="127">
                  <v>3.242629914352333</v>
                </pt>
                <pt idx="128">
                  <v>3.244339125855713</v>
                </pt>
                <pt idx="129">
                  <v>3.240097943637064</v>
                </pt>
                <pt idx="130">
                  <v>3.241599424602728</v>
                </pt>
                <pt idx="131">
                  <v>3.243084193397383</v>
                </pt>
                <pt idx="132">
                  <v>3.245263413879247</v>
                </pt>
                <pt idx="133">
                  <v>3.245569398140025</v>
                </pt>
                <pt idx="134">
                  <v>3.247055493871509</v>
                </pt>
                <pt idx="135">
                  <v>3.244171991020549</v>
                </pt>
                <pt idx="136">
                  <v>3.242402841979113</v>
                </pt>
                <pt idx="137">
                  <v>3.241863921027492</v>
                </pt>
                <pt idx="138">
                  <v>3.24134593127249</v>
                </pt>
                <pt idx="139">
                  <v>3.242359674959788</v>
                </pt>
                <pt idx="140">
                  <v>3.23882328568469</v>
                </pt>
                <pt idx="141">
                  <v>3.238603636962067</v>
                </pt>
                <pt idx="142">
                  <v>3.240415482446275</v>
                </pt>
                <pt idx="143">
                  <v>3.241988254181146</v>
                </pt>
                <pt idx="144">
                  <v>3.240356083086053</v>
                </pt>
                <pt idx="145">
                  <v>3.239639928627278</v>
                </pt>
                <pt idx="146">
                  <v>3.240990497440086</v>
                </pt>
              </numCache>
            </numRef>
          </val>
          <smooth val="0"/>
        </ser>
        <ser>
          <idx val="2"/>
          <order val="2"/>
          <tx>
            <strRef>
              <f>'2021-24 with NPH'!$M$9</f>
              <strCache>
                <ptCount val="1"/>
                <pt idx="0">
                  <v>v2/v0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'2021-24 with NPH'!$M$10:$M$156</f>
              <numCache>
                <formatCode>0.000</formatCode>
                <ptCount val="147"/>
                <pt idx="0">
                  <v>0.6989351403678606</v>
                </pt>
                <pt idx="1">
                  <v>0.7489878542510121</v>
                </pt>
                <pt idx="2">
                  <v>0.7768854748603352</v>
                </pt>
                <pt idx="3">
                  <v>0.7818517541545766</v>
                </pt>
                <pt idx="4">
                  <v>0.8173671858331555</v>
                </pt>
                <pt idx="5">
                  <v>0.8347434743474348</v>
                </pt>
                <pt idx="6">
                  <v>0.8668013677339136</v>
                </pt>
                <pt idx="7">
                  <v>0.8826206896551724</v>
                </pt>
                <pt idx="8">
                  <v>0.8960847081999508</v>
                </pt>
                <pt idx="9">
                  <v>0.908695652173913</v>
                </pt>
                <pt idx="10">
                  <v>0.9257435897435897</v>
                </pt>
                <pt idx="11">
                  <v>0.9429791271347249</v>
                </pt>
                <pt idx="12">
                  <v>0.9590272270684642</v>
                </pt>
                <pt idx="13">
                  <v>0.9671246319921492</v>
                </pt>
                <pt idx="14">
                  <v>0.9726926010678871</v>
                </pt>
                <pt idx="15">
                  <v>0.9851399856424982</v>
                </pt>
                <pt idx="16">
                  <v>0.9970831637498304</v>
                </pt>
                <pt idx="17">
                  <v>1.006272</v>
                </pt>
                <pt idx="18">
                  <v>1.01272771142478</v>
                </pt>
                <pt idx="19">
                  <v>1.02277373920945</v>
                </pt>
                <pt idx="20">
                  <v>1.028569902808929</v>
                </pt>
                <pt idx="21">
                  <v>1.027519263484439</v>
                </pt>
                <pt idx="22">
                  <v>1.019584014956766</v>
                </pt>
                <pt idx="23">
                  <v>1.013075039356306</v>
                </pt>
                <pt idx="24">
                  <v>1.008275975090134</v>
                </pt>
                <pt idx="25">
                  <v>1.001656203058198</v>
                </pt>
                <pt idx="26">
                  <v>0.9947149730281382</v>
                </pt>
                <pt idx="27">
                  <v>0.9911384487072561</v>
                </pt>
                <pt idx="28">
                  <v>0.9861300515549642</v>
                </pt>
                <pt idx="29">
                  <v>0.9826251119928324</v>
                </pt>
                <pt idx="30">
                  <v>0.9829471733086191</v>
                </pt>
                <pt idx="31">
                  <v>0.9865335012896647</v>
                </pt>
                <pt idx="32">
                  <v>0.9903809718133325</v>
                </pt>
                <pt idx="33">
                  <v>0.9926319058238997</v>
                </pt>
                <pt idx="34">
                  <v>0.9963039014373717</v>
                </pt>
                <pt idx="35">
                  <v>0.9982199314540768</v>
                </pt>
                <pt idx="36">
                  <v>1.000206777120112</v>
                </pt>
                <pt idx="37">
                  <v>1.002140734397824</v>
                </pt>
                <pt idx="38">
                  <v>1.004472953378063</v>
                </pt>
                <pt idx="39">
                  <v>1.008918912421569</v>
                </pt>
                <pt idx="40">
                  <v>1.011411665257819</v>
                </pt>
                <pt idx="41">
                  <v>1.016066469278615</v>
                </pt>
                <pt idx="42">
                  <v>1.021558797742958</v>
                </pt>
                <pt idx="43">
                  <v>1.026572871413765</v>
                </pt>
                <pt idx="44">
                  <v>1.034186182542949</v>
                </pt>
                <pt idx="45">
                  <v>1.040430061741537</v>
                </pt>
                <pt idx="46">
                  <v>1.044262774943548</v>
                </pt>
                <pt idx="47">
                  <v>1.049548530409922</v>
                </pt>
                <pt idx="48">
                  <v>1.054928349919938</v>
                </pt>
                <pt idx="49">
                  <v>1.058817649293269</v>
                </pt>
                <pt idx="50">
                  <v>1.064516764897203</v>
                </pt>
                <pt idx="51">
                  <v>1.069273069972602</v>
                </pt>
                <pt idx="52">
                  <v>1.073827046918123</v>
                </pt>
                <pt idx="53">
                  <v>1.078064735687817</v>
                </pt>
                <pt idx="54">
                  <v>1.082153502235469</v>
                </pt>
                <pt idx="55">
                  <v>1.085456251034635</v>
                </pt>
                <pt idx="56">
                  <v>1.089633005865369</v>
                </pt>
                <pt idx="57">
                  <v>1.095918367346939</v>
                </pt>
                <pt idx="58">
                  <v>1.099973519286786</v>
                </pt>
                <pt idx="59">
                  <v>1.105478616845223</v>
                </pt>
                <pt idx="60">
                  <v>1.108736729996221</v>
                </pt>
                <pt idx="61">
                  <v>1.112700645795549</v>
                </pt>
                <pt idx="62">
                  <v>1.115910992136523</v>
                </pt>
                <pt idx="63">
                  <v>1.120750409449601</v>
                </pt>
                <pt idx="64">
                  <v>1.123308687917218</v>
                </pt>
                <pt idx="65">
                  <v>1.128444508940808</v>
                </pt>
                <pt idx="66">
                  <v>1.131496037933997</v>
                </pt>
                <pt idx="67">
                  <v>1.134821582756401</v>
                </pt>
                <pt idx="68">
                  <v>1.137399380804954</v>
                </pt>
                <pt idx="69">
                  <v>1.139497594869054</v>
                </pt>
                <pt idx="70">
                  <v>1.14367816091954</v>
                </pt>
                <pt idx="71">
                  <v>1.14741469229623</v>
                </pt>
                <pt idx="72">
                  <v>1.150777163904236</v>
                </pt>
                <pt idx="73">
                  <v>1.155041245226922</v>
                </pt>
                <pt idx="74">
                  <v>1.159288845310878</v>
                </pt>
                <pt idx="75">
                  <v>1.162271949828962</v>
                </pt>
                <pt idx="76">
                  <v>1.166009463722397</v>
                </pt>
                <pt idx="77">
                  <v>1.169241045336896</v>
                </pt>
                <pt idx="78">
                  <v>1.173918421197295</v>
                </pt>
                <pt idx="79">
                  <v>1.179478143002372</v>
                </pt>
                <pt idx="80">
                  <v>1.182976336734149</v>
                </pt>
                <pt idx="81">
                  <v>1.187443993463708</v>
                </pt>
                <pt idx="82">
                  <v>1.190924479166667</v>
                </pt>
                <pt idx="83">
                  <v>1.19438756455331</v>
                </pt>
                <pt idx="84">
                  <v>1.198275532199844</v>
                </pt>
                <pt idx="85">
                  <v>1.201348467822376</v>
                </pt>
                <pt idx="86">
                  <v>1.204190576204228</v>
                </pt>
                <pt idx="87">
                  <v>1.206994738471062</v>
                </pt>
                <pt idx="88">
                  <v>1.21022100125095</v>
                </pt>
                <pt idx="89">
                  <v>1.213358927009428</v>
                </pt>
                <pt idx="90">
                  <v>1.21719184597416</v>
                </pt>
                <pt idx="91">
                  <v>1.220009307764824</v>
                </pt>
                <pt idx="92">
                  <v>1.22269394512772</v>
                </pt>
                <pt idx="93">
                  <v>1.225513756843253</v>
                </pt>
                <pt idx="94">
                  <v>1.227918439468973</v>
                </pt>
                <pt idx="95">
                  <v>1.231009557187489</v>
                </pt>
                <pt idx="96">
                  <v>1.233693166224499</v>
                </pt>
                <pt idx="97">
                  <v>1.236645293082903</v>
                </pt>
                <pt idx="98">
                  <v>1.238144005041752</v>
                </pt>
                <pt idx="99">
                  <v>1.24064888054699</v>
                </pt>
                <pt idx="100">
                  <v>1.242707467154499</v>
                </pt>
                <pt idx="101">
                  <v>1.24455450993341</v>
                </pt>
                <pt idx="102">
                  <v>1.246764885896651</v>
                </pt>
                <pt idx="103">
                  <v>1.248389056431841</v>
                </pt>
                <pt idx="104">
                  <v>1.249800771069806</v>
                </pt>
                <pt idx="105">
                  <v>1.251739283767753</v>
                </pt>
                <pt idx="106">
                  <v>1.253326824712949</v>
                </pt>
                <pt idx="107">
                  <v>1.255264655663062</v>
                </pt>
                <pt idx="108">
                  <v>1.257928782264649</v>
                </pt>
                <pt idx="109">
                  <v>1.25998003992016</v>
                </pt>
                <pt idx="110">
                  <v>1.262366569187687</v>
                </pt>
                <pt idx="111">
                  <v>1.26456574867024</v>
                </pt>
                <pt idx="112">
                  <v>1.266310334978987</v>
                </pt>
                <pt idx="113">
                  <v>1.267632439436734</v>
                </pt>
                <pt idx="114">
                  <v>1.270642294079794</v>
                </pt>
                <pt idx="115">
                  <v>1.273444215660796</v>
                </pt>
                <pt idx="116">
                  <v>1.275204846799424</v>
                </pt>
                <pt idx="117">
                  <v>1.277088698775446</v>
                </pt>
                <pt idx="118">
                  <v>1.278694791319519</v>
                </pt>
                <pt idx="119">
                  <v>1.280453478519182</v>
                </pt>
                <pt idx="120">
                  <v>1.281351244185259</v>
                </pt>
                <pt idx="121">
                  <v>1.283547975068906</v>
                </pt>
                <pt idx="122">
                  <v>1.285387234935564</v>
                </pt>
                <pt idx="123">
                  <v>1.287496920657179</v>
                </pt>
                <pt idx="124">
                  <v>1.289068749705896</v>
                </pt>
                <pt idx="125">
                  <v>1.290917589865844</v>
                </pt>
                <pt idx="126">
                  <v>1.292988840819207</v>
                </pt>
                <pt idx="127">
                  <v>1.295024985709281</v>
                </pt>
                <pt idx="128">
                  <v>1.297028887343024</v>
                </pt>
                <pt idx="129">
                  <v>1.298175971513181</v>
                </pt>
                <pt idx="130">
                  <v>1.301395944811904</v>
                </pt>
                <pt idx="131">
                  <v>1.302967069380883</v>
                </pt>
                <pt idx="132">
                  <v>1.305197922964754</v>
                </pt>
                <pt idx="133">
                  <v>1.306642177207142</v>
                </pt>
                <pt idx="134">
                  <v>1.308835144005476</v>
                </pt>
                <pt idx="135">
                  <v>1.310237208937398</v>
                </pt>
                <pt idx="136">
                  <v>1.31218118044429</v>
                </pt>
                <pt idx="137">
                  <v>1.31403543493413</v>
                </pt>
                <pt idx="138">
                  <v>1.316670370813602</v>
                </pt>
                <pt idx="139">
                  <v>1.318958191706322</v>
                </pt>
                <pt idx="140">
                  <v>1.321035954201699</v>
                </pt>
                <pt idx="141">
                  <v>1.323594938837278</v>
                </pt>
                <pt idx="142">
                  <v>1.324787253607075</v>
                </pt>
                <pt idx="143">
                  <v>1.326495825988625</v>
                </pt>
                <pt idx="144">
                  <v>1.327796848504901</v>
                </pt>
                <pt idx="145">
                  <v>1.329783732183416</v>
                </pt>
                <pt idx="146">
                  <v>1.332176020700611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2132704463"/>
        <axId val="2132717423"/>
      </lineChart>
      <catAx>
        <axId val="2132704463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132717423"/>
        <crosses val="autoZero"/>
        <auto val="1"/>
        <lblAlgn val="ctr"/>
        <lblOffset val="100"/>
        <noMultiLvlLbl val="0"/>
      </catAx>
      <valAx>
        <axId val="2132717423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0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132704463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KCOR (t)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'2021-24 with NPH'!$X$9</f>
              <strCache>
                <ptCount val="1"/>
                <pt idx="0">
                  <v>v1/v0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'2021-24 with NPH'!$W$10:$W$156</f>
              <numCache>
                <formatCode>m/d/yyyy</formatCode>
                <ptCount val="147"/>
                <pt idx="0">
                  <v>44361</v>
                </pt>
                <pt idx="1">
                  <v>44368</v>
                </pt>
                <pt idx="2">
                  <v>44375</v>
                </pt>
                <pt idx="3">
                  <v>44382</v>
                </pt>
                <pt idx="4">
                  <v>44389</v>
                </pt>
                <pt idx="5">
                  <v>44396</v>
                </pt>
                <pt idx="6">
                  <v>44403</v>
                </pt>
                <pt idx="7">
                  <v>44410</v>
                </pt>
                <pt idx="8">
                  <v>44417</v>
                </pt>
                <pt idx="9">
                  <v>44424</v>
                </pt>
                <pt idx="10">
                  <v>44431</v>
                </pt>
                <pt idx="11">
                  <v>44438</v>
                </pt>
                <pt idx="12">
                  <v>44445</v>
                </pt>
                <pt idx="13">
                  <v>44452</v>
                </pt>
                <pt idx="14">
                  <v>44459</v>
                </pt>
                <pt idx="15">
                  <v>44466</v>
                </pt>
                <pt idx="16">
                  <v>44473</v>
                </pt>
                <pt idx="17">
                  <v>44480</v>
                </pt>
                <pt idx="18">
                  <v>44487</v>
                </pt>
                <pt idx="19">
                  <v>44494</v>
                </pt>
                <pt idx="20">
                  <v>44501</v>
                </pt>
                <pt idx="21">
                  <v>44508</v>
                </pt>
                <pt idx="22">
                  <v>44515</v>
                </pt>
                <pt idx="23">
                  <v>44522</v>
                </pt>
                <pt idx="24">
                  <v>44529</v>
                </pt>
                <pt idx="25">
                  <v>44536</v>
                </pt>
                <pt idx="26">
                  <v>44543</v>
                </pt>
                <pt idx="27">
                  <v>44550</v>
                </pt>
                <pt idx="28">
                  <v>44557</v>
                </pt>
                <pt idx="29">
                  <v>44564</v>
                </pt>
                <pt idx="30">
                  <v>44571</v>
                </pt>
                <pt idx="31">
                  <v>44578</v>
                </pt>
                <pt idx="32">
                  <v>44585</v>
                </pt>
                <pt idx="33">
                  <v>44592</v>
                </pt>
                <pt idx="34">
                  <v>44599</v>
                </pt>
                <pt idx="35">
                  <v>44606</v>
                </pt>
                <pt idx="36">
                  <v>44613</v>
                </pt>
                <pt idx="37">
                  <v>44620</v>
                </pt>
                <pt idx="38">
                  <v>44627</v>
                </pt>
                <pt idx="39">
                  <v>44634</v>
                </pt>
                <pt idx="40">
                  <v>44641</v>
                </pt>
                <pt idx="41">
                  <v>44648</v>
                </pt>
                <pt idx="42">
                  <v>44655</v>
                </pt>
                <pt idx="43">
                  <v>44662</v>
                </pt>
                <pt idx="44">
                  <v>44669</v>
                </pt>
                <pt idx="45">
                  <v>44676</v>
                </pt>
                <pt idx="46">
                  <v>44683</v>
                </pt>
                <pt idx="47">
                  <v>44690</v>
                </pt>
                <pt idx="48">
                  <v>44697</v>
                </pt>
                <pt idx="49">
                  <v>44704</v>
                </pt>
                <pt idx="50">
                  <v>44711</v>
                </pt>
                <pt idx="51">
                  <v>44718</v>
                </pt>
                <pt idx="52">
                  <v>44725</v>
                </pt>
                <pt idx="53">
                  <v>44732</v>
                </pt>
                <pt idx="54">
                  <v>44739</v>
                </pt>
                <pt idx="55">
                  <v>44746</v>
                </pt>
                <pt idx="56">
                  <v>44753</v>
                </pt>
                <pt idx="57">
                  <v>44760</v>
                </pt>
                <pt idx="58">
                  <v>44767</v>
                </pt>
                <pt idx="59">
                  <v>44774</v>
                </pt>
                <pt idx="60">
                  <v>44781</v>
                </pt>
                <pt idx="61">
                  <v>44788</v>
                </pt>
                <pt idx="62">
                  <v>44795</v>
                </pt>
                <pt idx="63">
                  <v>44802</v>
                </pt>
                <pt idx="64">
                  <v>44809</v>
                </pt>
                <pt idx="65">
                  <v>44816</v>
                </pt>
                <pt idx="66">
                  <v>44823</v>
                </pt>
                <pt idx="67">
                  <v>44830</v>
                </pt>
                <pt idx="68">
                  <v>44837</v>
                </pt>
                <pt idx="69">
                  <v>44844</v>
                </pt>
                <pt idx="70">
                  <v>44851</v>
                </pt>
                <pt idx="71">
                  <v>44858</v>
                </pt>
                <pt idx="72">
                  <v>44865</v>
                </pt>
                <pt idx="73">
                  <v>44872</v>
                </pt>
                <pt idx="74">
                  <v>44879</v>
                </pt>
                <pt idx="75">
                  <v>44886</v>
                </pt>
                <pt idx="76">
                  <v>44893</v>
                </pt>
                <pt idx="77">
                  <v>44900</v>
                </pt>
                <pt idx="78">
                  <v>44907</v>
                </pt>
                <pt idx="79">
                  <v>44914</v>
                </pt>
                <pt idx="80">
                  <v>44921</v>
                </pt>
                <pt idx="81">
                  <v>44928</v>
                </pt>
                <pt idx="82">
                  <v>44935</v>
                </pt>
                <pt idx="83">
                  <v>44942</v>
                </pt>
                <pt idx="84">
                  <v>44949</v>
                </pt>
                <pt idx="85">
                  <v>44956</v>
                </pt>
                <pt idx="86">
                  <v>44963</v>
                </pt>
                <pt idx="87">
                  <v>44970</v>
                </pt>
                <pt idx="88">
                  <v>44977</v>
                </pt>
                <pt idx="89">
                  <v>44984</v>
                </pt>
                <pt idx="90">
                  <v>44991</v>
                </pt>
                <pt idx="91">
                  <v>44998</v>
                </pt>
                <pt idx="92">
                  <v>45005</v>
                </pt>
                <pt idx="93">
                  <v>45012</v>
                </pt>
                <pt idx="94">
                  <v>45019</v>
                </pt>
                <pt idx="95">
                  <v>45026</v>
                </pt>
                <pt idx="96">
                  <v>45033</v>
                </pt>
                <pt idx="97">
                  <v>45040</v>
                </pt>
                <pt idx="98">
                  <v>45047</v>
                </pt>
                <pt idx="99">
                  <v>45054</v>
                </pt>
                <pt idx="100">
                  <v>45061</v>
                </pt>
                <pt idx="101">
                  <v>45068</v>
                </pt>
                <pt idx="102">
                  <v>45075</v>
                </pt>
                <pt idx="103">
                  <v>45082</v>
                </pt>
                <pt idx="104">
                  <v>45089</v>
                </pt>
                <pt idx="105">
                  <v>45096</v>
                </pt>
                <pt idx="106">
                  <v>45103</v>
                </pt>
                <pt idx="107">
                  <v>45110</v>
                </pt>
                <pt idx="108">
                  <v>45117</v>
                </pt>
                <pt idx="109">
                  <v>45124</v>
                </pt>
                <pt idx="110">
                  <v>45131</v>
                </pt>
                <pt idx="111">
                  <v>45138</v>
                </pt>
                <pt idx="112">
                  <v>45145</v>
                </pt>
                <pt idx="113">
                  <v>45152</v>
                </pt>
                <pt idx="114">
                  <v>45159</v>
                </pt>
                <pt idx="115">
                  <v>45166</v>
                </pt>
                <pt idx="116">
                  <v>45173</v>
                </pt>
                <pt idx="117">
                  <v>45180</v>
                </pt>
                <pt idx="118">
                  <v>45187</v>
                </pt>
                <pt idx="119">
                  <v>45194</v>
                </pt>
                <pt idx="120">
                  <v>45201</v>
                </pt>
                <pt idx="121">
                  <v>45208</v>
                </pt>
                <pt idx="122">
                  <v>45215</v>
                </pt>
                <pt idx="123">
                  <v>45222</v>
                </pt>
                <pt idx="124">
                  <v>45229</v>
                </pt>
                <pt idx="125">
                  <v>45236</v>
                </pt>
                <pt idx="126">
                  <v>45243</v>
                </pt>
                <pt idx="127">
                  <v>45250</v>
                </pt>
                <pt idx="128">
                  <v>45257</v>
                </pt>
                <pt idx="129">
                  <v>45264</v>
                </pt>
                <pt idx="130">
                  <v>45271</v>
                </pt>
                <pt idx="131">
                  <v>45278</v>
                </pt>
                <pt idx="132">
                  <v>45285</v>
                </pt>
                <pt idx="133">
                  <v>45292</v>
                </pt>
                <pt idx="134">
                  <v>45299</v>
                </pt>
                <pt idx="135">
                  <v>45306</v>
                </pt>
                <pt idx="136">
                  <v>45313</v>
                </pt>
                <pt idx="137">
                  <v>45320</v>
                </pt>
                <pt idx="138">
                  <v>45327</v>
                </pt>
                <pt idx="139">
                  <v>45334</v>
                </pt>
                <pt idx="140">
                  <v>45341</v>
                </pt>
                <pt idx="141">
                  <v>45348</v>
                </pt>
                <pt idx="142">
                  <v>45355</v>
                </pt>
                <pt idx="143">
                  <v>45362</v>
                </pt>
                <pt idx="144">
                  <v>45369</v>
                </pt>
                <pt idx="145">
                  <v>45376</v>
                </pt>
                <pt idx="146">
                  <v>45383</v>
                </pt>
              </numCache>
            </numRef>
          </cat>
          <val>
            <numRef>
              <f>'2021-24 with NPH'!$X$10:$X$156</f>
              <numCache>
                <formatCode>0.000</formatCode>
                <ptCount val="147"/>
                <pt idx="0">
                  <v>0.9909145670732457</v>
                </pt>
                <pt idx="1">
                  <v>1.043084956442702</v>
                </pt>
                <pt idx="2">
                  <v>1.008167251816417</v>
                </pt>
                <pt idx="3">
                  <v>0.9988487694362329</v>
                </pt>
                <pt idx="4">
                  <v>1</v>
                </pt>
                <pt idx="5">
                  <v>1.009537750918483</v>
                </pt>
                <pt idx="6">
                  <v>1.020475748962981</v>
                </pt>
                <pt idx="7">
                  <v>1.034725819260821</v>
                </pt>
                <pt idx="8">
                  <v>1.038605745503648</v>
                </pt>
                <pt idx="9">
                  <v>1.038861942953735</v>
                </pt>
                <pt idx="10">
                  <v>1.053397141404479</v>
                </pt>
                <pt idx="11">
                  <v>1.063327461428366</v>
                </pt>
                <pt idx="12">
                  <v>1.077267910300201</v>
                </pt>
                <pt idx="13">
                  <v>1.082655043750685</v>
                </pt>
                <pt idx="14">
                  <v>1.0832062049404</v>
                </pt>
                <pt idx="15">
                  <v>1.087884900350725</v>
                </pt>
                <pt idx="16">
                  <v>1.09922912394204</v>
                </pt>
                <pt idx="17">
                  <v>1.100289743145119</v>
                </pt>
                <pt idx="18">
                  <v>1.098568611075416</v>
                </pt>
                <pt idx="19">
                  <v>1.094096113553447</v>
                </pt>
                <pt idx="20">
                  <v>1.086054340082309</v>
                </pt>
                <pt idx="21">
                  <v>1.074955046560637</v>
                </pt>
                <pt idx="22">
                  <v>1.057625782120437</v>
                </pt>
                <pt idx="23">
                  <v>1.049420335104729</v>
                </pt>
                <pt idx="24">
                  <v>1.035045515796623</v>
                </pt>
                <pt idx="25">
                  <v>1.024726566906007</v>
                </pt>
                <pt idx="26">
                  <v>1.014562250015976</v>
                </pt>
                <pt idx="27">
                  <v>1.008106969020089</v>
                </pt>
                <pt idx="28">
                  <v>1.002674956240424</v>
                </pt>
                <pt idx="29">
                  <v>0.9965107642617427</v>
                </pt>
                <pt idx="30">
                  <v>0.9937128293937785</v>
                </pt>
                <pt idx="31">
                  <v>0.9947057325945006</v>
                </pt>
                <pt idx="32">
                  <v>0.9957752076401581</v>
                </pt>
                <pt idx="33">
                  <v>0.9941559216702766</v>
                </pt>
                <pt idx="34">
                  <v>0.9941503169794188</v>
                </pt>
                <pt idx="35">
                  <v>0.9918406417848251</v>
                </pt>
                <pt idx="36">
                  <v>0.9911560439280915</v>
                </pt>
                <pt idx="37">
                  <v>0.989140572437798</v>
                </pt>
                <pt idx="38">
                  <v>0.9906076479713171</v>
                </pt>
                <pt idx="39">
                  <v>0.9919323835334983</v>
                </pt>
                <pt idx="40">
                  <v>0.9947256069833555</v>
                </pt>
                <pt idx="41">
                  <v>0.997130447431549</v>
                </pt>
                <pt idx="42">
                  <v>1.000456118606268</v>
                </pt>
                <pt idx="43">
                  <v>1.005177531211829</v>
                </pt>
                <pt idx="44">
                  <v>1.00939095315398</v>
                </pt>
                <pt idx="45">
                  <v>1.01322989051336</v>
                </pt>
                <pt idx="46">
                  <v>1.017053764509469</v>
                </pt>
                <pt idx="47">
                  <v>1.02012466449886</v>
                </pt>
                <pt idx="48">
                  <v>1.024438598017467</v>
                </pt>
                <pt idx="49">
                  <v>1.02944630494001</v>
                </pt>
                <pt idx="50">
                  <v>1.032629090398578</v>
                </pt>
                <pt idx="51">
                  <v>1.03635539870316</v>
                </pt>
                <pt idx="52">
                  <v>1.037954198930887</v>
                </pt>
                <pt idx="53">
                  <v>1.039412668940384</v>
                </pt>
                <pt idx="54">
                  <v>1.043055735336527</v>
                </pt>
                <pt idx="55">
                  <v>1.045279788806004</v>
                </pt>
                <pt idx="56">
                  <v>1.047181127000009</v>
                </pt>
                <pt idx="57">
                  <v>1.049952726505466</v>
                </pt>
                <pt idx="58">
                  <v>1.051422336981495</v>
                </pt>
                <pt idx="59">
                  <v>1.053271392110952</v>
                </pt>
                <pt idx="60">
                  <v>1.054093439971018</v>
                </pt>
                <pt idx="61">
                  <v>1.055990593214674</v>
                </pt>
                <pt idx="62">
                  <v>1.056502143759092</v>
                </pt>
                <pt idx="63">
                  <v>1.059297385841725</v>
                </pt>
                <pt idx="64">
                  <v>1.058343692674043</v>
                </pt>
                <pt idx="65">
                  <v>1.060416685450983</v>
                </pt>
                <pt idx="66">
                  <v>1.062930763557609</v>
                </pt>
                <pt idx="67">
                  <v>1.063766649715664</v>
                </pt>
                <pt idx="68">
                  <v>1.064032974532711</v>
                </pt>
                <pt idx="69">
                  <v>1.064055077226555</v>
                </pt>
                <pt idx="70">
                  <v>1.064988874830422</v>
                </pt>
                <pt idx="71">
                  <v>1.064814205141021</v>
                </pt>
                <pt idx="72">
                  <v>1.065368051451074</v>
                </pt>
                <pt idx="73">
                  <v>1.068599237414665</v>
                </pt>
                <pt idx="74">
                  <v>1.071136349291998</v>
                </pt>
                <pt idx="75">
                  <v>1.072130993400221</v>
                </pt>
                <pt idx="76">
                  <v>1.073349638542246</v>
                </pt>
                <pt idx="77">
                  <v>1.075370864446862</v>
                </pt>
                <pt idx="78">
                  <v>1.078605606205013</v>
                </pt>
                <pt idx="79">
                  <v>1.079275014765657</v>
                </pt>
                <pt idx="80">
                  <v>1.081375043374199</v>
                </pt>
                <pt idx="81">
                  <v>1.083125329071946</v>
                </pt>
                <pt idx="82">
                  <v>1.084161716496199</v>
                </pt>
                <pt idx="83">
                  <v>1.086228504010186</v>
                </pt>
                <pt idx="84">
                  <v>1.088203522974615</v>
                </pt>
                <pt idx="85">
                  <v>1.089001764416156</v>
                </pt>
                <pt idx="86">
                  <v>1.089955288368489</v>
                </pt>
                <pt idx="87">
                  <v>1.092020385692315</v>
                </pt>
                <pt idx="88">
                  <v>1.093202876287005</v>
                </pt>
                <pt idx="89">
                  <v>1.094331930042125</v>
                </pt>
                <pt idx="90">
                  <v>1.096935047862367</v>
                </pt>
                <pt idx="91">
                  <v>1.097110318081608</v>
                </pt>
                <pt idx="92">
                  <v>1.09849314899123</v>
                </pt>
                <pt idx="93">
                  <v>1.098107006156582</v>
                </pt>
                <pt idx="94">
                  <v>1.09824875597499</v>
                </pt>
                <pt idx="95">
                  <v>1.100588008423365</v>
                </pt>
                <pt idx="96">
                  <v>1.101843635167641</v>
                </pt>
                <pt idx="97">
                  <v>1.102925903187762</v>
                </pt>
                <pt idx="98">
                  <v>1.10269633414644</v>
                </pt>
                <pt idx="99">
                  <v>1.104080724289151</v>
                </pt>
                <pt idx="100">
                  <v>1.104227356669748</v>
                </pt>
                <pt idx="101">
                  <v>1.105444691746008</v>
                </pt>
                <pt idx="102">
                  <v>1.106787659884439</v>
                </pt>
                <pt idx="103">
                  <v>1.106668938321876</v>
                </pt>
                <pt idx="104">
                  <v>1.106868437135363</v>
                </pt>
                <pt idx="105">
                  <v>1.107570163670097</v>
                </pt>
                <pt idx="106">
                  <v>1.107679620461083</v>
                </pt>
                <pt idx="107">
                  <v>1.10875537335377</v>
                </pt>
                <pt idx="108">
                  <v>1.109458413508372</v>
                </pt>
                <pt idx="109">
                  <v>1.10960230880343</v>
                </pt>
                <pt idx="110">
                  <v>1.111510914356832</v>
                </pt>
                <pt idx="111">
                  <v>1.111772685778765</v>
                </pt>
                <pt idx="112">
                  <v>1.113520730731419</v>
                </pt>
                <pt idx="113">
                  <v>1.113078848150366</v>
                </pt>
                <pt idx="114">
                  <v>1.114957567865686</v>
                </pt>
                <pt idx="115">
                  <v>1.115340222582343</v>
                </pt>
                <pt idx="116">
                  <v>1.115638696642704</v>
                </pt>
                <pt idx="117">
                  <v>1.115368193194092</v>
                </pt>
                <pt idx="118">
                  <v>1.116135705240884</v>
                </pt>
                <pt idx="119">
                  <v>1.115959763870804</v>
                </pt>
                <pt idx="120">
                  <v>1.115787784108094</v>
                </pt>
                <pt idx="121">
                  <v>1.117660724442445</v>
                </pt>
                <pt idx="122">
                  <v>1.119589063134334</v>
                </pt>
                <pt idx="123">
                  <v>1.120980637951528</v>
                </pt>
                <pt idx="124">
                  <v>1.121837168517312</v>
                </pt>
                <pt idx="125">
                  <v>1.121717083584349</v>
                </pt>
                <pt idx="126">
                  <v>1.122821012619478</v>
                </pt>
                <pt idx="127">
                  <v>1.123508494290053</v>
                </pt>
                <pt idx="128">
                  <v>1.123321492726362</v>
                </pt>
                <pt idx="129">
                  <v>1.124452612091477</v>
                </pt>
                <pt idx="130">
                  <v>1.125384420260066</v>
                </pt>
                <pt idx="131">
                  <v>1.124892647906833</v>
                </pt>
                <pt idx="132">
                  <v>1.124727589742678</v>
                </pt>
                <pt idx="133">
                  <v>1.124531867797297</v>
                </pt>
                <pt idx="134">
                  <v>1.124569491782926</v>
                </pt>
                <pt idx="135">
                  <v>1.125439580925273</v>
                </pt>
                <pt idx="136">
                  <v>1.126388028911361</v>
                </pt>
                <pt idx="137">
                  <v>1.126830399054271</v>
                </pt>
                <pt idx="138">
                  <v>1.127932224581961</v>
                </pt>
                <pt idx="139">
                  <v>1.128200353195582</v>
                </pt>
                <pt idx="140">
                  <v>1.129870948962121</v>
                </pt>
                <pt idx="141">
                  <v>1.130794850721013</v>
                </pt>
                <pt idx="142">
                  <v>1.129840223808866</v>
                </pt>
                <pt idx="143">
                  <v>1.129408642131382</v>
                </pt>
                <pt idx="144">
                  <v>1.129745494659928</v>
                </pt>
                <pt idx="145">
                  <v>1.130345112789974</v>
                </pt>
                <pt idx="146">
                  <v>1.130565448397197</v>
                </pt>
              </numCache>
            </numRef>
          </val>
          <smooth val="0"/>
        </ser>
        <ser>
          <idx val="1"/>
          <order val="1"/>
          <tx>
            <strRef>
              <f>'2021-24 with NPH'!$Y$9</f>
              <strCache>
                <ptCount val="1"/>
                <pt idx="0">
                  <v>v2/v1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'2021-24 with NPH'!$W$10:$W$156</f>
              <numCache>
                <formatCode>m/d/yyyy</formatCode>
                <ptCount val="147"/>
                <pt idx="0">
                  <v>44361</v>
                </pt>
                <pt idx="1">
                  <v>44368</v>
                </pt>
                <pt idx="2">
                  <v>44375</v>
                </pt>
                <pt idx="3">
                  <v>44382</v>
                </pt>
                <pt idx="4">
                  <v>44389</v>
                </pt>
                <pt idx="5">
                  <v>44396</v>
                </pt>
                <pt idx="6">
                  <v>44403</v>
                </pt>
                <pt idx="7">
                  <v>44410</v>
                </pt>
                <pt idx="8">
                  <v>44417</v>
                </pt>
                <pt idx="9">
                  <v>44424</v>
                </pt>
                <pt idx="10">
                  <v>44431</v>
                </pt>
                <pt idx="11">
                  <v>44438</v>
                </pt>
                <pt idx="12">
                  <v>44445</v>
                </pt>
                <pt idx="13">
                  <v>44452</v>
                </pt>
                <pt idx="14">
                  <v>44459</v>
                </pt>
                <pt idx="15">
                  <v>44466</v>
                </pt>
                <pt idx="16">
                  <v>44473</v>
                </pt>
                <pt idx="17">
                  <v>44480</v>
                </pt>
                <pt idx="18">
                  <v>44487</v>
                </pt>
                <pt idx="19">
                  <v>44494</v>
                </pt>
                <pt idx="20">
                  <v>44501</v>
                </pt>
                <pt idx="21">
                  <v>44508</v>
                </pt>
                <pt idx="22">
                  <v>44515</v>
                </pt>
                <pt idx="23">
                  <v>44522</v>
                </pt>
                <pt idx="24">
                  <v>44529</v>
                </pt>
                <pt idx="25">
                  <v>44536</v>
                </pt>
                <pt idx="26">
                  <v>44543</v>
                </pt>
                <pt idx="27">
                  <v>44550</v>
                </pt>
                <pt idx="28">
                  <v>44557</v>
                </pt>
                <pt idx="29">
                  <v>44564</v>
                </pt>
                <pt idx="30">
                  <v>44571</v>
                </pt>
                <pt idx="31">
                  <v>44578</v>
                </pt>
                <pt idx="32">
                  <v>44585</v>
                </pt>
                <pt idx="33">
                  <v>44592</v>
                </pt>
                <pt idx="34">
                  <v>44599</v>
                </pt>
                <pt idx="35">
                  <v>44606</v>
                </pt>
                <pt idx="36">
                  <v>44613</v>
                </pt>
                <pt idx="37">
                  <v>44620</v>
                </pt>
                <pt idx="38">
                  <v>44627</v>
                </pt>
                <pt idx="39">
                  <v>44634</v>
                </pt>
                <pt idx="40">
                  <v>44641</v>
                </pt>
                <pt idx="41">
                  <v>44648</v>
                </pt>
                <pt idx="42">
                  <v>44655</v>
                </pt>
                <pt idx="43">
                  <v>44662</v>
                </pt>
                <pt idx="44">
                  <v>44669</v>
                </pt>
                <pt idx="45">
                  <v>44676</v>
                </pt>
                <pt idx="46">
                  <v>44683</v>
                </pt>
                <pt idx="47">
                  <v>44690</v>
                </pt>
                <pt idx="48">
                  <v>44697</v>
                </pt>
                <pt idx="49">
                  <v>44704</v>
                </pt>
                <pt idx="50">
                  <v>44711</v>
                </pt>
                <pt idx="51">
                  <v>44718</v>
                </pt>
                <pt idx="52">
                  <v>44725</v>
                </pt>
                <pt idx="53">
                  <v>44732</v>
                </pt>
                <pt idx="54">
                  <v>44739</v>
                </pt>
                <pt idx="55">
                  <v>44746</v>
                </pt>
                <pt idx="56">
                  <v>44753</v>
                </pt>
                <pt idx="57">
                  <v>44760</v>
                </pt>
                <pt idx="58">
                  <v>44767</v>
                </pt>
                <pt idx="59">
                  <v>44774</v>
                </pt>
                <pt idx="60">
                  <v>44781</v>
                </pt>
                <pt idx="61">
                  <v>44788</v>
                </pt>
                <pt idx="62">
                  <v>44795</v>
                </pt>
                <pt idx="63">
                  <v>44802</v>
                </pt>
                <pt idx="64">
                  <v>44809</v>
                </pt>
                <pt idx="65">
                  <v>44816</v>
                </pt>
                <pt idx="66">
                  <v>44823</v>
                </pt>
                <pt idx="67">
                  <v>44830</v>
                </pt>
                <pt idx="68">
                  <v>44837</v>
                </pt>
                <pt idx="69">
                  <v>44844</v>
                </pt>
                <pt idx="70">
                  <v>44851</v>
                </pt>
                <pt idx="71">
                  <v>44858</v>
                </pt>
                <pt idx="72">
                  <v>44865</v>
                </pt>
                <pt idx="73">
                  <v>44872</v>
                </pt>
                <pt idx="74">
                  <v>44879</v>
                </pt>
                <pt idx="75">
                  <v>44886</v>
                </pt>
                <pt idx="76">
                  <v>44893</v>
                </pt>
                <pt idx="77">
                  <v>44900</v>
                </pt>
                <pt idx="78">
                  <v>44907</v>
                </pt>
                <pt idx="79">
                  <v>44914</v>
                </pt>
                <pt idx="80">
                  <v>44921</v>
                </pt>
                <pt idx="81">
                  <v>44928</v>
                </pt>
                <pt idx="82">
                  <v>44935</v>
                </pt>
                <pt idx="83">
                  <v>44942</v>
                </pt>
                <pt idx="84">
                  <v>44949</v>
                </pt>
                <pt idx="85">
                  <v>44956</v>
                </pt>
                <pt idx="86">
                  <v>44963</v>
                </pt>
                <pt idx="87">
                  <v>44970</v>
                </pt>
                <pt idx="88">
                  <v>44977</v>
                </pt>
                <pt idx="89">
                  <v>44984</v>
                </pt>
                <pt idx="90">
                  <v>44991</v>
                </pt>
                <pt idx="91">
                  <v>44998</v>
                </pt>
                <pt idx="92">
                  <v>45005</v>
                </pt>
                <pt idx="93">
                  <v>45012</v>
                </pt>
                <pt idx="94">
                  <v>45019</v>
                </pt>
                <pt idx="95">
                  <v>45026</v>
                </pt>
                <pt idx="96">
                  <v>45033</v>
                </pt>
                <pt idx="97">
                  <v>45040</v>
                </pt>
                <pt idx="98">
                  <v>45047</v>
                </pt>
                <pt idx="99">
                  <v>45054</v>
                </pt>
                <pt idx="100">
                  <v>45061</v>
                </pt>
                <pt idx="101">
                  <v>45068</v>
                </pt>
                <pt idx="102">
                  <v>45075</v>
                </pt>
                <pt idx="103">
                  <v>45082</v>
                </pt>
                <pt idx="104">
                  <v>45089</v>
                </pt>
                <pt idx="105">
                  <v>45096</v>
                </pt>
                <pt idx="106">
                  <v>45103</v>
                </pt>
                <pt idx="107">
                  <v>45110</v>
                </pt>
                <pt idx="108">
                  <v>45117</v>
                </pt>
                <pt idx="109">
                  <v>45124</v>
                </pt>
                <pt idx="110">
                  <v>45131</v>
                </pt>
                <pt idx="111">
                  <v>45138</v>
                </pt>
                <pt idx="112">
                  <v>45145</v>
                </pt>
                <pt idx="113">
                  <v>45152</v>
                </pt>
                <pt idx="114">
                  <v>45159</v>
                </pt>
                <pt idx="115">
                  <v>45166</v>
                </pt>
                <pt idx="116">
                  <v>45173</v>
                </pt>
                <pt idx="117">
                  <v>45180</v>
                </pt>
                <pt idx="118">
                  <v>45187</v>
                </pt>
                <pt idx="119">
                  <v>45194</v>
                </pt>
                <pt idx="120">
                  <v>45201</v>
                </pt>
                <pt idx="121">
                  <v>45208</v>
                </pt>
                <pt idx="122">
                  <v>45215</v>
                </pt>
                <pt idx="123">
                  <v>45222</v>
                </pt>
                <pt idx="124">
                  <v>45229</v>
                </pt>
                <pt idx="125">
                  <v>45236</v>
                </pt>
                <pt idx="126">
                  <v>45243</v>
                </pt>
                <pt idx="127">
                  <v>45250</v>
                </pt>
                <pt idx="128">
                  <v>45257</v>
                </pt>
                <pt idx="129">
                  <v>45264</v>
                </pt>
                <pt idx="130">
                  <v>45271</v>
                </pt>
                <pt idx="131">
                  <v>45278</v>
                </pt>
                <pt idx="132">
                  <v>45285</v>
                </pt>
                <pt idx="133">
                  <v>45292</v>
                </pt>
                <pt idx="134">
                  <v>45299</v>
                </pt>
                <pt idx="135">
                  <v>45306</v>
                </pt>
                <pt idx="136">
                  <v>45313</v>
                </pt>
                <pt idx="137">
                  <v>45320</v>
                </pt>
                <pt idx="138">
                  <v>45327</v>
                </pt>
                <pt idx="139">
                  <v>45334</v>
                </pt>
                <pt idx="140">
                  <v>45341</v>
                </pt>
                <pt idx="141">
                  <v>45348</v>
                </pt>
                <pt idx="142">
                  <v>45355</v>
                </pt>
                <pt idx="143">
                  <v>45362</v>
                </pt>
                <pt idx="144">
                  <v>45369</v>
                </pt>
                <pt idx="145">
                  <v>45376</v>
                </pt>
                <pt idx="146">
                  <v>45383</v>
                </pt>
              </numCache>
            </numRef>
          </cat>
          <val>
            <numRef>
              <f>'2021-24 with NPH'!$Y$10:$Y$156</f>
              <numCache>
                <formatCode>0.000</formatCode>
                <ptCount val="147"/>
                <pt idx="0">
                  <v>0.8711700483434438</v>
                </pt>
                <pt idx="1">
                  <v>0.8847641108861107</v>
                </pt>
                <pt idx="2">
                  <v>0.9472551005490598</v>
                </pt>
                <pt idx="3">
                  <v>0.9599250945130769</v>
                </pt>
                <pt idx="4">
                  <v>1</v>
                </pt>
                <pt idx="5">
                  <v>1.009214316610238</v>
                </pt>
                <pt idx="6">
                  <v>1.034284379344331</v>
                </pt>
                <pt idx="7">
                  <v>1.036196249314589</v>
                </pt>
                <pt idx="8">
                  <v>1.04559061403879</v>
                </pt>
                <pt idx="9">
                  <v>1.057533360241382</v>
                </pt>
                <pt idx="10">
                  <v>1.059990988932715</v>
                </pt>
                <pt idx="11">
                  <v>1.067108986433691</v>
                </pt>
                <pt idx="12">
                  <v>1.068688346685102</v>
                </pt>
                <pt idx="13">
                  <v>1.069809212214996</v>
                </pt>
                <pt idx="14">
                  <v>1.0728736961078</v>
                </pt>
                <pt idx="15">
                  <v>1.079367295223867</v>
                </pt>
                <pt idx="16">
                  <v>1.078617707266527</v>
                </pt>
                <pt idx="17">
                  <v>1.084932815381189</v>
                </pt>
                <pt idx="18">
                  <v>1.091013592985199</v>
                </pt>
                <pt idx="19">
                  <v>1.103719915824813</v>
                </pt>
                <pt idx="20">
                  <v>1.115545208036106</v>
                </pt>
                <pt idx="21">
                  <v>1.123245584945105</v>
                </pt>
                <pt idx="22">
                  <v>1.130150213984263</v>
                </pt>
                <pt idx="23">
                  <v>1.129035128840078</v>
                </pt>
                <pt idx="24">
                  <v>1.136594154980799</v>
                </pt>
                <pt idx="25">
                  <v>1.137800889071155</v>
                </pt>
                <pt idx="26">
                  <v>1.138533118651019</v>
                </pt>
                <pt idx="27">
                  <v>1.138999546366883</v>
                </pt>
                <pt idx="28">
                  <v>1.136684669454318</v>
                </pt>
                <pt idx="29">
                  <v>1.136951590096166</v>
                </pt>
                <pt idx="30">
                  <v>1.137825132854069</v>
                </pt>
                <pt idx="31">
                  <v>1.13813450607545</v>
                </pt>
                <pt idx="32">
                  <v>1.138642747375195</v>
                </pt>
                <pt idx="33">
                  <v>1.14038202917838</v>
                </pt>
                <pt idx="34">
                  <v>1.141895985235337</v>
                </pt>
                <pt idx="35">
                  <v>1.144040080358124</v>
                </pt>
                <pt idx="36">
                  <v>1.144391950208109</v>
                </pt>
                <pt idx="37">
                  <v>1.146219695367687</v>
                </pt>
                <pt idx="38">
                  <v>1.144468569813013</v>
                </pt>
                <pt idx="39">
                  <v>1.145279866381951</v>
                </pt>
                <pt idx="40">
                  <v>1.142173880618152</v>
                </pt>
                <pt idx="41">
                  <v>1.141951970979328</v>
                </pt>
                <pt idx="42">
                  <v>1.14159787690731</v>
                </pt>
                <pt idx="43">
                  <v>1.139108183920441</v>
                </pt>
                <pt idx="44">
                  <v>1.140059233480503</v>
                </pt>
                <pt idx="45">
                  <v>1.139890474646722</v>
                </pt>
                <pt idx="46">
                  <v>1.137088436818638</v>
                </pt>
                <pt idx="47">
                  <v>1.136704991403525</v>
                </pt>
                <pt idx="48">
                  <v>1.135025589653996</v>
                </pt>
                <pt idx="49">
                  <v>1.13098339207234</v>
                </pt>
                <pt idx="50">
                  <v>1.130881337330371</v>
                </pt>
                <pt idx="51">
                  <v>1.129168968179289</v>
                </pt>
                <pt idx="52">
                  <v>1.129549584263822</v>
                </pt>
                <pt idx="53">
                  <v>1.129733789046689</v>
                </pt>
                <pt idx="54">
                  <v>1.127381152816372</v>
                </pt>
                <pt idx="55">
                  <v>1.125743166818745</v>
                </pt>
                <pt idx="56">
                  <v>1.125351318967645</v>
                </pt>
                <pt idx="57">
                  <v>1.126181200069121</v>
                </pt>
                <pt idx="58">
                  <v>1.126094860555167</v>
                </pt>
                <pt idx="59">
                  <v>1.127068042522933</v>
                </pt>
                <pt idx="60">
                  <v>1.126832941299391</v>
                </pt>
                <pt idx="61">
                  <v>1.126156201978405</v>
                </pt>
                <pt idx="62">
                  <v>1.12618476408584</v>
                </pt>
                <pt idx="63">
                  <v>1.125412183922264</v>
                </pt>
                <pt idx="64">
                  <v>1.126323462774243</v>
                </pt>
                <pt idx="65">
                  <v>1.126586457720439</v>
                </pt>
                <pt idx="66">
                  <v>1.124291855738799</v>
                </pt>
                <pt idx="67">
                  <v>1.124041517027975</v>
                </pt>
                <pt idx="68">
                  <v>1.123645117096082</v>
                </pt>
                <pt idx="69">
                  <v>1.123028312176863</v>
                </pt>
                <pt idx="70">
                  <v>1.123492790994236</v>
                </pt>
                <pt idx="71">
                  <v>1.124678092546666</v>
                </pt>
                <pt idx="72">
                  <v>1.124717270082878</v>
                </pt>
                <pt idx="73">
                  <v>1.122805580873784</v>
                </pt>
                <pt idx="74">
                  <v>1.121602482318742</v>
                </pt>
                <pt idx="75">
                  <v>1.120784458920191</v>
                </pt>
                <pt idx="76">
                  <v>1.12045182335462</v>
                </pt>
                <pt idx="77">
                  <v>1.118789149729684</v>
                </pt>
                <pt idx="78">
                  <v>1.117243497576864</v>
                </pt>
                <pt idx="79">
                  <v>1.119181435700372</v>
                </pt>
                <pt idx="80">
                  <v>1.1176673672415</v>
                </pt>
                <pt idx="81">
                  <v>1.117422498259185</v>
                </pt>
                <pt idx="82">
                  <v>1.116974542744538</v>
                </pt>
                <pt idx="83">
                  <v>1.115442867516804</v>
                </pt>
                <pt idx="84">
                  <v>1.114397037794942</v>
                </pt>
                <pt idx="85">
                  <v>1.113791586199429</v>
                </pt>
                <pt idx="86">
                  <v>1.112807876575199</v>
                </pt>
                <pt idx="87">
                  <v>1.110653048832786</v>
                </pt>
                <pt idx="88">
                  <v>1.109782401554668</v>
                </pt>
                <pt idx="89">
                  <v>1.108879271455795</v>
                </pt>
                <pt idx="90">
                  <v>1.107113892458997</v>
                </pt>
                <pt idx="91">
                  <v>1.106871373606702</v>
                </pt>
                <pt idx="92">
                  <v>1.105286466297574</v>
                </pt>
                <pt idx="93">
                  <v>1.105600188414242</v>
                </pt>
                <pt idx="94">
                  <v>1.105003132569402</v>
                </pt>
                <pt idx="95">
                  <v>1.102812013422059</v>
                </pt>
                <pt idx="96">
                  <v>1.101341905974141</v>
                </pt>
                <pt idx="97">
                  <v>1.100281769259244</v>
                </pt>
                <pt idx="98">
                  <v>1.099234791480251</v>
                </pt>
                <pt idx="99">
                  <v>1.097471951841923</v>
                </pt>
                <pt idx="100">
                  <v>1.096543607344721</v>
                </pt>
                <pt idx="101">
                  <v>1.094365865477864</v>
                </pt>
                <pt idx="102">
                  <v>1.09238573516462</v>
                </pt>
                <pt idx="103">
                  <v>1.091335119504764</v>
                </pt>
                <pt idx="104">
                  <v>1.089784974534511</v>
                </pt>
                <pt idx="105">
                  <v>1.088200189958191</v>
                </pt>
                <pt idx="106">
                  <v>1.086892182311207</v>
                </pt>
                <pt idx="107">
                  <v>1.084940673755077</v>
                </pt>
                <pt idx="108">
                  <v>1.083980791454882</v>
                </pt>
                <pt idx="109">
                  <v>1.083036282389716</v>
                </pt>
                <pt idx="110">
                  <v>1.080658759184357</v>
                </pt>
                <pt idx="111">
                  <v>1.079723047021923</v>
                </pt>
                <pt idx="112">
                  <v>1.076958414644302</v>
                </pt>
                <pt idx="113">
                  <v>1.07595630847397</v>
                </pt>
                <pt idx="114">
                  <v>1.074143540865694</v>
                </pt>
                <pt idx="115">
                  <v>1.073593928665151</v>
                </pt>
                <pt idx="116">
                  <v>1.07224493547184</v>
                </pt>
                <pt idx="117">
                  <v>1.071545352371663</v>
                </pt>
                <pt idx="118">
                  <v>1.069615721725987</v>
                </pt>
                <pt idx="119">
                  <v>1.068718391959796</v>
                </pt>
                <pt idx="120">
                  <v>1.067099067253692</v>
                </pt>
                <pt idx="121">
                  <v>1.064609644440639</v>
                </pt>
                <pt idx="122">
                  <v>1.061778061303666</v>
                </pt>
                <pt idx="123">
                  <v>1.059684622711951</v>
                </pt>
                <pt idx="124">
                  <v>1.057657204713469</v>
                </pt>
                <pt idx="125">
                  <v>1.056778559511512</v>
                </pt>
                <pt idx="126">
                  <v>1.05492889178515</v>
                </pt>
                <pt idx="127">
                  <v>1.053442562119075</v>
                </pt>
                <pt idx="128">
                  <v>1.052748876068956</v>
                </pt>
                <pt idx="129">
                  <v>1.050126811878432</v>
                </pt>
                <pt idx="130">
                  <v>1.049368494876193</v>
                </pt>
                <pt idx="131">
                  <v>1.048605096851358</v>
                </pt>
                <pt idx="132">
                  <v>1.048066309542213</v>
                </pt>
                <pt idx="133">
                  <v>1.04692307704758</v>
                </pt>
                <pt idx="134">
                  <v>1.04616129968306</v>
                </pt>
                <pt idx="135">
                  <v>1.043993695023132</v>
                </pt>
                <pt idx="136">
                  <v>1.042187939190583</v>
                </pt>
                <pt idx="137">
                  <v>1.040779953935274</v>
                </pt>
                <pt idx="138">
                  <v>1.039380553996234</v>
                </pt>
                <pt idx="139">
                  <v>1.038473597751846</v>
                </pt>
                <pt idx="140">
                  <v>1.036111726870144</v>
                </pt>
                <pt idx="141">
                  <v>1.034813775766718</v>
                </pt>
                <pt idx="142">
                  <v>1.034165789214056</v>
                </pt>
                <pt idx="143">
                  <v>1.033441676276662</v>
                </pt>
                <pt idx="144">
                  <v>1.031697405134412</v>
                </pt>
                <pt idx="145">
                  <v>1.030247121765351</v>
                </pt>
                <pt idx="146">
                  <v>1.02945529255718</v>
                </pt>
              </numCache>
            </numRef>
          </val>
          <smooth val="0"/>
        </ser>
        <ser>
          <idx val="2"/>
          <order val="2"/>
          <tx>
            <strRef>
              <f>'2021-24 with NPH'!$Z$9</f>
              <strCache>
                <ptCount val="1"/>
                <pt idx="0">
                  <v>v2/v0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'2021-24 with NPH'!$W$10:$W$156</f>
              <numCache>
                <formatCode>m/d/yyyy</formatCode>
                <ptCount val="147"/>
                <pt idx="0">
                  <v>44361</v>
                </pt>
                <pt idx="1">
                  <v>44368</v>
                </pt>
                <pt idx="2">
                  <v>44375</v>
                </pt>
                <pt idx="3">
                  <v>44382</v>
                </pt>
                <pt idx="4">
                  <v>44389</v>
                </pt>
                <pt idx="5">
                  <v>44396</v>
                </pt>
                <pt idx="6">
                  <v>44403</v>
                </pt>
                <pt idx="7">
                  <v>44410</v>
                </pt>
                <pt idx="8">
                  <v>44417</v>
                </pt>
                <pt idx="9">
                  <v>44424</v>
                </pt>
                <pt idx="10">
                  <v>44431</v>
                </pt>
                <pt idx="11">
                  <v>44438</v>
                </pt>
                <pt idx="12">
                  <v>44445</v>
                </pt>
                <pt idx="13">
                  <v>44452</v>
                </pt>
                <pt idx="14">
                  <v>44459</v>
                </pt>
                <pt idx="15">
                  <v>44466</v>
                </pt>
                <pt idx="16">
                  <v>44473</v>
                </pt>
                <pt idx="17">
                  <v>44480</v>
                </pt>
                <pt idx="18">
                  <v>44487</v>
                </pt>
                <pt idx="19">
                  <v>44494</v>
                </pt>
                <pt idx="20">
                  <v>44501</v>
                </pt>
                <pt idx="21">
                  <v>44508</v>
                </pt>
                <pt idx="22">
                  <v>44515</v>
                </pt>
                <pt idx="23">
                  <v>44522</v>
                </pt>
                <pt idx="24">
                  <v>44529</v>
                </pt>
                <pt idx="25">
                  <v>44536</v>
                </pt>
                <pt idx="26">
                  <v>44543</v>
                </pt>
                <pt idx="27">
                  <v>44550</v>
                </pt>
                <pt idx="28">
                  <v>44557</v>
                </pt>
                <pt idx="29">
                  <v>44564</v>
                </pt>
                <pt idx="30">
                  <v>44571</v>
                </pt>
                <pt idx="31">
                  <v>44578</v>
                </pt>
                <pt idx="32">
                  <v>44585</v>
                </pt>
                <pt idx="33">
                  <v>44592</v>
                </pt>
                <pt idx="34">
                  <v>44599</v>
                </pt>
                <pt idx="35">
                  <v>44606</v>
                </pt>
                <pt idx="36">
                  <v>44613</v>
                </pt>
                <pt idx="37">
                  <v>44620</v>
                </pt>
                <pt idx="38">
                  <v>44627</v>
                </pt>
                <pt idx="39">
                  <v>44634</v>
                </pt>
                <pt idx="40">
                  <v>44641</v>
                </pt>
                <pt idx="41">
                  <v>44648</v>
                </pt>
                <pt idx="42">
                  <v>44655</v>
                </pt>
                <pt idx="43">
                  <v>44662</v>
                </pt>
                <pt idx="44">
                  <v>44669</v>
                </pt>
                <pt idx="45">
                  <v>44676</v>
                </pt>
                <pt idx="46">
                  <v>44683</v>
                </pt>
                <pt idx="47">
                  <v>44690</v>
                </pt>
                <pt idx="48">
                  <v>44697</v>
                </pt>
                <pt idx="49">
                  <v>44704</v>
                </pt>
                <pt idx="50">
                  <v>44711</v>
                </pt>
                <pt idx="51">
                  <v>44718</v>
                </pt>
                <pt idx="52">
                  <v>44725</v>
                </pt>
                <pt idx="53">
                  <v>44732</v>
                </pt>
                <pt idx="54">
                  <v>44739</v>
                </pt>
                <pt idx="55">
                  <v>44746</v>
                </pt>
                <pt idx="56">
                  <v>44753</v>
                </pt>
                <pt idx="57">
                  <v>44760</v>
                </pt>
                <pt idx="58">
                  <v>44767</v>
                </pt>
                <pt idx="59">
                  <v>44774</v>
                </pt>
                <pt idx="60">
                  <v>44781</v>
                </pt>
                <pt idx="61">
                  <v>44788</v>
                </pt>
                <pt idx="62">
                  <v>44795</v>
                </pt>
                <pt idx="63">
                  <v>44802</v>
                </pt>
                <pt idx="64">
                  <v>44809</v>
                </pt>
                <pt idx="65">
                  <v>44816</v>
                </pt>
                <pt idx="66">
                  <v>44823</v>
                </pt>
                <pt idx="67">
                  <v>44830</v>
                </pt>
                <pt idx="68">
                  <v>44837</v>
                </pt>
                <pt idx="69">
                  <v>44844</v>
                </pt>
                <pt idx="70">
                  <v>44851</v>
                </pt>
                <pt idx="71">
                  <v>44858</v>
                </pt>
                <pt idx="72">
                  <v>44865</v>
                </pt>
                <pt idx="73">
                  <v>44872</v>
                </pt>
                <pt idx="74">
                  <v>44879</v>
                </pt>
                <pt idx="75">
                  <v>44886</v>
                </pt>
                <pt idx="76">
                  <v>44893</v>
                </pt>
                <pt idx="77">
                  <v>44900</v>
                </pt>
                <pt idx="78">
                  <v>44907</v>
                </pt>
                <pt idx="79">
                  <v>44914</v>
                </pt>
                <pt idx="80">
                  <v>44921</v>
                </pt>
                <pt idx="81">
                  <v>44928</v>
                </pt>
                <pt idx="82">
                  <v>44935</v>
                </pt>
                <pt idx="83">
                  <v>44942</v>
                </pt>
                <pt idx="84">
                  <v>44949</v>
                </pt>
                <pt idx="85">
                  <v>44956</v>
                </pt>
                <pt idx="86">
                  <v>44963</v>
                </pt>
                <pt idx="87">
                  <v>44970</v>
                </pt>
                <pt idx="88">
                  <v>44977</v>
                </pt>
                <pt idx="89">
                  <v>44984</v>
                </pt>
                <pt idx="90">
                  <v>44991</v>
                </pt>
                <pt idx="91">
                  <v>44998</v>
                </pt>
                <pt idx="92">
                  <v>45005</v>
                </pt>
                <pt idx="93">
                  <v>45012</v>
                </pt>
                <pt idx="94">
                  <v>45019</v>
                </pt>
                <pt idx="95">
                  <v>45026</v>
                </pt>
                <pt idx="96">
                  <v>45033</v>
                </pt>
                <pt idx="97">
                  <v>45040</v>
                </pt>
                <pt idx="98">
                  <v>45047</v>
                </pt>
                <pt idx="99">
                  <v>45054</v>
                </pt>
                <pt idx="100">
                  <v>45061</v>
                </pt>
                <pt idx="101">
                  <v>45068</v>
                </pt>
                <pt idx="102">
                  <v>45075</v>
                </pt>
                <pt idx="103">
                  <v>45082</v>
                </pt>
                <pt idx="104">
                  <v>45089</v>
                </pt>
                <pt idx="105">
                  <v>45096</v>
                </pt>
                <pt idx="106">
                  <v>45103</v>
                </pt>
                <pt idx="107">
                  <v>45110</v>
                </pt>
                <pt idx="108">
                  <v>45117</v>
                </pt>
                <pt idx="109">
                  <v>45124</v>
                </pt>
                <pt idx="110">
                  <v>45131</v>
                </pt>
                <pt idx="111">
                  <v>45138</v>
                </pt>
                <pt idx="112">
                  <v>45145</v>
                </pt>
                <pt idx="113">
                  <v>45152</v>
                </pt>
                <pt idx="114">
                  <v>45159</v>
                </pt>
                <pt idx="115">
                  <v>45166</v>
                </pt>
                <pt idx="116">
                  <v>45173</v>
                </pt>
                <pt idx="117">
                  <v>45180</v>
                </pt>
                <pt idx="118">
                  <v>45187</v>
                </pt>
                <pt idx="119">
                  <v>45194</v>
                </pt>
                <pt idx="120">
                  <v>45201</v>
                </pt>
                <pt idx="121">
                  <v>45208</v>
                </pt>
                <pt idx="122">
                  <v>45215</v>
                </pt>
                <pt idx="123">
                  <v>45222</v>
                </pt>
                <pt idx="124">
                  <v>45229</v>
                </pt>
                <pt idx="125">
                  <v>45236</v>
                </pt>
                <pt idx="126">
                  <v>45243</v>
                </pt>
                <pt idx="127">
                  <v>45250</v>
                </pt>
                <pt idx="128">
                  <v>45257</v>
                </pt>
                <pt idx="129">
                  <v>45264</v>
                </pt>
                <pt idx="130">
                  <v>45271</v>
                </pt>
                <pt idx="131">
                  <v>45278</v>
                </pt>
                <pt idx="132">
                  <v>45285</v>
                </pt>
                <pt idx="133">
                  <v>45292</v>
                </pt>
                <pt idx="134">
                  <v>45299</v>
                </pt>
                <pt idx="135">
                  <v>45306</v>
                </pt>
                <pt idx="136">
                  <v>45313</v>
                </pt>
                <pt idx="137">
                  <v>45320</v>
                </pt>
                <pt idx="138">
                  <v>45327</v>
                </pt>
                <pt idx="139">
                  <v>45334</v>
                </pt>
                <pt idx="140">
                  <v>45341</v>
                </pt>
                <pt idx="141">
                  <v>45348</v>
                </pt>
                <pt idx="142">
                  <v>45355</v>
                </pt>
                <pt idx="143">
                  <v>45362</v>
                </pt>
                <pt idx="144">
                  <v>45369</v>
                </pt>
                <pt idx="145">
                  <v>45376</v>
                </pt>
                <pt idx="146">
                  <v>45383</v>
                </pt>
              </numCache>
            </numRef>
          </cat>
          <val>
            <numRef>
              <f>'2021-24 with NPH'!$Z$10:$Z$156</f>
              <numCache>
                <formatCode>0.000</formatCode>
                <ptCount val="147"/>
                <pt idx="0">
                  <v>0.8591706109439408</v>
                </pt>
                <pt idx="1">
                  <v>0.9196072325030012</v>
                </pt>
                <pt idx="2">
                  <v>0.9527296275610058</v>
                </pt>
                <pt idx="3">
                  <v>0.9576838203596244</v>
                </pt>
                <pt idx="4">
                  <v>1</v>
                </pt>
                <pt idx="5">
                  <v>1.020048684976938</v>
                </pt>
                <pt idx="6">
                  <v>1.057967975195303</v>
                </pt>
                <pt idx="7">
                  <v>1.0759995843777</v>
                </pt>
                <pt idx="8">
                  <v>1.091119034860009</v>
                </pt>
                <pt idx="9">
                  <v>1.105163625295732</v>
                </pt>
                <pt idx="10">
                  <v>1.124563314642139</v>
                </pt>
                <pt idx="11">
                  <v>1.144143095944541</v>
                </pt>
                <pt idx="12">
                  <v>1.162235851006353</v>
                </pt>
                <pt idx="13">
                  <v>1.170660167575674</v>
                </pt>
                <pt idx="14">
                  <v>1.176004748564328</v>
                </pt>
                <pt idx="15">
                  <v>1.189642513982272</v>
                </pt>
                <pt idx="16">
                  <v>1.202638155416166</v>
                </pt>
                <pt idx="17">
                  <v>1.212283097196885</v>
                </pt>
                <pt idx="18">
                  <v>1.218614724543728</v>
                </pt>
                <pt idx="19">
                  <v>1.22924475041183</v>
                </pt>
                <pt idx="20">
                  <v>1.234746125556838</v>
                </pt>
                <pt idx="21">
                  <v>1.232023235759996</v>
                </pt>
                <pt idx="22">
                  <v>1.221060015450456</v>
                </pt>
                <pt idx="23">
                  <v>1.211827136541925</v>
                </pt>
                <pt idx="24">
                  <v>1.20465737444154</v>
                </pt>
                <pt idx="25">
                  <v>1.195330154346279</v>
                </pt>
                <pt idx="26">
                  <v>1.185640189254485</v>
                </pt>
                <pt idx="27">
                  <v>1.179977284150079</v>
                </pt>
                <pt idx="28">
                  <v>1.172623471478092</v>
                </pt>
                <pt idx="29">
                  <v>1.167071097783227</v>
                </pt>
                <pt idx="30">
                  <v>1.166070207437144</v>
                </pt>
                <pt idx="31">
                  <v>1.168937861151385</v>
                </pt>
                <pt idx="32">
                  <v>1.172106140933354</v>
                </pt>
                <pt idx="33">
                  <v>1.173378024387796</v>
                </pt>
                <pt idx="34">
                  <v>1.176323076681595</v>
                </pt>
                <pt idx="35">
                  <v>1.177188712692764</v>
                </pt>
                <pt idx="36">
                  <v>1.178134058511519</v>
                </pt>
                <pt idx="37">
                  <v>1.17901328802356</v>
                </pt>
                <pt idx="38">
                  <v>1.180356777072195</v>
                </pt>
                <pt idx="39">
                  <v>1.184176340500273</v>
                </pt>
                <pt idx="40">
                  <v>1.185695416849054</v>
                </pt>
                <pt idx="41">
                  <v>1.189740836880876</v>
                </pt>
                <pt idx="42">
                  <v>1.194754523409855</v>
                </pt>
                <pt idx="43">
                  <v>1.199195981530092</v>
                </pt>
                <pt idx="44">
                  <v>1.206657949607155</v>
                </pt>
                <pt idx="45">
                  <v>1.212504629863802</v>
                </pt>
                <pt idx="46">
                  <v>1.215529145394254</v>
                </pt>
                <pt idx="47">
                  <v>1.220234137512082</v>
                </pt>
                <pt idx="48">
                  <v>1.225035504079476</v>
                </pt>
                <pt idx="49">
                  <v>1.228094962806866</v>
                </pt>
                <pt idx="50">
                  <v>1.233242121772224</v>
                </pt>
                <pt idx="51">
                  <v>1.237284406536424</v>
                </pt>
                <pt idx="52">
                  <v>1.241081537743282</v>
                </pt>
                <pt idx="53">
                  <v>1.244502813937101</v>
                </pt>
                <pt idx="54">
                  <v>1.247742529168586</v>
                </pt>
                <pt idx="55">
                  <v>1.250067600213571</v>
                </pt>
                <pt idx="56">
                  <v>1.253390766753142</v>
                </pt>
                <pt idx="57">
                  <v>1.259126931058842</v>
                </pt>
                <pt idx="58">
                  <v>1.262288435965978</v>
                </pt>
                <pt idx="59">
                  <v>1.267102611859537</v>
                </pt>
                <pt idx="60">
                  <v>1.269331158154943</v>
                </pt>
                <pt idx="61">
                  <v>1.272359720460126</v>
                </pt>
                <pt idx="62">
                  <v>1.274518646397023</v>
                </pt>
                <pt idx="63">
                  <v>1.278529079925262</v>
                </pt>
                <pt idx="64">
                  <v>1.279929026504469</v>
                </pt>
                <pt idx="65">
                  <v>1.284257303188211</v>
                </pt>
                <pt idx="66">
                  <v>1.286204249831035</v>
                </pt>
                <pt idx="67">
                  <v>1.288455891602464</v>
                </pt>
                <pt idx="68">
                  <v>1.289852418902904</v>
                </pt>
                <pt idx="69">
                  <v>1.290700606012152</v>
                </pt>
                <pt idx="70">
                  <v>1.293900841716391</v>
                </pt>
                <pt idx="71">
                  <v>1.296589917091375</v>
                </pt>
                <pt idx="72">
                  <v>1.298848612281184</v>
                </pt>
                <pt idx="73">
                  <v>1.302116548563921</v>
                </pt>
                <pt idx="74">
                  <v>1.30535635835528</v>
                </pt>
                <pt idx="75">
                  <v>1.307164529886328</v>
                </pt>
                <pt idx="76">
                  <v>1.309814034282301</v>
                </pt>
                <pt idx="77">
                  <v>1.311887768277391</v>
                </pt>
                <pt idx="78">
                  <v>1.315575006472695</v>
                </pt>
                <pt idx="79">
                  <v>1.320239310765606</v>
                </pt>
                <pt idx="80">
                  <v>1.322585893226461</v>
                </pt>
                <pt idx="81">
                  <v>1.326007650861316</v>
                </pt>
                <pt idx="82">
                  <v>1.328318383540698</v>
                </pt>
                <pt idx="83">
                  <v>1.33060239320549</v>
                </pt>
                <pt idx="84">
                  <v>1.333351902074094</v>
                </pt>
                <pt idx="85">
                  <v>1.335187193983179</v>
                </pt>
                <pt idx="86">
                  <v>1.336760025053379</v>
                </pt>
                <pt idx="87">
                  <v>1.338285180069034</v>
                </pt>
                <pt idx="88">
                  <v>1.340272303269027</v>
                </pt>
                <pt idx="89">
                  <v>1.34215512404104</v>
                </pt>
                <pt idx="90">
                  <v>1.344799455352494</v>
                </pt>
                <pt idx="91">
                  <v>1.346315049172468</v>
                </pt>
                <pt idx="92">
                  <v>1.347678760927161</v>
                </pt>
                <pt idx="93">
                  <v>1.349186165733603</v>
                </pt>
                <pt idx="94">
                  <v>1.350231625516832</v>
                </pt>
                <pt idx="95">
                  <v>1.352026629712282</v>
                </pt>
                <pt idx="96">
                  <v>1.35336844452978</v>
                </pt>
                <pt idx="97">
                  <v>1.354999397365029</v>
                </pt>
                <pt idx="98">
                  <v>1.35503395654544</v>
                </pt>
                <pt idx="99">
                  <v>1.356166379160832</v>
                </pt>
                <pt idx="100">
                  <v>1.356806950271911</v>
                </pt>
                <pt idx="101">
                  <v>1.357213405887321</v>
                </pt>
                <pt idx="102">
                  <v>1.358012746157403</v>
                </pt>
                <pt idx="103">
                  <v>1.358170530811467</v>
                </pt>
                <pt idx="104">
                  <v>1.358095169585734</v>
                </pt>
                <pt idx="105">
                  <v>1.3585898462866</v>
                </pt>
                <pt idx="106">
                  <v>1.358700963736882</v>
                </pt>
                <pt idx="107">
                  <v>1.359189200999271</v>
                </pt>
                <pt idx="108">
                  <v>1.360459867773795</v>
                </pt>
                <pt idx="109">
                  <v>1.361063577442342</v>
                </pt>
                <pt idx="110">
                  <v>1.362025686083129</v>
                </pt>
                <pt idx="111">
                  <v>1.362781702590708</v>
                </pt>
                <pt idx="112">
                  <v>1.363044694986337</v>
                </pt>
                <pt idx="113">
                  <v>1.362850933856786</v>
                </pt>
                <pt idx="114">
                  <v>1.36446809373475</v>
                </pt>
                <pt idx="115">
                  <v>1.365856484840394</v>
                </pt>
                <pt idx="116">
                  <v>1.366124137428596</v>
                </pt>
                <pt idx="117">
                  <v>1.366521087586324</v>
                </pt>
                <pt idx="118">
                  <v>1.366618320448034</v>
                </pt>
                <pt idx="119">
                  <v>1.36687629791234</v>
                </pt>
                <pt idx="120">
                  <v>1.366213805547046</v>
                </pt>
                <pt idx="121">
                  <v>1.366934317080542</v>
                </pt>
                <pt idx="122">
                  <v>1.367270959452398</v>
                </pt>
                <pt idx="123">
                  <v>1.367892196669779</v>
                </pt>
                <pt idx="124">
                  <v>1.367939276748874</v>
                </pt>
                <pt idx="125">
                  <v>1.368277935953323</v>
                </pt>
                <pt idx="126">
                  <v>1.368849331511888</v>
                </pt>
                <pt idx="127">
                  <v>1.369380329878355</v>
                </pt>
                <pt idx="128">
                  <v>1.369874093569346</v>
                </pt>
                <pt idx="129">
                  <v>1.369460897536697</v>
                </pt>
                <pt idx="130">
                  <v>1.371230880816378</v>
                </pt>
                <pt idx="131">
                  <v>1.371259476533969</v>
                </pt>
                <pt idx="132">
                  <v>1.371979563692091</v>
                </pt>
                <pt idx="133">
                  <v>1.371870152177723</v>
                </pt>
                <pt idx="134">
                  <v>1.372544230490477</v>
                </pt>
                <pt idx="135">
                  <v>1.372386367808429</v>
                </pt>
                <pt idx="136">
                  <v>1.372793890473341</v>
                </pt>
                <pt idx="137">
                  <v>1.373104770234382</v>
                </pt>
                <pt idx="138">
                  <v>1.374227793979591</v>
                </pt>
                <pt idx="139">
                  <v>1.374984368542551</v>
                </pt>
                <pt idx="140">
                  <v>1.375518498725328</v>
                </pt>
                <pt idx="141">
                  <v>1.376549907421664</v>
                </pt>
                <pt idx="142">
                  <v>1.37615727633672</v>
                </pt>
                <pt idx="143">
                  <v>1.376299283430773</v>
                </pt>
                <pt idx="144">
                  <v>1.376016671308515</v>
                </pt>
                <pt idx="145">
                  <v>1.376442722827792</v>
                </pt>
                <pt idx="146">
                  <v>1.377284964757177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569986928"/>
        <axId val="569994608"/>
      </lineChart>
      <dateAx>
        <axId val="569986928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m/d/yyyy" sourceLinked="1"/>
        <majorTickMark val="out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569994608"/>
        <crosses val="autoZero"/>
        <lblOffset val="100"/>
        <baseTimeUnit val="days"/>
      </dateAx>
      <valAx>
        <axId val="56999460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0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569986928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9.xml><?xml version="1.0" encoding="utf-8"?>
<chartSpace xmlns:a="http://schemas.openxmlformats.org/drawingml/2006/main" xmlns="http://schemas.openxmlformats.org/drawingml/2006/chart">
  <pivotSource>
    <name>[KCORv4.xlsx]2021-24 no NPH!PivotTable18</name>
    <fmtId val="3"/>
  </pivotSource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Unadjusted</a:t>
            </a:r>
            <a:r>
              <a:rPr lang="en-US" baseline="0"/>
              <a:t xml:space="preserve"> deaths/week</a:t>
            </a:r>
            <a:endParaRPr lang="en-US"/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ivotFmts>
      <pivotFmt>
        <idx val="0"/>
        <spPr>
          <a:solidFill>
            <a:schemeClr val="accent1"/>
          </a:solidFill>
          <a:ln w="28575" cap="rnd">
            <a:solidFill>
              <a:srgbClr val="FF0000"/>
            </a:solidFill>
            <a:prstDash val="solid"/>
            <a:round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1"/>
        <spPr>
          <a:solidFill>
            <a:schemeClr val="accent1"/>
          </a:solidFill>
          <a:ln w="28575" cap="rnd">
            <a:solidFill>
              <a:schemeClr val="accent1"/>
            </a:solidFill>
            <a:prstDash val="solid"/>
            <a:round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2"/>
        <spPr>
          <a:solidFill>
            <a:schemeClr val="accent1"/>
          </a:solidFill>
          <a:ln w="28575" cap="rnd">
            <a:solidFill>
              <a:srgbClr val="00B0F0"/>
            </a:solidFill>
            <a:prstDash val="solid"/>
            <a:round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3"/>
        <spPr>
          <a:solidFill>
            <a:schemeClr val="accent1"/>
          </a:solidFill>
          <a:ln w="28575" cap="rnd">
            <a:solidFill>
              <a:srgbClr val="FF0000"/>
            </a:solidFill>
            <a:prstDash val="solid"/>
            <a:round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4"/>
        <spPr>
          <a:solidFill>
            <a:schemeClr val="accent1"/>
          </a:solidFill>
          <a:ln w="28575" cap="rnd">
            <a:solidFill>
              <a:schemeClr val="accent1"/>
            </a:solidFill>
            <a:prstDash val="solid"/>
            <a:round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5"/>
        <spPr>
          <a:solidFill>
            <a:schemeClr val="accent1"/>
          </a:solidFill>
          <a:ln w="28575" cap="rnd">
            <a:solidFill>
              <a:srgbClr val="00B0F0"/>
            </a:solidFill>
            <a:prstDash val="solid"/>
            <a:round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6"/>
        <spPr>
          <a:ln w="28575" cap="rnd">
            <a:solidFill>
              <a:srgbClr val="FF0000"/>
            </a:solidFill>
            <a:prstDash val="solid"/>
            <a:round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7"/>
        <spPr>
          <a:ln w="28575" cap="rnd">
            <a:solidFill>
              <a:schemeClr val="accent1"/>
            </a:solidFill>
            <a:prstDash val="solid"/>
            <a:round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8"/>
        <spPr>
          <a:ln w="28575" cap="rnd">
            <a:solidFill>
              <a:srgbClr val="00B0F0"/>
            </a:solidFill>
            <a:prstDash val="solid"/>
            <a:round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</pivotFmts>
    <plotArea>
      <layout/>
      <lineChart>
        <grouping val="standard"/>
        <varyColors val="0"/>
        <ser>
          <idx val="0"/>
          <order val="0"/>
          <tx>
            <strRef>
              <f>'2021-24 no NPH'!$B$8:$B$9</f>
              <strCache>
                <ptCount val="1"/>
                <pt idx="0">
                  <v>0</v>
                </pt>
              </strCache>
            </strRef>
          </tx>
          <spPr>
            <a:ln w="28575" cap="rnd">
              <a:solidFill>
                <a:srgbClr val="FF0000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'2021-24 no NPH'!$A$10:$A$157</f>
              <strCache>
                <ptCount val="147"/>
                <pt idx="0">
                  <v>6/14/2021</v>
                </pt>
                <pt idx="1">
                  <v>6/21/2021</v>
                </pt>
                <pt idx="2">
                  <v>6/28/2021</v>
                </pt>
                <pt idx="3">
                  <v>7/5/2021</v>
                </pt>
                <pt idx="4">
                  <v>7/12/2021</v>
                </pt>
                <pt idx="5">
                  <v>7/19/2021</v>
                </pt>
                <pt idx="6">
                  <v>7/26/2021</v>
                </pt>
                <pt idx="7">
                  <v>8/2/2021</v>
                </pt>
                <pt idx="8">
                  <v>8/9/2021</v>
                </pt>
                <pt idx="9">
                  <v>8/16/2021</v>
                </pt>
                <pt idx="10">
                  <v>8/23/2021</v>
                </pt>
                <pt idx="11">
                  <v>8/30/2021</v>
                </pt>
                <pt idx="12">
                  <v>9/6/2021</v>
                </pt>
                <pt idx="13">
                  <v>9/13/2021</v>
                </pt>
                <pt idx="14">
                  <v>9/20/2021</v>
                </pt>
                <pt idx="15">
                  <v>9/27/2021</v>
                </pt>
                <pt idx="16">
                  <v>10/4/2021</v>
                </pt>
                <pt idx="17">
                  <v>10/11/2021</v>
                </pt>
                <pt idx="18">
                  <v>10/18/2021</v>
                </pt>
                <pt idx="19">
                  <v>10/25/2021</v>
                </pt>
                <pt idx="20">
                  <v>11/1/2021</v>
                </pt>
                <pt idx="21">
                  <v>11/8/2021</v>
                </pt>
                <pt idx="22">
                  <v>11/15/2021</v>
                </pt>
                <pt idx="23">
                  <v>11/22/2021</v>
                </pt>
                <pt idx="24">
                  <v>11/29/2021</v>
                </pt>
                <pt idx="25">
                  <v>12/6/2021</v>
                </pt>
                <pt idx="26">
                  <v>12/13/2021</v>
                </pt>
                <pt idx="27">
                  <v>12/20/2021</v>
                </pt>
                <pt idx="28">
                  <v>12/27/2021</v>
                </pt>
                <pt idx="29">
                  <v>1/3/2022</v>
                </pt>
                <pt idx="30">
                  <v>1/10/2022</v>
                </pt>
                <pt idx="31">
                  <v>1/17/2022</v>
                </pt>
                <pt idx="32">
                  <v>1/24/2022</v>
                </pt>
                <pt idx="33">
                  <v>1/31/2022</v>
                </pt>
                <pt idx="34">
                  <v>2/7/2022</v>
                </pt>
                <pt idx="35">
                  <v>2/14/2022</v>
                </pt>
                <pt idx="36">
                  <v>2/21/2022</v>
                </pt>
                <pt idx="37">
                  <v>2/28/2022</v>
                </pt>
                <pt idx="38">
                  <v>3/7/2022</v>
                </pt>
                <pt idx="39">
                  <v>3/14/2022</v>
                </pt>
                <pt idx="40">
                  <v>3/21/2022</v>
                </pt>
                <pt idx="41">
                  <v>3/28/2022</v>
                </pt>
                <pt idx="42">
                  <v>4/4/2022</v>
                </pt>
                <pt idx="43">
                  <v>4/11/2022</v>
                </pt>
                <pt idx="44">
                  <v>4/18/2022</v>
                </pt>
                <pt idx="45">
                  <v>4/25/2022</v>
                </pt>
                <pt idx="46">
                  <v>5/2/2022</v>
                </pt>
                <pt idx="47">
                  <v>5/9/2022</v>
                </pt>
                <pt idx="48">
                  <v>5/16/2022</v>
                </pt>
                <pt idx="49">
                  <v>5/23/2022</v>
                </pt>
                <pt idx="50">
                  <v>5/30/2022</v>
                </pt>
                <pt idx="51">
                  <v>6/6/2022</v>
                </pt>
                <pt idx="52">
                  <v>6/13/2022</v>
                </pt>
                <pt idx="53">
                  <v>6/20/2022</v>
                </pt>
                <pt idx="54">
                  <v>6/27/2022</v>
                </pt>
                <pt idx="55">
                  <v>7/4/2022</v>
                </pt>
                <pt idx="56">
                  <v>7/11/2022</v>
                </pt>
                <pt idx="57">
                  <v>7/18/2022</v>
                </pt>
                <pt idx="58">
                  <v>7/25/2022</v>
                </pt>
                <pt idx="59">
                  <v>8/1/2022</v>
                </pt>
                <pt idx="60">
                  <v>8/8/2022</v>
                </pt>
                <pt idx="61">
                  <v>8/15/2022</v>
                </pt>
                <pt idx="62">
                  <v>8/22/2022</v>
                </pt>
                <pt idx="63">
                  <v>8/29/2022</v>
                </pt>
                <pt idx="64">
                  <v>9/5/2022</v>
                </pt>
                <pt idx="65">
                  <v>9/12/2022</v>
                </pt>
                <pt idx="66">
                  <v>9/19/2022</v>
                </pt>
                <pt idx="67">
                  <v>9/26/2022</v>
                </pt>
                <pt idx="68">
                  <v>10/3/2022</v>
                </pt>
                <pt idx="69">
                  <v>10/10/2022</v>
                </pt>
                <pt idx="70">
                  <v>10/17/2022</v>
                </pt>
                <pt idx="71">
                  <v>10/24/2022</v>
                </pt>
                <pt idx="72">
                  <v>10/31/2022</v>
                </pt>
                <pt idx="73">
                  <v>11/7/2022</v>
                </pt>
                <pt idx="74">
                  <v>11/14/2022</v>
                </pt>
                <pt idx="75">
                  <v>11/21/2022</v>
                </pt>
                <pt idx="76">
                  <v>11/28/2022</v>
                </pt>
                <pt idx="77">
                  <v>12/5/2022</v>
                </pt>
                <pt idx="78">
                  <v>12/12/2022</v>
                </pt>
                <pt idx="79">
                  <v>12/19/2022</v>
                </pt>
                <pt idx="80">
                  <v>12/26/2022</v>
                </pt>
                <pt idx="81">
                  <v>1/2/2023</v>
                </pt>
                <pt idx="82">
                  <v>1/9/2023</v>
                </pt>
                <pt idx="83">
                  <v>1/16/2023</v>
                </pt>
                <pt idx="84">
                  <v>1/23/2023</v>
                </pt>
                <pt idx="85">
                  <v>1/30/2023</v>
                </pt>
                <pt idx="86">
                  <v>2/6/2023</v>
                </pt>
                <pt idx="87">
                  <v>2/13/2023</v>
                </pt>
                <pt idx="88">
                  <v>2/20/2023</v>
                </pt>
                <pt idx="89">
                  <v>2/27/2023</v>
                </pt>
                <pt idx="90">
                  <v>3/6/2023</v>
                </pt>
                <pt idx="91">
                  <v>3/13/2023</v>
                </pt>
                <pt idx="92">
                  <v>3/20/2023</v>
                </pt>
                <pt idx="93">
                  <v>3/27/2023</v>
                </pt>
                <pt idx="94">
                  <v>4/3/2023</v>
                </pt>
                <pt idx="95">
                  <v>4/10/2023</v>
                </pt>
                <pt idx="96">
                  <v>4/17/2023</v>
                </pt>
                <pt idx="97">
                  <v>4/24/2023</v>
                </pt>
                <pt idx="98">
                  <v>5/1/2023</v>
                </pt>
                <pt idx="99">
                  <v>5/8/2023</v>
                </pt>
                <pt idx="100">
                  <v>5/15/2023</v>
                </pt>
                <pt idx="101">
                  <v>5/22/2023</v>
                </pt>
                <pt idx="102">
                  <v>5/29/2023</v>
                </pt>
                <pt idx="103">
                  <v>6/5/2023</v>
                </pt>
                <pt idx="104">
                  <v>6/12/2023</v>
                </pt>
                <pt idx="105">
                  <v>6/19/2023</v>
                </pt>
                <pt idx="106">
                  <v>6/26/2023</v>
                </pt>
                <pt idx="107">
                  <v>7/3/2023</v>
                </pt>
                <pt idx="108">
                  <v>7/10/2023</v>
                </pt>
                <pt idx="109">
                  <v>7/17/2023</v>
                </pt>
                <pt idx="110">
                  <v>7/24/2023</v>
                </pt>
                <pt idx="111">
                  <v>7/31/2023</v>
                </pt>
                <pt idx="112">
                  <v>8/7/2023</v>
                </pt>
                <pt idx="113">
                  <v>8/14/2023</v>
                </pt>
                <pt idx="114">
                  <v>8/21/2023</v>
                </pt>
                <pt idx="115">
                  <v>8/28/2023</v>
                </pt>
                <pt idx="116">
                  <v>9/4/2023</v>
                </pt>
                <pt idx="117">
                  <v>9/11/2023</v>
                </pt>
                <pt idx="118">
                  <v>9/18/2023</v>
                </pt>
                <pt idx="119">
                  <v>9/25/2023</v>
                </pt>
                <pt idx="120">
                  <v>10/2/2023</v>
                </pt>
                <pt idx="121">
                  <v>10/9/2023</v>
                </pt>
                <pt idx="122">
                  <v>10/16/2023</v>
                </pt>
                <pt idx="123">
                  <v>10/23/2023</v>
                </pt>
                <pt idx="124">
                  <v>10/30/2023</v>
                </pt>
                <pt idx="125">
                  <v>11/6/2023</v>
                </pt>
                <pt idx="126">
                  <v>11/13/2023</v>
                </pt>
                <pt idx="127">
                  <v>11/20/2023</v>
                </pt>
                <pt idx="128">
                  <v>11/27/2023</v>
                </pt>
                <pt idx="129">
                  <v>12/4/2023</v>
                </pt>
                <pt idx="130">
                  <v>12/11/2023</v>
                </pt>
                <pt idx="131">
                  <v>12/18/2023</v>
                </pt>
                <pt idx="132">
                  <v>12/25/2023</v>
                </pt>
                <pt idx="133">
                  <v>1/1/2024</v>
                </pt>
                <pt idx="134">
                  <v>1/8/2024</v>
                </pt>
                <pt idx="135">
                  <v>1/15/2024</v>
                </pt>
                <pt idx="136">
                  <v>1/22/2024</v>
                </pt>
                <pt idx="137">
                  <v>1/29/2024</v>
                </pt>
                <pt idx="138">
                  <v>2/5/2024</v>
                </pt>
                <pt idx="139">
                  <v>2/12/2024</v>
                </pt>
                <pt idx="140">
                  <v>2/19/2024</v>
                </pt>
                <pt idx="141">
                  <v>2/26/2024</v>
                </pt>
                <pt idx="142">
                  <v>3/4/2024</v>
                </pt>
                <pt idx="143">
                  <v>3/11/2024</v>
                </pt>
                <pt idx="144">
                  <v>3/18/2024</v>
                </pt>
                <pt idx="145">
                  <v>3/25/2024</v>
                </pt>
                <pt idx="146">
                  <v>4/1/2024</v>
                </pt>
              </strCache>
            </strRef>
          </cat>
          <val>
            <numRef>
              <f>'2021-24 no NPH'!$B$10:$B$157</f>
              <numCache>
                <formatCode>General</formatCode>
                <ptCount val="147"/>
                <pt idx="0">
                  <v>1033</v>
                </pt>
                <pt idx="1">
                  <v>943</v>
                </pt>
                <pt idx="2">
                  <v>888</v>
                </pt>
                <pt idx="3">
                  <v>927</v>
                </pt>
                <pt idx="4">
                  <v>896</v>
                </pt>
                <pt idx="5">
                  <v>868</v>
                </pt>
                <pt idx="6">
                  <v>879</v>
                </pt>
                <pt idx="7">
                  <v>816</v>
                </pt>
                <pt idx="8">
                  <v>872</v>
                </pt>
                <pt idx="9">
                  <v>848</v>
                </pt>
                <pt idx="10">
                  <v>780</v>
                </pt>
                <pt idx="11">
                  <v>790</v>
                </pt>
                <pt idx="12">
                  <v>809</v>
                </pt>
                <pt idx="13">
                  <v>879</v>
                </pt>
                <pt idx="14">
                  <v>882</v>
                </pt>
                <pt idx="15">
                  <v>820</v>
                </pt>
                <pt idx="16">
                  <v>812</v>
                </pt>
                <pt idx="17">
                  <v>883</v>
                </pt>
                <pt idx="18">
                  <v>953</v>
                </pt>
                <pt idx="19">
                  <v>1030</v>
                </pt>
                <pt idx="20">
                  <v>1118</v>
                </pt>
                <pt idx="21">
                  <v>1260</v>
                </pt>
                <pt idx="22">
                  <v>1409</v>
                </pt>
                <pt idx="23">
                  <v>1473</v>
                </pt>
                <pt idx="24">
                  <v>1540</v>
                </pt>
                <pt idx="25">
                  <v>1555</v>
                </pt>
                <pt idx="26">
                  <v>1473</v>
                </pt>
                <pt idx="27">
                  <v>1340</v>
                </pt>
                <pt idx="28">
                  <v>1289</v>
                </pt>
                <pt idx="29">
                  <v>1187</v>
                </pt>
                <pt idx="30">
                  <v>1118</v>
                </pt>
                <pt idx="31">
                  <v>972</v>
                </pt>
                <pt idx="32">
                  <v>965</v>
                </pt>
                <pt idx="33">
                  <v>1116</v>
                </pt>
                <pt idx="34">
                  <v>1102</v>
                </pt>
                <pt idx="35">
                  <v>1114</v>
                </pt>
                <pt idx="36">
                  <v>1050</v>
                </pt>
                <pt idx="37">
                  <v>1017</v>
                </pt>
                <pt idx="38">
                  <v>983</v>
                </pt>
                <pt idx="39">
                  <v>908</v>
                </pt>
                <pt idx="40">
                  <v>991</v>
                </pt>
                <pt idx="41">
                  <v>981</v>
                </pt>
                <pt idx="42">
                  <v>914</v>
                </pt>
                <pt idx="43">
                  <v>864</v>
                </pt>
                <pt idx="44">
                  <v>812</v>
                </pt>
                <pt idx="45">
                  <v>811</v>
                </pt>
                <pt idx="46">
                  <v>858</v>
                </pt>
                <pt idx="47">
                  <v>791</v>
                </pt>
                <pt idx="48">
                  <v>718</v>
                </pt>
                <pt idx="49">
                  <v>682</v>
                </pt>
                <pt idx="50">
                  <v>712</v>
                </pt>
                <pt idx="51">
                  <v>732</v>
                </pt>
                <pt idx="52">
                  <v>713</v>
                </pt>
                <pt idx="53">
                  <v>716</v>
                </pt>
                <pt idx="54">
                  <v>788</v>
                </pt>
                <pt idx="55">
                  <v>687</v>
                </pt>
                <pt idx="56">
                  <v>702</v>
                </pt>
                <pt idx="57">
                  <v>791</v>
                </pt>
                <pt idx="58">
                  <v>785</v>
                </pt>
                <pt idx="59">
                  <v>760</v>
                </pt>
                <pt idx="60">
                  <v>809</v>
                </pt>
                <pt idx="61">
                  <v>783</v>
                </pt>
                <pt idx="62">
                  <v>773</v>
                </pt>
                <pt idx="63">
                  <v>677</v>
                </pt>
                <pt idx="64">
                  <v>822</v>
                </pt>
                <pt idx="65">
                  <v>750</v>
                </pt>
                <pt idx="66">
                  <v>827</v>
                </pt>
                <pt idx="67">
                  <v>853</v>
                </pt>
                <pt idx="68">
                  <v>901</v>
                </pt>
                <pt idx="69">
                  <v>885</v>
                </pt>
                <pt idx="70">
                  <v>809</v>
                </pt>
                <pt idx="71">
                  <v>816</v>
                </pt>
                <pt idx="72">
                  <v>765</v>
                </pt>
                <pt idx="73">
                  <v>739</v>
                </pt>
                <pt idx="74">
                  <v>738</v>
                </pt>
                <pt idx="75">
                  <v>808</v>
                </pt>
                <pt idx="76">
                  <v>848</v>
                </pt>
                <pt idx="77">
                  <v>854</v>
                </pt>
                <pt idx="78">
                  <v>902</v>
                </pt>
                <pt idx="79">
                  <v>1011</v>
                </pt>
                <pt idx="80">
                  <v>1109</v>
                </pt>
                <pt idx="81">
                  <v>1000</v>
                </pt>
                <pt idx="82">
                  <v>916</v>
                </pt>
                <pt idx="83">
                  <v>849</v>
                </pt>
                <pt idx="84">
                  <v>752</v>
                </pt>
                <pt idx="85">
                  <v>800</v>
                </pt>
                <pt idx="86">
                  <v>788</v>
                </pt>
                <pt idx="87">
                  <v>786</v>
                </pt>
                <pt idx="88">
                  <v>763</v>
                </pt>
                <pt idx="89">
                  <v>774</v>
                </pt>
                <pt idx="90">
                  <v>739</v>
                </pt>
                <pt idx="91">
                  <v>750</v>
                </pt>
                <pt idx="92">
                  <v>759</v>
                </pt>
                <pt idx="93">
                  <v>743</v>
                </pt>
                <pt idx="94">
                  <v>719</v>
                </pt>
                <pt idx="95">
                  <v>719</v>
                </pt>
                <pt idx="96">
                  <v>707</v>
                </pt>
                <pt idx="97">
                  <v>667</v>
                </pt>
                <pt idx="98">
                  <v>743</v>
                </pt>
                <pt idx="99">
                  <v>650</v>
                </pt>
                <pt idx="100">
                  <v>687</v>
                </pt>
                <pt idx="101">
                  <v>660</v>
                </pt>
                <pt idx="102">
                  <v>641</v>
                </pt>
                <pt idx="103">
                  <v>686</v>
                </pt>
                <pt idx="104">
                  <v>676</v>
                </pt>
                <pt idx="105">
                  <v>715</v>
                </pt>
                <pt idx="106">
                  <v>661</v>
                </pt>
                <pt idx="107">
                  <v>644</v>
                </pt>
                <pt idx="108">
                  <v>660</v>
                </pt>
                <pt idx="109">
                  <v>654</v>
                </pt>
                <pt idx="110">
                  <v>581</v>
                </pt>
                <pt idx="111">
                  <v>613</v>
                </pt>
                <pt idx="112">
                  <v>650</v>
                </pt>
                <pt idx="113">
                  <v>745</v>
                </pt>
                <pt idx="114">
                  <v>675</v>
                </pt>
                <pt idx="115">
                  <v>590</v>
                </pt>
                <pt idx="116">
                  <v>639</v>
                </pt>
                <pt idx="117">
                  <v>658</v>
                </pt>
                <pt idx="118">
                  <v>679</v>
                </pt>
                <pt idx="119">
                  <v>651</v>
                </pt>
                <pt idx="120">
                  <v>728</v>
                </pt>
                <pt idx="121">
                  <v>726</v>
                </pt>
                <pt idx="122">
                  <v>706</v>
                </pt>
                <pt idx="123">
                  <v>709</v>
                </pt>
                <pt idx="124">
                  <v>713</v>
                </pt>
                <pt idx="125">
                  <v>710</v>
                </pt>
                <pt idx="126">
                  <v>749</v>
                </pt>
                <pt idx="127">
                  <v>748</v>
                </pt>
                <pt idx="128">
                  <v>790</v>
                </pt>
                <pt idx="129">
                  <v>834</v>
                </pt>
                <pt idx="130">
                  <v>735</v>
                </pt>
                <pt idx="131">
                  <v>838</v>
                </pt>
                <pt idx="132">
                  <v>809</v>
                </pt>
                <pt idx="133">
                  <v>778</v>
                </pt>
                <pt idx="134">
                  <v>708</v>
                </pt>
                <pt idx="135">
                  <v>755</v>
                </pt>
                <pt idx="136">
                  <v>756</v>
                </pt>
                <pt idx="137">
                  <v>748</v>
                </pt>
                <pt idx="138">
                  <v>773</v>
                </pt>
                <pt idx="139">
                  <v>694</v>
                </pt>
                <pt idx="140">
                  <v>665</v>
                </pt>
                <pt idx="141">
                  <v>600</v>
                </pt>
                <pt idx="142">
                  <v>681</v>
                </pt>
                <pt idx="143">
                  <v>642</v>
                </pt>
                <pt idx="144">
                  <v>627</v>
                </pt>
                <pt idx="145">
                  <v>621</v>
                </pt>
                <pt idx="146">
                  <v>606</v>
                </pt>
              </numCache>
            </numRef>
          </val>
          <smooth val="0"/>
        </ser>
        <ser>
          <idx val="1"/>
          <order val="1"/>
          <tx>
            <strRef>
              <f>'2021-24 no NPH'!$C$8:$C$9</f>
              <strCache>
                <ptCount val="1"/>
                <pt idx="0">
                  <v>1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'2021-24 no NPH'!$A$10:$A$157</f>
              <strCache>
                <ptCount val="147"/>
                <pt idx="0">
                  <v>6/14/2021</v>
                </pt>
                <pt idx="1">
                  <v>6/21/2021</v>
                </pt>
                <pt idx="2">
                  <v>6/28/2021</v>
                </pt>
                <pt idx="3">
                  <v>7/5/2021</v>
                </pt>
                <pt idx="4">
                  <v>7/12/2021</v>
                </pt>
                <pt idx="5">
                  <v>7/19/2021</v>
                </pt>
                <pt idx="6">
                  <v>7/26/2021</v>
                </pt>
                <pt idx="7">
                  <v>8/2/2021</v>
                </pt>
                <pt idx="8">
                  <v>8/9/2021</v>
                </pt>
                <pt idx="9">
                  <v>8/16/2021</v>
                </pt>
                <pt idx="10">
                  <v>8/23/2021</v>
                </pt>
                <pt idx="11">
                  <v>8/30/2021</v>
                </pt>
                <pt idx="12">
                  <v>9/6/2021</v>
                </pt>
                <pt idx="13">
                  <v>9/13/2021</v>
                </pt>
                <pt idx="14">
                  <v>9/20/2021</v>
                </pt>
                <pt idx="15">
                  <v>9/27/2021</v>
                </pt>
                <pt idx="16">
                  <v>10/4/2021</v>
                </pt>
                <pt idx="17">
                  <v>10/11/2021</v>
                </pt>
                <pt idx="18">
                  <v>10/18/2021</v>
                </pt>
                <pt idx="19">
                  <v>10/25/2021</v>
                </pt>
                <pt idx="20">
                  <v>11/1/2021</v>
                </pt>
                <pt idx="21">
                  <v>11/8/2021</v>
                </pt>
                <pt idx="22">
                  <v>11/15/2021</v>
                </pt>
                <pt idx="23">
                  <v>11/22/2021</v>
                </pt>
                <pt idx="24">
                  <v>11/29/2021</v>
                </pt>
                <pt idx="25">
                  <v>12/6/2021</v>
                </pt>
                <pt idx="26">
                  <v>12/13/2021</v>
                </pt>
                <pt idx="27">
                  <v>12/20/2021</v>
                </pt>
                <pt idx="28">
                  <v>12/27/2021</v>
                </pt>
                <pt idx="29">
                  <v>1/3/2022</v>
                </pt>
                <pt idx="30">
                  <v>1/10/2022</v>
                </pt>
                <pt idx="31">
                  <v>1/17/2022</v>
                </pt>
                <pt idx="32">
                  <v>1/24/2022</v>
                </pt>
                <pt idx="33">
                  <v>1/31/2022</v>
                </pt>
                <pt idx="34">
                  <v>2/7/2022</v>
                </pt>
                <pt idx="35">
                  <v>2/14/2022</v>
                </pt>
                <pt idx="36">
                  <v>2/21/2022</v>
                </pt>
                <pt idx="37">
                  <v>2/28/2022</v>
                </pt>
                <pt idx="38">
                  <v>3/7/2022</v>
                </pt>
                <pt idx="39">
                  <v>3/14/2022</v>
                </pt>
                <pt idx="40">
                  <v>3/21/2022</v>
                </pt>
                <pt idx="41">
                  <v>3/28/2022</v>
                </pt>
                <pt idx="42">
                  <v>4/4/2022</v>
                </pt>
                <pt idx="43">
                  <v>4/11/2022</v>
                </pt>
                <pt idx="44">
                  <v>4/18/2022</v>
                </pt>
                <pt idx="45">
                  <v>4/25/2022</v>
                </pt>
                <pt idx="46">
                  <v>5/2/2022</v>
                </pt>
                <pt idx="47">
                  <v>5/9/2022</v>
                </pt>
                <pt idx="48">
                  <v>5/16/2022</v>
                </pt>
                <pt idx="49">
                  <v>5/23/2022</v>
                </pt>
                <pt idx="50">
                  <v>5/30/2022</v>
                </pt>
                <pt idx="51">
                  <v>6/6/2022</v>
                </pt>
                <pt idx="52">
                  <v>6/13/2022</v>
                </pt>
                <pt idx="53">
                  <v>6/20/2022</v>
                </pt>
                <pt idx="54">
                  <v>6/27/2022</v>
                </pt>
                <pt idx="55">
                  <v>7/4/2022</v>
                </pt>
                <pt idx="56">
                  <v>7/11/2022</v>
                </pt>
                <pt idx="57">
                  <v>7/18/2022</v>
                </pt>
                <pt idx="58">
                  <v>7/25/2022</v>
                </pt>
                <pt idx="59">
                  <v>8/1/2022</v>
                </pt>
                <pt idx="60">
                  <v>8/8/2022</v>
                </pt>
                <pt idx="61">
                  <v>8/15/2022</v>
                </pt>
                <pt idx="62">
                  <v>8/22/2022</v>
                </pt>
                <pt idx="63">
                  <v>8/29/2022</v>
                </pt>
                <pt idx="64">
                  <v>9/5/2022</v>
                </pt>
                <pt idx="65">
                  <v>9/12/2022</v>
                </pt>
                <pt idx="66">
                  <v>9/19/2022</v>
                </pt>
                <pt idx="67">
                  <v>9/26/2022</v>
                </pt>
                <pt idx="68">
                  <v>10/3/2022</v>
                </pt>
                <pt idx="69">
                  <v>10/10/2022</v>
                </pt>
                <pt idx="70">
                  <v>10/17/2022</v>
                </pt>
                <pt idx="71">
                  <v>10/24/2022</v>
                </pt>
                <pt idx="72">
                  <v>10/31/2022</v>
                </pt>
                <pt idx="73">
                  <v>11/7/2022</v>
                </pt>
                <pt idx="74">
                  <v>11/14/2022</v>
                </pt>
                <pt idx="75">
                  <v>11/21/2022</v>
                </pt>
                <pt idx="76">
                  <v>11/28/2022</v>
                </pt>
                <pt idx="77">
                  <v>12/5/2022</v>
                </pt>
                <pt idx="78">
                  <v>12/12/2022</v>
                </pt>
                <pt idx="79">
                  <v>12/19/2022</v>
                </pt>
                <pt idx="80">
                  <v>12/26/2022</v>
                </pt>
                <pt idx="81">
                  <v>1/2/2023</v>
                </pt>
                <pt idx="82">
                  <v>1/9/2023</v>
                </pt>
                <pt idx="83">
                  <v>1/16/2023</v>
                </pt>
                <pt idx="84">
                  <v>1/23/2023</v>
                </pt>
                <pt idx="85">
                  <v>1/30/2023</v>
                </pt>
                <pt idx="86">
                  <v>2/6/2023</v>
                </pt>
                <pt idx="87">
                  <v>2/13/2023</v>
                </pt>
                <pt idx="88">
                  <v>2/20/2023</v>
                </pt>
                <pt idx="89">
                  <v>2/27/2023</v>
                </pt>
                <pt idx="90">
                  <v>3/6/2023</v>
                </pt>
                <pt idx="91">
                  <v>3/13/2023</v>
                </pt>
                <pt idx="92">
                  <v>3/20/2023</v>
                </pt>
                <pt idx="93">
                  <v>3/27/2023</v>
                </pt>
                <pt idx="94">
                  <v>4/3/2023</v>
                </pt>
                <pt idx="95">
                  <v>4/10/2023</v>
                </pt>
                <pt idx="96">
                  <v>4/17/2023</v>
                </pt>
                <pt idx="97">
                  <v>4/24/2023</v>
                </pt>
                <pt idx="98">
                  <v>5/1/2023</v>
                </pt>
                <pt idx="99">
                  <v>5/8/2023</v>
                </pt>
                <pt idx="100">
                  <v>5/15/2023</v>
                </pt>
                <pt idx="101">
                  <v>5/22/2023</v>
                </pt>
                <pt idx="102">
                  <v>5/29/2023</v>
                </pt>
                <pt idx="103">
                  <v>6/5/2023</v>
                </pt>
                <pt idx="104">
                  <v>6/12/2023</v>
                </pt>
                <pt idx="105">
                  <v>6/19/2023</v>
                </pt>
                <pt idx="106">
                  <v>6/26/2023</v>
                </pt>
                <pt idx="107">
                  <v>7/3/2023</v>
                </pt>
                <pt idx="108">
                  <v>7/10/2023</v>
                </pt>
                <pt idx="109">
                  <v>7/17/2023</v>
                </pt>
                <pt idx="110">
                  <v>7/24/2023</v>
                </pt>
                <pt idx="111">
                  <v>7/31/2023</v>
                </pt>
                <pt idx="112">
                  <v>8/7/2023</v>
                </pt>
                <pt idx="113">
                  <v>8/14/2023</v>
                </pt>
                <pt idx="114">
                  <v>8/21/2023</v>
                </pt>
                <pt idx="115">
                  <v>8/28/2023</v>
                </pt>
                <pt idx="116">
                  <v>9/4/2023</v>
                </pt>
                <pt idx="117">
                  <v>9/11/2023</v>
                </pt>
                <pt idx="118">
                  <v>9/18/2023</v>
                </pt>
                <pt idx="119">
                  <v>9/25/2023</v>
                </pt>
                <pt idx="120">
                  <v>10/2/2023</v>
                </pt>
                <pt idx="121">
                  <v>10/9/2023</v>
                </pt>
                <pt idx="122">
                  <v>10/16/2023</v>
                </pt>
                <pt idx="123">
                  <v>10/23/2023</v>
                </pt>
                <pt idx="124">
                  <v>10/30/2023</v>
                </pt>
                <pt idx="125">
                  <v>11/6/2023</v>
                </pt>
                <pt idx="126">
                  <v>11/13/2023</v>
                </pt>
                <pt idx="127">
                  <v>11/20/2023</v>
                </pt>
                <pt idx="128">
                  <v>11/27/2023</v>
                </pt>
                <pt idx="129">
                  <v>12/4/2023</v>
                </pt>
                <pt idx="130">
                  <v>12/11/2023</v>
                </pt>
                <pt idx="131">
                  <v>12/18/2023</v>
                </pt>
                <pt idx="132">
                  <v>12/25/2023</v>
                </pt>
                <pt idx="133">
                  <v>1/1/2024</v>
                </pt>
                <pt idx="134">
                  <v>1/8/2024</v>
                </pt>
                <pt idx="135">
                  <v>1/15/2024</v>
                </pt>
                <pt idx="136">
                  <v>1/22/2024</v>
                </pt>
                <pt idx="137">
                  <v>1/29/2024</v>
                </pt>
                <pt idx="138">
                  <v>2/5/2024</v>
                </pt>
                <pt idx="139">
                  <v>2/12/2024</v>
                </pt>
                <pt idx="140">
                  <v>2/19/2024</v>
                </pt>
                <pt idx="141">
                  <v>2/26/2024</v>
                </pt>
                <pt idx="142">
                  <v>3/4/2024</v>
                </pt>
                <pt idx="143">
                  <v>3/11/2024</v>
                </pt>
                <pt idx="144">
                  <v>3/18/2024</v>
                </pt>
                <pt idx="145">
                  <v>3/25/2024</v>
                </pt>
                <pt idx="146">
                  <v>4/1/2024</v>
                </pt>
              </strCache>
            </strRef>
          </cat>
          <val>
            <numRef>
              <f>'2021-24 no NPH'!$C$10:$C$157</f>
              <numCache>
                <formatCode>General</formatCode>
                <ptCount val="147"/>
                <pt idx="0">
                  <v>313</v>
                </pt>
                <pt idx="1">
                  <v>318</v>
                </pt>
                <pt idx="2">
                  <v>254</v>
                </pt>
                <pt idx="3">
                  <v>277</v>
                </pt>
                <pt idx="4">
                  <v>278</v>
                </pt>
                <pt idx="5">
                  <v>285</v>
                </pt>
                <pt idx="6">
                  <v>297</v>
                </pt>
                <pt idx="7">
                  <v>291</v>
                </pt>
                <pt idx="8">
                  <v>291</v>
                </pt>
                <pt idx="9">
                  <v>276</v>
                </pt>
                <pt idx="10">
                  <v>298</v>
                </pt>
                <pt idx="11">
                  <v>294</v>
                </pt>
                <pt idx="12">
                  <v>320</v>
                </pt>
                <pt idx="13">
                  <v>319</v>
                </pt>
                <pt idx="14">
                  <v>304</v>
                </pt>
                <pt idx="15">
                  <v>302</v>
                </pt>
                <pt idx="16">
                  <v>333</v>
                </pt>
                <pt idx="17">
                  <v>314</v>
                </pt>
                <pt idx="18">
                  <v>325</v>
                </pt>
                <pt idx="19">
                  <v>336</v>
                </pt>
                <pt idx="20">
                  <v>343</v>
                </pt>
                <pt idx="21">
                  <v>367</v>
                </pt>
                <pt idx="22">
                  <v>367</v>
                </pt>
                <pt idx="23">
                  <v>439</v>
                </pt>
                <pt idx="24">
                  <v>407</v>
                </pt>
                <pt idx="25">
                  <v>432</v>
                </pt>
                <pt idx="26">
                  <v>398</v>
                </pt>
                <pt idx="27">
                  <v>381</v>
                </pt>
                <pt idx="28">
                  <v>370</v>
                </pt>
                <pt idx="29">
                  <v>327</v>
                </pt>
                <pt idx="30">
                  <v>336</v>
                </pt>
                <pt idx="31">
                  <v>329</v>
                </pt>
                <pt idx="32">
                  <v>329</v>
                </pt>
                <pt idx="33">
                  <v>348</v>
                </pt>
                <pt idx="34">
                  <v>362</v>
                </pt>
                <pt idx="35">
                  <v>339</v>
                </pt>
                <pt idx="36">
                  <v>338</v>
                </pt>
                <pt idx="37">
                  <v>311</v>
                </pt>
                <pt idx="38">
                  <v>345</v>
                </pt>
                <pt idx="39">
                  <v>321</v>
                </pt>
                <pt idx="40">
                  <v>369</v>
                </pt>
                <pt idx="41">
                  <v>363</v>
                </pt>
                <pt idx="42">
                  <v>357</v>
                </pt>
                <pt idx="43">
                  <v>364</v>
                </pt>
                <pt idx="44">
                  <v>343</v>
                </pt>
                <pt idx="45">
                  <v>340</v>
                </pt>
                <pt idx="46">
                  <v>358</v>
                </pt>
                <pt idx="47">
                  <v>327</v>
                </pt>
                <pt idx="48">
                  <v>325</v>
                </pt>
                <pt idx="49">
                  <v>327</v>
                </pt>
                <pt idx="50">
                  <v>310</v>
                </pt>
                <pt idx="51">
                  <v>328</v>
                </pt>
                <pt idx="52">
                  <v>288</v>
                </pt>
                <pt idx="53">
                  <v>288</v>
                </pt>
                <pt idx="54">
                  <v>352</v>
                </pt>
                <pt idx="55">
                  <v>295</v>
                </pt>
                <pt idx="56">
                  <v>296</v>
                </pt>
                <pt idx="57">
                  <v>344</v>
                </pt>
                <pt idx="58">
                  <v>320</v>
                </pt>
                <pt idx="59">
                  <v>320</v>
                </pt>
                <pt idx="60">
                  <v>319</v>
                </pt>
                <pt idx="61">
                  <v>332</v>
                </pt>
                <pt idx="62">
                  <v>303</v>
                </pt>
                <pt idx="63">
                  <v>316</v>
                </pt>
                <pt idx="64">
                  <v>293</v>
                </pt>
                <pt idx="65">
                  <v>330</v>
                </pt>
                <pt idx="66">
                  <v>368</v>
                </pt>
                <pt idx="67">
                  <v>344</v>
                </pt>
                <pt idx="68">
                  <v>350</v>
                </pt>
                <pt idx="69">
                  <v>340</v>
                </pt>
                <pt idx="70">
                  <v>334</v>
                </pt>
                <pt idx="71">
                  <v>313</v>
                </pt>
                <pt idx="72">
                  <v>312</v>
                </pt>
                <pt idx="73">
                  <v>365</v>
                </pt>
                <pt idx="74">
                  <v>351</v>
                </pt>
                <pt idx="75">
                  <v>342</v>
                </pt>
                <pt idx="76">
                  <v>363</v>
                </pt>
                <pt idx="77">
                  <v>386</v>
                </pt>
                <pt idx="78">
                  <v>435</v>
                </pt>
                <pt idx="79">
                  <v>414</v>
                </pt>
                <pt idx="80">
                  <v>487</v>
                </pt>
                <pt idx="81">
                  <v>441</v>
                </pt>
                <pt idx="82">
                  <v>394</v>
                </pt>
                <pt idx="83">
                  <v>398</v>
                </pt>
                <pt idx="84">
                  <v>362</v>
                </pt>
                <pt idx="85">
                  <v>350</v>
                </pt>
                <pt idx="86">
                  <v>351</v>
                </pt>
                <pt idx="87">
                  <v>382</v>
                </pt>
                <pt idx="88">
                  <v>351</v>
                </pt>
                <pt idx="89">
                  <v>355</v>
                </pt>
                <pt idx="90">
                  <v>385</v>
                </pt>
                <pt idx="91">
                  <v>322</v>
                </pt>
                <pt idx="92">
                  <v>361</v>
                </pt>
                <pt idx="93">
                  <v>305</v>
                </pt>
                <pt idx="94">
                  <v>312</v>
                </pt>
                <pt idx="95">
                  <v>378</v>
                </pt>
                <pt idx="96">
                  <v>343</v>
                </pt>
                <pt idx="97">
                  <v>324</v>
                </pt>
                <pt idx="98">
                  <v>314</v>
                </pt>
                <pt idx="99">
                  <v>329</v>
                </pt>
                <pt idx="100">
                  <v>306</v>
                </pt>
                <pt idx="101">
                  <v>330</v>
                </pt>
                <pt idx="102">
                  <v>328</v>
                </pt>
                <pt idx="103">
                  <v>300</v>
                </pt>
                <pt idx="104">
                  <v>307</v>
                </pt>
                <pt idx="105">
                  <v>339</v>
                </pt>
                <pt idx="106">
                  <v>300</v>
                </pt>
                <pt idx="107">
                  <v>326</v>
                </pt>
                <pt idx="108">
                  <v>321</v>
                </pt>
                <pt idx="109">
                  <v>301</v>
                </pt>
                <pt idx="110">
                  <v>333</v>
                </pt>
                <pt idx="111">
                  <v>291</v>
                </pt>
                <pt idx="112">
                  <v>357</v>
                </pt>
                <pt idx="113">
                  <v>320</v>
                </pt>
                <pt idx="114">
                  <v>374</v>
                </pt>
                <pt idx="115">
                  <v>290</v>
                </pt>
                <pt idx="116">
                  <v>307</v>
                </pt>
                <pt idx="117">
                  <v>295</v>
                </pt>
                <pt idx="118">
                  <v>341</v>
                </pt>
                <pt idx="119">
                  <v>297</v>
                </pt>
                <pt idx="120">
                  <v>328</v>
                </pt>
                <pt idx="121">
                  <v>403</v>
                </pt>
                <pt idx="122">
                  <v>399</v>
                </pt>
                <pt idx="123">
                  <v>382</v>
                </pt>
                <pt idx="124">
                  <v>365</v>
                </pt>
                <pt idx="125">
                  <v>328</v>
                </pt>
                <pt idx="126">
                  <v>391</v>
                </pt>
                <pt idx="127">
                  <v>376</v>
                </pt>
                <pt idx="128">
                  <v>360</v>
                </pt>
                <pt idx="129">
                  <v>430</v>
                </pt>
                <pt idx="130">
                  <v>384</v>
                </pt>
                <pt idx="131">
                  <v>370</v>
                </pt>
                <pt idx="132">
                  <v>372</v>
                </pt>
                <pt idx="133">
                  <v>359</v>
                </pt>
                <pt idx="134">
                  <v>341</v>
                </pt>
                <pt idx="135">
                  <v>395</v>
                </pt>
                <pt idx="136">
                  <v>400</v>
                </pt>
                <pt idx="137">
                  <v>377</v>
                </pt>
                <pt idx="138">
                  <v>416</v>
                </pt>
                <pt idx="139">
                  <v>350</v>
                </pt>
                <pt idx="140">
                  <v>399</v>
                </pt>
                <pt idx="141">
                  <v>342</v>
                </pt>
                <pt idx="142">
                  <v>295</v>
                </pt>
                <pt idx="143">
                  <v>302</v>
                </pt>
                <pt idx="144">
                  <v>330</v>
                </pt>
                <pt idx="145">
                  <v>340</v>
                </pt>
                <pt idx="146">
                  <v>318</v>
                </pt>
              </numCache>
            </numRef>
          </val>
          <smooth val="0"/>
        </ser>
        <ser>
          <idx val="2"/>
          <order val="2"/>
          <tx>
            <strRef>
              <f>'2021-24 no NPH'!$D$8:$D$9</f>
              <strCache>
                <ptCount val="1"/>
                <pt idx="0">
                  <v>2</v>
                </pt>
              </strCache>
            </strRef>
          </tx>
          <spPr>
            <a:ln w="28575" cap="rnd">
              <a:solidFill>
                <a:srgbClr val="00B0F0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'2021-24 no NPH'!$A$10:$A$157</f>
              <strCache>
                <ptCount val="147"/>
                <pt idx="0">
                  <v>6/14/2021</v>
                </pt>
                <pt idx="1">
                  <v>6/21/2021</v>
                </pt>
                <pt idx="2">
                  <v>6/28/2021</v>
                </pt>
                <pt idx="3">
                  <v>7/5/2021</v>
                </pt>
                <pt idx="4">
                  <v>7/12/2021</v>
                </pt>
                <pt idx="5">
                  <v>7/19/2021</v>
                </pt>
                <pt idx="6">
                  <v>7/26/2021</v>
                </pt>
                <pt idx="7">
                  <v>8/2/2021</v>
                </pt>
                <pt idx="8">
                  <v>8/9/2021</v>
                </pt>
                <pt idx="9">
                  <v>8/16/2021</v>
                </pt>
                <pt idx="10">
                  <v>8/23/2021</v>
                </pt>
                <pt idx="11">
                  <v>8/30/2021</v>
                </pt>
                <pt idx="12">
                  <v>9/6/2021</v>
                </pt>
                <pt idx="13">
                  <v>9/13/2021</v>
                </pt>
                <pt idx="14">
                  <v>9/20/2021</v>
                </pt>
                <pt idx="15">
                  <v>9/27/2021</v>
                </pt>
                <pt idx="16">
                  <v>10/4/2021</v>
                </pt>
                <pt idx="17">
                  <v>10/11/2021</v>
                </pt>
                <pt idx="18">
                  <v>10/18/2021</v>
                </pt>
                <pt idx="19">
                  <v>10/25/2021</v>
                </pt>
                <pt idx="20">
                  <v>11/1/2021</v>
                </pt>
                <pt idx="21">
                  <v>11/8/2021</v>
                </pt>
                <pt idx="22">
                  <v>11/15/2021</v>
                </pt>
                <pt idx="23">
                  <v>11/22/2021</v>
                </pt>
                <pt idx="24">
                  <v>11/29/2021</v>
                </pt>
                <pt idx="25">
                  <v>12/6/2021</v>
                </pt>
                <pt idx="26">
                  <v>12/13/2021</v>
                </pt>
                <pt idx="27">
                  <v>12/20/2021</v>
                </pt>
                <pt idx="28">
                  <v>12/27/2021</v>
                </pt>
                <pt idx="29">
                  <v>1/3/2022</v>
                </pt>
                <pt idx="30">
                  <v>1/10/2022</v>
                </pt>
                <pt idx="31">
                  <v>1/17/2022</v>
                </pt>
                <pt idx="32">
                  <v>1/24/2022</v>
                </pt>
                <pt idx="33">
                  <v>1/31/2022</v>
                </pt>
                <pt idx="34">
                  <v>2/7/2022</v>
                </pt>
                <pt idx="35">
                  <v>2/14/2022</v>
                </pt>
                <pt idx="36">
                  <v>2/21/2022</v>
                </pt>
                <pt idx="37">
                  <v>2/28/2022</v>
                </pt>
                <pt idx="38">
                  <v>3/7/2022</v>
                </pt>
                <pt idx="39">
                  <v>3/14/2022</v>
                </pt>
                <pt idx="40">
                  <v>3/21/2022</v>
                </pt>
                <pt idx="41">
                  <v>3/28/2022</v>
                </pt>
                <pt idx="42">
                  <v>4/4/2022</v>
                </pt>
                <pt idx="43">
                  <v>4/11/2022</v>
                </pt>
                <pt idx="44">
                  <v>4/18/2022</v>
                </pt>
                <pt idx="45">
                  <v>4/25/2022</v>
                </pt>
                <pt idx="46">
                  <v>5/2/2022</v>
                </pt>
                <pt idx="47">
                  <v>5/9/2022</v>
                </pt>
                <pt idx="48">
                  <v>5/16/2022</v>
                </pt>
                <pt idx="49">
                  <v>5/23/2022</v>
                </pt>
                <pt idx="50">
                  <v>5/30/2022</v>
                </pt>
                <pt idx="51">
                  <v>6/6/2022</v>
                </pt>
                <pt idx="52">
                  <v>6/13/2022</v>
                </pt>
                <pt idx="53">
                  <v>6/20/2022</v>
                </pt>
                <pt idx="54">
                  <v>6/27/2022</v>
                </pt>
                <pt idx="55">
                  <v>7/4/2022</v>
                </pt>
                <pt idx="56">
                  <v>7/11/2022</v>
                </pt>
                <pt idx="57">
                  <v>7/18/2022</v>
                </pt>
                <pt idx="58">
                  <v>7/25/2022</v>
                </pt>
                <pt idx="59">
                  <v>8/1/2022</v>
                </pt>
                <pt idx="60">
                  <v>8/8/2022</v>
                </pt>
                <pt idx="61">
                  <v>8/15/2022</v>
                </pt>
                <pt idx="62">
                  <v>8/22/2022</v>
                </pt>
                <pt idx="63">
                  <v>8/29/2022</v>
                </pt>
                <pt idx="64">
                  <v>9/5/2022</v>
                </pt>
                <pt idx="65">
                  <v>9/12/2022</v>
                </pt>
                <pt idx="66">
                  <v>9/19/2022</v>
                </pt>
                <pt idx="67">
                  <v>9/26/2022</v>
                </pt>
                <pt idx="68">
                  <v>10/3/2022</v>
                </pt>
                <pt idx="69">
                  <v>10/10/2022</v>
                </pt>
                <pt idx="70">
                  <v>10/17/2022</v>
                </pt>
                <pt idx="71">
                  <v>10/24/2022</v>
                </pt>
                <pt idx="72">
                  <v>10/31/2022</v>
                </pt>
                <pt idx="73">
                  <v>11/7/2022</v>
                </pt>
                <pt idx="74">
                  <v>11/14/2022</v>
                </pt>
                <pt idx="75">
                  <v>11/21/2022</v>
                </pt>
                <pt idx="76">
                  <v>11/28/2022</v>
                </pt>
                <pt idx="77">
                  <v>12/5/2022</v>
                </pt>
                <pt idx="78">
                  <v>12/12/2022</v>
                </pt>
                <pt idx="79">
                  <v>12/19/2022</v>
                </pt>
                <pt idx="80">
                  <v>12/26/2022</v>
                </pt>
                <pt idx="81">
                  <v>1/2/2023</v>
                </pt>
                <pt idx="82">
                  <v>1/9/2023</v>
                </pt>
                <pt idx="83">
                  <v>1/16/2023</v>
                </pt>
                <pt idx="84">
                  <v>1/23/2023</v>
                </pt>
                <pt idx="85">
                  <v>1/30/2023</v>
                </pt>
                <pt idx="86">
                  <v>2/6/2023</v>
                </pt>
                <pt idx="87">
                  <v>2/13/2023</v>
                </pt>
                <pt idx="88">
                  <v>2/20/2023</v>
                </pt>
                <pt idx="89">
                  <v>2/27/2023</v>
                </pt>
                <pt idx="90">
                  <v>3/6/2023</v>
                </pt>
                <pt idx="91">
                  <v>3/13/2023</v>
                </pt>
                <pt idx="92">
                  <v>3/20/2023</v>
                </pt>
                <pt idx="93">
                  <v>3/27/2023</v>
                </pt>
                <pt idx="94">
                  <v>4/3/2023</v>
                </pt>
                <pt idx="95">
                  <v>4/10/2023</v>
                </pt>
                <pt idx="96">
                  <v>4/17/2023</v>
                </pt>
                <pt idx="97">
                  <v>4/24/2023</v>
                </pt>
                <pt idx="98">
                  <v>5/1/2023</v>
                </pt>
                <pt idx="99">
                  <v>5/8/2023</v>
                </pt>
                <pt idx="100">
                  <v>5/15/2023</v>
                </pt>
                <pt idx="101">
                  <v>5/22/2023</v>
                </pt>
                <pt idx="102">
                  <v>5/29/2023</v>
                </pt>
                <pt idx="103">
                  <v>6/5/2023</v>
                </pt>
                <pt idx="104">
                  <v>6/12/2023</v>
                </pt>
                <pt idx="105">
                  <v>6/19/2023</v>
                </pt>
                <pt idx="106">
                  <v>6/26/2023</v>
                </pt>
                <pt idx="107">
                  <v>7/3/2023</v>
                </pt>
                <pt idx="108">
                  <v>7/10/2023</v>
                </pt>
                <pt idx="109">
                  <v>7/17/2023</v>
                </pt>
                <pt idx="110">
                  <v>7/24/2023</v>
                </pt>
                <pt idx="111">
                  <v>7/31/2023</v>
                </pt>
                <pt idx="112">
                  <v>8/7/2023</v>
                </pt>
                <pt idx="113">
                  <v>8/14/2023</v>
                </pt>
                <pt idx="114">
                  <v>8/21/2023</v>
                </pt>
                <pt idx="115">
                  <v>8/28/2023</v>
                </pt>
                <pt idx="116">
                  <v>9/4/2023</v>
                </pt>
                <pt idx="117">
                  <v>9/11/2023</v>
                </pt>
                <pt idx="118">
                  <v>9/18/2023</v>
                </pt>
                <pt idx="119">
                  <v>9/25/2023</v>
                </pt>
                <pt idx="120">
                  <v>10/2/2023</v>
                </pt>
                <pt idx="121">
                  <v>10/9/2023</v>
                </pt>
                <pt idx="122">
                  <v>10/16/2023</v>
                </pt>
                <pt idx="123">
                  <v>10/23/2023</v>
                </pt>
                <pt idx="124">
                  <v>10/30/2023</v>
                </pt>
                <pt idx="125">
                  <v>11/6/2023</v>
                </pt>
                <pt idx="126">
                  <v>11/13/2023</v>
                </pt>
                <pt idx="127">
                  <v>11/20/2023</v>
                </pt>
                <pt idx="128">
                  <v>11/27/2023</v>
                </pt>
                <pt idx="129">
                  <v>12/4/2023</v>
                </pt>
                <pt idx="130">
                  <v>12/11/2023</v>
                </pt>
                <pt idx="131">
                  <v>12/18/2023</v>
                </pt>
                <pt idx="132">
                  <v>12/25/2023</v>
                </pt>
                <pt idx="133">
                  <v>1/1/2024</v>
                </pt>
                <pt idx="134">
                  <v>1/8/2024</v>
                </pt>
                <pt idx="135">
                  <v>1/15/2024</v>
                </pt>
                <pt idx="136">
                  <v>1/22/2024</v>
                </pt>
                <pt idx="137">
                  <v>1/29/2024</v>
                </pt>
                <pt idx="138">
                  <v>2/5/2024</v>
                </pt>
                <pt idx="139">
                  <v>2/12/2024</v>
                </pt>
                <pt idx="140">
                  <v>2/19/2024</v>
                </pt>
                <pt idx="141">
                  <v>2/26/2024</v>
                </pt>
                <pt idx="142">
                  <v>3/4/2024</v>
                </pt>
                <pt idx="143">
                  <v>3/11/2024</v>
                </pt>
                <pt idx="144">
                  <v>3/18/2024</v>
                </pt>
                <pt idx="145">
                  <v>3/25/2024</v>
                </pt>
                <pt idx="146">
                  <v>4/1/2024</v>
                </pt>
              </strCache>
            </strRef>
          </cat>
          <val>
            <numRef>
              <f>'2021-24 no NPH'!$D$10:$D$157</f>
              <numCache>
                <formatCode>General</formatCode>
                <ptCount val="147"/>
                <pt idx="0">
                  <v>722</v>
                </pt>
                <pt idx="1">
                  <v>758</v>
                </pt>
                <pt idx="2">
                  <v>745</v>
                </pt>
                <pt idx="3">
                  <v>739</v>
                </pt>
                <pt idx="4">
                  <v>867</v>
                </pt>
                <pt idx="5">
                  <v>806</v>
                </pt>
                <pt idx="6">
                  <v>940</v>
                </pt>
                <pt idx="7">
                  <v>822</v>
                </pt>
                <pt idx="8">
                  <v>879</v>
                </pt>
                <pt idx="9">
                  <v>873</v>
                </pt>
                <pt idx="10">
                  <v>875</v>
                </pt>
                <pt idx="11">
                  <v>913</v>
                </pt>
                <pt idx="12">
                  <v>945</v>
                </pt>
                <pt idx="13">
                  <v>942</v>
                </pt>
                <pt idx="14">
                  <v>926</v>
                </pt>
                <pt idx="15">
                  <v>971</v>
                </pt>
                <pt idx="16">
                  <v>976</v>
                </pt>
                <pt idx="17">
                  <v>1024</v>
                </pt>
                <pt idx="18">
                  <v>1066</v>
                </pt>
                <pt idx="19">
                  <v>1220</v>
                </pt>
                <pt idx="20">
                  <v>1252</v>
                </pt>
                <pt idx="21">
                  <v>1275</v>
                </pt>
                <pt idx="22">
                  <v>1278</v>
                </pt>
                <pt idx="23">
                  <v>1353</v>
                </pt>
                <pt idx="24">
                  <v>1443</v>
                </pt>
                <pt idx="25">
                  <v>1396</v>
                </pt>
                <pt idx="26">
                  <v>1285</v>
                </pt>
                <pt idx="27">
                  <v>1230</v>
                </pt>
                <pt idx="28">
                  <v>1127</v>
                </pt>
                <pt idx="29">
                  <v>1061</v>
                </pt>
                <pt idx="30">
                  <v>1109</v>
                </pt>
                <pt idx="31">
                  <v>1075</v>
                </pt>
                <pt idx="32">
                  <v>1084</v>
                </pt>
                <pt idx="33">
                  <v>1185</v>
                </pt>
                <pt idx="34">
                  <v>1228</v>
                </pt>
                <pt idx="35">
                  <v>1182</v>
                </pt>
                <pt idx="36">
                  <v>1125</v>
                </pt>
                <pt idx="37">
                  <v>1094</v>
                </pt>
                <pt idx="38">
                  <v>1080</v>
                </pt>
                <pt idx="39">
                  <v>1097</v>
                </pt>
                <pt idx="40">
                  <v>1106</v>
                </pt>
                <pt idx="41">
                  <v>1195</v>
                </pt>
                <pt idx="42">
                  <v>1173</v>
                </pt>
                <pt idx="43">
                  <v>1110</v>
                </pt>
                <pt idx="44">
                  <v>1185</v>
                </pt>
                <pt idx="45">
                  <v>1132</v>
                </pt>
                <pt idx="46">
                  <v>1076</v>
                </pt>
                <pt idx="47">
                  <v>1083</v>
                </pt>
                <pt idx="48">
                  <v>1019</v>
                </pt>
                <pt idx="49">
                  <v>914</v>
                </pt>
                <pt idx="50">
                  <v>1043</v>
                </pt>
                <pt idx="51">
                  <v>1024</v>
                </pt>
                <pt idx="52">
                  <v>1000</v>
                </pt>
                <pt idx="53">
                  <v>993</v>
                </pt>
                <pt idx="54">
                  <v>1069</v>
                </pt>
                <pt idx="55">
                  <v>923</v>
                </pt>
                <pt idx="56">
                  <v>992</v>
                </pt>
                <pt idx="57">
                  <v>1213</v>
                </pt>
                <pt idx="58">
                  <v>1090</v>
                </pt>
                <pt idx="59">
                  <v>1152</v>
                </pt>
                <pt idx="60">
                  <v>1084</v>
                </pt>
                <pt idx="61">
                  <v>1102</v>
                </pt>
                <pt idx="62">
                  <v>1052</v>
                </pt>
                <pt idx="63">
                  <v>1048</v>
                </pt>
                <pt idx="64">
                  <v>1078</v>
                </pt>
                <pt idx="65">
                  <v>1161</v>
                </pt>
                <pt idx="66">
                  <v>1125</v>
                </pt>
                <pt idx="67">
                  <v>1177</v>
                </pt>
                <pt idx="68">
                  <v>1189</v>
                </pt>
                <pt idx="69">
                  <v>1144</v>
                </pt>
                <pt idx="70">
                  <v>1199</v>
                </pt>
                <pt idx="71">
                  <v>1184</v>
                </pt>
                <pt idx="72">
                  <v>1106</v>
                </pt>
                <pt idx="73">
                  <v>1143</v>
                </pt>
                <pt idx="74">
                  <v>1147</v>
                </pt>
                <pt idx="75">
                  <v>1146</v>
                </pt>
                <pt idx="76">
                  <v>1251</v>
                </pt>
                <pt idx="77">
                  <v>1228</v>
                </pt>
                <pt idx="78">
                  <v>1395</v>
                </pt>
                <pt idx="79">
                  <v>1597</v>
                </pt>
                <pt idx="80">
                  <v>1570</v>
                </pt>
                <pt idx="81">
                  <v>1522</v>
                </pt>
                <pt idx="82">
                  <v>1355</v>
                </pt>
                <pt idx="83">
                  <v>1280</v>
                </pt>
                <pt idx="84">
                  <v>1203</v>
                </pt>
                <pt idx="85">
                  <v>1202</v>
                </pt>
                <pt idx="86">
                  <v>1174</v>
                </pt>
                <pt idx="87">
                  <v>1173</v>
                </pt>
                <pt idx="88">
                  <v>1184</v>
                </pt>
                <pt idx="89">
                  <v>1195</v>
                </pt>
                <pt idx="90">
                  <v>1215</v>
                </pt>
                <pt idx="91">
                  <v>1149</v>
                </pt>
                <pt idx="92">
                  <v>1153</v>
                </pt>
                <pt idx="93">
                  <v>1149</v>
                </pt>
                <pt idx="94">
                  <v>1088</v>
                </pt>
                <pt idx="95">
                  <v>1151</v>
                </pt>
                <pt idx="96">
                  <v>1105</v>
                </pt>
                <pt idx="97">
                  <v>1083</v>
                </pt>
                <pt idx="98">
                  <v>1052</v>
                </pt>
                <pt idx="99">
                  <v>1029</v>
                </pt>
                <pt idx="100">
                  <v>1038</v>
                </pt>
                <pt idx="101">
                  <v>988</v>
                </pt>
                <pt idx="102">
                  <v>1000</v>
                </pt>
                <pt idx="103">
                  <v>1005</v>
                </pt>
                <pt idx="104">
                  <v>975</v>
                </pt>
                <pt idx="105">
                  <v>1075</v>
                </pt>
                <pt idx="106">
                  <v>977</v>
                </pt>
                <pt idx="107">
                  <v>991</v>
                </pt>
                <pt idx="108">
                  <v>1083</v>
                </pt>
                <pt idx="109">
                  <v>1020</v>
                </pt>
                <pt idx="110">
                  <v>963</v>
                </pt>
                <pt idx="111">
                  <v>988</v>
                </pt>
                <pt idx="112">
                  <v>993</v>
                </pt>
                <pt idx="113">
                  <v>1074</v>
                </pt>
                <pt idx="114">
                  <v>1155</v>
                </pt>
                <pt idx="115">
                  <v>1030</v>
                </pt>
                <pt idx="116">
                  <v>991</v>
                </pt>
                <pt idx="117">
                  <v>1030</v>
                </pt>
                <pt idx="118">
                  <v>1031</v>
                </pt>
                <pt idx="119">
                  <v>1013</v>
                </pt>
                <pt idx="120">
                  <v>1025</v>
                </pt>
                <pt idx="121">
                  <v>1159</v>
                </pt>
                <pt idx="122">
                  <v>1099</v>
                </pt>
                <pt idx="123">
                  <v>1134</v>
                </pt>
                <pt idx="124">
                  <v>1085</v>
                </pt>
                <pt idx="125">
                  <v>1113</v>
                </pt>
                <pt idx="126">
                  <v>1190</v>
                </pt>
                <pt idx="127">
                  <v>1188</v>
                </pt>
                <pt idx="128">
                  <v>1242</v>
                </pt>
                <pt idx="129">
                  <v>1208</v>
                </pt>
                <pt idx="130">
                  <v>1311</v>
                </pt>
                <pt idx="131">
                  <v>1266</v>
                </pt>
                <pt idx="132">
                  <v>1305</v>
                </pt>
                <pt idx="133">
                  <v>1179</v>
                </pt>
                <pt idx="134">
                  <v>1175</v>
                </pt>
                <pt idx="135">
                  <v>1149</v>
                </pt>
                <pt idx="136">
                  <v>1215</v>
                </pt>
                <pt idx="137">
                  <v>1197</v>
                </pt>
                <pt idx="138">
                  <v>1324</v>
                </pt>
                <pt idx="139">
                  <v>1183</v>
                </pt>
                <pt idx="140">
                  <v>1123</v>
                </pt>
                <pt idx="141">
                  <v>1097</v>
                </pt>
                <pt idx="142">
                  <v>1044</v>
                </pt>
                <pt idx="143">
                  <v>1056</v>
                </pt>
                <pt idx="144">
                  <v>989</v>
                </pt>
                <pt idx="145">
                  <v>1066</v>
                </pt>
                <pt idx="146">
                  <v>1098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994414399"/>
        <axId val="1994408159"/>
      </lineChart>
      <catAx>
        <axId val="1994414399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994408159"/>
        <crosses val="autoZero"/>
        <auto val="1"/>
        <lblAlgn val="ctr"/>
        <lblOffset val="100"/>
        <noMultiLvlLbl val="0"/>
      </catAx>
      <valAx>
        <axId val="1994408159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994414399"/>
        <crosses val="autoZero"/>
        <crossBetween val="between"/>
      </valAx>
    </plotArea>
    <legend>
      <legendPos val="r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Detrend</a:t>
            </a:r>
            <a:r>
              <a:rPr lang="en-US" baseline="0"/>
              <a:t xml:space="preserve"> analysis window used to neutralize slopes</a:t>
            </a:r>
            <a:endParaRPr lang="en-US"/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'2021-24 no NPH'!$O$9</f>
              <strCache>
                <ptCount val="1"/>
                <pt idx="0">
                  <v>v1/v0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'2021-24 no NPH'!$O$10:$O$61</f>
              <numCache>
                <formatCode>0.000</formatCode>
                <ptCount val="52"/>
                <pt idx="0">
                  <v>0.407843137254902</v>
                </pt>
                <pt idx="1">
                  <v>0.4501329787234042</v>
                </pt>
                <pt idx="2">
                  <v>0.4585191793041927</v>
                </pt>
                <pt idx="3">
                  <v>0.4491803278688525</v>
                </pt>
                <pt idx="4">
                  <v>0.4445869676757311</v>
                </pt>
                <pt idx="5">
                  <v>0.4459175084175084</v>
                </pt>
                <pt idx="6">
                  <v>0.4517155995755218</v>
                </pt>
                <pt idx="7">
                  <v>0.445311327831958</v>
                </pt>
                <pt idx="8">
                  <v>0.4444301517880113</v>
                </pt>
                <pt idx="9">
                  <v>0.4440392067472076</v>
                </pt>
                <pt idx="10">
                  <v>0.4427244582043344</v>
                </pt>
                <pt idx="11">
                  <v>0.4448239870955499</v>
                </pt>
                <pt idx="12">
                  <v>0.4472588787529891</v>
                </pt>
                <pt idx="13">
                  <v>0.4466131833595236</v>
                </pt>
                <pt idx="14">
                  <v>0.4465408805031447</v>
                </pt>
                <pt idx="15">
                  <v>0.4488108305890962</v>
                </pt>
                <pt idx="16">
                  <v>0.4494039367895758</v>
                </pt>
                <pt idx="17">
                  <v>0.4498750164452046</v>
                </pt>
                <pt idx="18">
                  <v>0.4531710683144094</v>
                </pt>
                <pt idx="19">
                  <v>0.4520999340962195</v>
                </pt>
                <pt idx="20">
                  <v>0.4531232091690545</v>
                </pt>
                <pt idx="21">
                  <v>0.4513823998241082</v>
                </pt>
                <pt idx="22">
                  <v>0.4507191201353638</v>
                </pt>
                <pt idx="23">
                  <v>0.4534664561153278</v>
                </pt>
                <pt idx="24">
                  <v>0.454567804110532</v>
                </pt>
                <pt idx="25">
                  <v>0.4555582004284694</v>
                </pt>
                <pt idx="26">
                  <v>0.4544325915026669</v>
                </pt>
                <pt idx="27">
                  <v>0.4559335654969194</v>
                </pt>
                <pt idx="28">
                  <v>0.4556205328135153</v>
                </pt>
                <pt idx="29">
                  <v>0.4568540745420088</v>
                </pt>
                <pt idx="30">
                  <v>0.4582957434593619</v>
                </pt>
                <pt idx="31">
                  <v>0.4577217613273771</v>
                </pt>
                <pt idx="32">
                  <v>0.4576277769147118</v>
                </pt>
                <pt idx="33">
                  <v>0.4580735366360579</v>
                </pt>
                <pt idx="34">
                  <v>0.4579708007668485</v>
                </pt>
                <pt idx="35">
                  <v>0.4590895995390377</v>
                </pt>
                <pt idx="36">
                  <v>0.4597228084986633</v>
                </pt>
                <pt idx="37">
                  <v>0.4597345437040093</v>
                </pt>
                <pt idx="38">
                  <v>0.4619559720864376</v>
                </pt>
                <pt idx="39">
                  <v>0.4622142951512749</v>
                </pt>
                <pt idx="40">
                  <v>0.4640431998965272</v>
                </pt>
                <pt idx="41">
                  <v>0.4632313472893183</v>
                </pt>
                <pt idx="42">
                  <v>0.4651270636245595</v>
                </pt>
                <pt idx="43">
                  <v>0.4655999514209376</v>
                </pt>
                <pt idx="44">
                  <v>0.4658823529411765</v>
                </pt>
                <pt idx="45">
                  <v>0.4655449420150147</v>
                </pt>
                <pt idx="46">
                  <v>0.4662580201649862</v>
                </pt>
                <pt idx="47">
                  <v>0.4660742906953856</v>
                </pt>
                <pt idx="48">
                  <v>0.4657628613154777</v>
                </pt>
                <pt idx="49">
                  <v>0.467514925574736</v>
                </pt>
                <pt idx="50">
                  <v>0.4693423110569149</v>
                </pt>
                <pt idx="51">
                  <v>0.4706234388009992</v>
                </pt>
              </numCache>
            </numRef>
          </val>
          <smooth val="0"/>
        </ser>
        <ser>
          <idx val="1"/>
          <order val="1"/>
          <tx>
            <strRef>
              <f>'2021-24 no NPH'!$P$9</f>
              <strCache>
                <ptCount val="1"/>
                <pt idx="0">
                  <v>v2/v1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'2021-24 no NPH'!$P$10:$P$61</f>
              <numCache>
                <formatCode>0.000</formatCode>
                <ptCount val="52"/>
                <pt idx="0">
                  <v>3.544871794871795</v>
                </pt>
                <pt idx="1">
                  <v>3.322008862629247</v>
                </pt>
                <pt idx="2">
                  <v>3.303501945525292</v>
                </pt>
                <pt idx="3">
                  <v>3.315328467153285</v>
                </pt>
                <pt idx="4">
                  <v>3.342758222735141</v>
                </pt>
                <pt idx="5">
                  <v>3.313355356300141</v>
                </pt>
                <pt idx="6">
                  <v>3.295223179326547</v>
                </pt>
                <pt idx="7">
                  <v>3.373652291105121</v>
                </pt>
                <pt idx="8">
                  <v>3.352532561505065</v>
                </pt>
                <pt idx="9">
                  <v>3.36370636550308</v>
                </pt>
                <pt idx="10">
                  <v>3.370629370629371</v>
                </pt>
                <pt idx="11">
                  <v>3.357508532423208</v>
                </pt>
                <pt idx="12">
                  <v>3.355049504950495</v>
                </pt>
                <pt idx="13">
                  <v>3.360185185185185</v>
                </pt>
                <pt idx="14">
                  <v>3.35924187097896</v>
                </pt>
                <pt idx="15">
                  <v>3.341268547203653</v>
                </pt>
                <pt idx="16">
                  <v>3.342998149290561</v>
                </pt>
                <pt idx="17">
                  <v>3.344202368767363</v>
                </pt>
                <pt idx="18">
                  <v>3.334163898117386</v>
                </pt>
                <pt idx="19">
                  <v>3.344155844155844</v>
                </pt>
                <pt idx="20">
                  <v>3.337296066776274</v>
                </pt>
                <pt idx="21">
                  <v>3.353263516804676</v>
                </pt>
                <pt idx="22">
                  <v>3.358165180666354</v>
                </pt>
                <pt idx="23">
                  <v>3.344866322174792</v>
                </pt>
                <pt idx="24">
                  <v>3.340292049756625</v>
                </pt>
                <pt idx="25">
                  <v>3.340369944612812</v>
                </pt>
                <pt idx="26">
                  <v>3.340686026510169</v>
                </pt>
                <pt idx="27">
                  <v>3.333822953388171</v>
                </pt>
                <pt idx="28">
                  <v>3.33552006084807</v>
                </pt>
                <pt idx="29">
                  <v>3.325129056047198</v>
                </pt>
                <pt idx="30">
                  <v>3.31701861130995</v>
                </pt>
                <pt idx="31">
                  <v>3.317880794701987</v>
                </pt>
                <pt idx="32">
                  <v>3.314181447848596</v>
                </pt>
                <pt idx="33">
                  <v>3.31017983831051</v>
                </pt>
                <pt idx="34">
                  <v>3.308887457736275</v>
                </pt>
                <pt idx="35">
                  <v>3.302008158142454</v>
                </pt>
                <pt idx="36">
                  <v>3.303772285561252</v>
                </pt>
                <pt idx="37">
                  <v>3.305684367988033</v>
                </pt>
                <pt idx="38">
                  <v>3.295628694446472</v>
                </pt>
                <pt idx="39">
                  <v>3.297699013863084</v>
                </pt>
                <pt idx="40">
                  <v>3.28485819803498</v>
                </pt>
                <pt idx="41">
                  <v>3.286415377274896</v>
                </pt>
                <pt idx="42">
                  <v>3.281488866733134</v>
                </pt>
                <pt idx="43">
                  <v>3.286599282686665</v>
                </pt>
                <pt idx="44">
                  <v>3.285449431019051</v>
                </pt>
                <pt idx="45">
                  <v>3.289263976909079</v>
                </pt>
                <pt idx="46">
                  <v>3.283695785723062</v>
                </pt>
                <pt idx="47">
                  <v>3.285972850678733</v>
                </pt>
                <pt idx="48">
                  <v>3.282849198367154</v>
                </pt>
                <pt idx="49">
                  <v>3.273373396509881</v>
                </pt>
                <pt idx="50">
                  <v>3.261677492233832</v>
                </pt>
                <pt idx="51">
                  <v>3.255487366616907</v>
                </pt>
              </numCache>
            </numRef>
          </val>
          <smooth val="0"/>
        </ser>
        <ser>
          <idx val="2"/>
          <order val="2"/>
          <tx>
            <strRef>
              <f>'2021-24 no NPH'!$Q$9</f>
              <strCache>
                <ptCount val="1"/>
                <pt idx="0">
                  <v>v2/v0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'2021-24 no NPH'!$Q$10:$Q$61</f>
              <numCache>
                <formatCode>0.000</formatCode>
                <ptCount val="52"/>
                <pt idx="0">
                  <v>1.445751633986928</v>
                </pt>
                <pt idx="1">
                  <v>1.495345744680851</v>
                </pt>
                <pt idx="2">
                  <v>1.514719000892061</v>
                </pt>
                <pt idx="3">
                  <v>1.489180327868852</v>
                </pt>
                <pt idx="4">
                  <v>1.486146741918933</v>
                </pt>
                <pt idx="5">
                  <v>1.477483164983165</v>
                </pt>
                <pt idx="6">
                  <v>1.488503714184648</v>
                </pt>
                <pt idx="7">
                  <v>1.502325581395349</v>
                </pt>
                <pt idx="8">
                  <v>1.489966555183946</v>
                </pt>
                <pt idx="9">
                  <v>1.493617506268521</v>
                </pt>
                <pt idx="10">
                  <v>1.492260061919505</v>
                </pt>
                <pt idx="11">
                  <v>1.49350033209982</v>
                </pt>
                <pt idx="12">
                  <v>1.50057567974493</v>
                </pt>
                <pt idx="13">
                  <v>1.500703002233066</v>
                </pt>
                <pt idx="14">
                  <v>1.500038822889976</v>
                </pt>
                <pt idx="15">
                  <v>1.499597511891694</v>
                </pt>
                <pt idx="16">
                  <v>1.502356528971444</v>
                </pt>
                <pt idx="17">
                  <v>1.50447309564531</v>
                </pt>
                <pt idx="18">
                  <v>1.510946615645192</v>
                </pt>
                <pt idx="19">
                  <v>1.511892636750344</v>
                </pt>
                <pt idx="20">
                  <v>1.512206303724928</v>
                </pt>
                <pt idx="21">
                  <v>1.513604133457923</v>
                </pt>
                <pt idx="22">
                  <v>1.513589255499154</v>
                </pt>
                <pt idx="23">
                  <v>1.516784677296113</v>
                </pt>
                <pt idx="24">
                  <v>1.518389222145737</v>
                </pt>
                <pt idx="25">
                  <v>1.521732920733159</v>
                </pt>
                <pt idx="26">
                  <v>1.518116608423763</v>
                </pt>
                <pt idx="27">
                  <v>1.520001785873739</v>
                </pt>
                <pt idx="28">
                  <v>1.519731427333767</v>
                </pt>
                <pt idx="29">
                  <v>1.519098757633186</v>
                </pt>
                <pt idx="30">
                  <v>1.520175510538834</v>
                </pt>
                <pt idx="31">
                  <v>1.518666241225271</v>
                </pt>
                <pt idx="32">
                  <v>1.516661488270934</v>
                </pt>
                <pt idx="33">
                  <v>1.51630578543627</v>
                </pt>
                <pt idx="34">
                  <v>1.515373838666863</v>
                </pt>
                <pt idx="35">
                  <v>1.515917602996255</v>
                </pt>
                <pt idx="36">
                  <v>1.518819473758267</v>
                </pt>
                <pt idx="37">
                  <v>1.519737294546455</v>
                </pt>
                <pt idx="38">
                  <v>1.522435357178977</v>
                </pt>
                <pt idx="39">
                  <v>1.52424362531378</v>
                </pt>
                <pt idx="40">
                  <v>1.524316109422492</v>
                </pt>
                <pt idx="41">
                  <v>1.522370622967383</v>
                </pt>
                <pt idx="42">
                  <v>1.526309280900266</v>
                </pt>
                <pt idx="43">
                  <v>1.530240466358999</v>
                </pt>
                <pt idx="44">
                  <v>1.530632911392405</v>
                </pt>
                <pt idx="45">
                  <v>1.531300207402214</v>
                </pt>
                <pt idx="46">
                  <v>1.531049495875344</v>
                </pt>
                <pt idx="47">
                  <v>1.531507465624385</v>
                </pt>
                <pt idx="48">
                  <v>1.529029235898708</v>
                </pt>
                <pt idx="49">
                  <v>1.530350919847637</v>
                </pt>
                <pt idx="50">
                  <v>1.530843252127349</v>
                </pt>
                <pt idx="51">
                  <v>1.532108659450458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69529279"/>
        <axId val="1369522079"/>
      </lineChart>
      <catAx>
        <axId val="1369529279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69522079"/>
        <crosses val="autoZero"/>
        <auto val="1"/>
        <lblAlgn val="ctr"/>
        <lblOffset val="100"/>
        <noMultiLvlLbl val="0"/>
      </catAx>
      <valAx>
        <axId val="1369522079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0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69529279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KCOR raw</a:t>
            </a:r>
            <a:r>
              <a:rPr lang="en-US" baseline="0"/>
              <a:t xml:space="preserve"> cum death ratios before detrending</a:t>
            </a:r>
            <a:endParaRPr lang="en-US"/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'2021-24 no NPH'!$K$9</f>
              <strCache>
                <ptCount val="1"/>
                <pt idx="0">
                  <v>v1/v0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'2021-24 no NPH'!$K$10:$K$156</f>
              <numCache>
                <formatCode>0.000</formatCode>
                <ptCount val="147"/>
                <pt idx="0">
                  <v>0.3030009680542111</v>
                </pt>
                <pt idx="1">
                  <v>0.319331983805668</v>
                </pt>
                <pt idx="2">
                  <v>0.3090083798882682</v>
                </pt>
                <pt idx="3">
                  <v>0.3065154312846215</v>
                </pt>
                <pt idx="4">
                  <v>0.3072327714956262</v>
                </pt>
                <pt idx="5">
                  <v>0.3105310531053105</v>
                </pt>
                <pt idx="6">
                  <v>0.3142679515076158</v>
                </pt>
                <pt idx="7">
                  <v>0.3190344827586207</v>
                </pt>
                <pt idx="8">
                  <v>0.3206106870229007</v>
                </pt>
                <pt idx="9">
                  <v>0.3210702341137124</v>
                </pt>
                <pt idx="10">
                  <v>0.3259487179487179</v>
                </pt>
                <pt idx="11">
                  <v>0.3294117647058823</v>
                </pt>
                <pt idx="12">
                  <v>0.3341263547449114</v>
                </pt>
                <pt idx="13">
                  <v>0.3361956166175989</v>
                </pt>
                <pt idx="14">
                  <v>0.3367658276125096</v>
                </pt>
                <pt idx="15">
                  <v>0.33862167982771</v>
                </pt>
                <pt idx="16">
                  <v>0.3425586758920092</v>
                </pt>
                <pt idx="17">
                  <v>0.343296</v>
                </pt>
                <pt idx="18">
                  <v>0.3431656412112438</v>
                </pt>
                <pt idx="19">
                  <v>0.3421740118128124</v>
                </pt>
                <pt idx="20">
                  <v>0.3400619459574923</v>
                </pt>
                <pt idx="21">
                  <v>0.3369858901230862</v>
                </pt>
                <pt idx="22">
                  <v>0.331946716522552</v>
                </pt>
                <pt idx="23">
                  <v>0.3297621129963267</v>
                </pt>
                <pt idx="24">
                  <v>0.3256309406751884</v>
                </pt>
                <pt idx="25">
                  <v>0.3227670145976967</v>
                </pt>
                <pt idx="26">
                  <v>0.3199445983379501</v>
                </pt>
                <pt idx="27">
                  <v>0.3182860717264387</v>
                </pt>
                <pt idx="28">
                  <v>0.3169466156660569</v>
                </pt>
                <pt idx="29">
                  <v>0.315371816203763</v>
                </pt>
                <pt idx="30">
                  <v>0.314859437751004</v>
                </pt>
                <pt idx="31">
                  <v>0.3155479575310419</v>
                </pt>
                <pt idx="32">
                  <v>0.3162619873495205</v>
                </pt>
                <pt idx="33">
                  <v>0.3161222934251757</v>
                </pt>
                <pt idx="34">
                  <v>0.3164955509924709</v>
                </pt>
                <pt idx="35">
                  <v>0.3161348601184941</v>
                </pt>
                <pt idx="36">
                  <v>0.3162914523507974</v>
                </pt>
                <pt idx="37">
                  <v>0.3160227673399486</v>
                </pt>
                <pt idx="38">
                  <v>0.316866966502003</v>
                </pt>
                <pt idx="39">
                  <v>0.3176671394571724</v>
                </pt>
                <pt idx="40">
                  <v>0.3189396074011459</v>
                </pt>
                <pt idx="41">
                  <v>0.3200899722279603</v>
                </pt>
                <pt idx="42">
                  <v>0.3215385652946069</v>
                </pt>
                <pt idx="43">
                  <v>0.3234392572827309</v>
                </pt>
                <pt idx="44">
                  <v>0.3251803548603739</v>
                </pt>
                <pt idx="45">
                  <v>0.3268043431977858</v>
                </pt>
                <pt idx="46">
                  <v>0.328426862925483</v>
                </pt>
                <pt idx="47">
                  <v>0.3298093337995434</v>
                </pt>
                <pt idx="48">
                  <v>0.3315969759004398</v>
                </pt>
                <pt idx="49">
                  <v>0.33361322697375</v>
                </pt>
                <pt idx="50">
                  <v>0.3350416904851077</v>
                </pt>
                <pt idx="51">
                  <v>0.3366496317742844</v>
                </pt>
                <pt idx="52">
                  <v>0.3375689972401104</v>
                </pt>
                <pt idx="53">
                  <v>0.338444377221508</v>
                </pt>
                <pt idx="54">
                  <v>0.3400335320417288</v>
                </pt>
                <pt idx="55">
                  <v>0.3411628377508415</v>
                </pt>
                <pt idx="56">
                  <v>0.3421888903012584</v>
                </pt>
                <pt idx="57">
                  <v>0.3435016111707841</v>
                </pt>
                <pt idx="58">
                  <v>0.3443905022508606</v>
                </pt>
                <pt idx="59">
                  <v>0.3454054524867172</v>
                </pt>
                <pt idx="60">
                  <v>0.3460851341601677</v>
                </pt>
                <pt idx="61">
                  <v>0.3471193450514433</v>
                </pt>
                <pt idx="62">
                  <v>0.3476995148067593</v>
                </pt>
                <pt idx="63">
                  <v>0.3490330372061475</v>
                </pt>
                <pt idx="64">
                  <v>0.3491325139956585</v>
                </pt>
                <pt idx="65">
                  <v>0.3502313807059127</v>
                </pt>
                <pt idx="66">
                  <v>0.3514782165929415</v>
                </pt>
                <pt idx="67">
                  <v>0.3521719336253316</v>
                </pt>
                <pt idx="68">
                  <v>0.3526780185758514</v>
                </pt>
                <pt idx="69">
                  <v>0.3531037642208139</v>
                </pt>
                <pt idx="70">
                  <v>0.3538329260566567</v>
                </pt>
                <pt idx="71">
                  <v>0.3541946058709581</v>
                </pt>
                <pt idx="72">
                  <v>0.3547992633517495</v>
                </pt>
                <pt idx="73">
                  <v>0.3562975486052409</v>
                </pt>
                <pt idx="74">
                  <v>0.3575671934479179</v>
                </pt>
                <pt idx="75">
                  <v>0.3583238312428734</v>
                </pt>
                <pt idx="76">
                  <v>0.3591567147363677</v>
                </pt>
                <pt idx="77">
                  <v>0.3602599426678912</v>
                </pt>
                <pt idx="78">
                  <v>0.3617723049859821</v>
                </pt>
                <pt idx="79">
                  <v>0.3624262961707896</v>
                </pt>
                <pt idx="80">
                  <v>0.3635623097056781</v>
                </pt>
                <pt idx="81">
                  <v>0.3645827842496442</v>
                </pt>
                <pt idx="82">
                  <v>0.3653645833333333</v>
                </pt>
                <pt idx="83">
                  <v>0.3664953830699687</v>
                </pt>
                <pt idx="84">
                  <v>0.3675973520745909</v>
                </pt>
                <pt idx="85">
                  <v>0.368303430512241</v>
                </pt>
                <pt idx="86">
                  <v>0.369063246196352</v>
                </pt>
                <pt idx="87">
                  <v>0.3702011761064686</v>
                </pt>
                <pt idx="88">
                  <v>0.3710417228776767</v>
                </pt>
                <pt idx="89">
                  <v>0.3718655846049179</v>
                </pt>
                <pt idx="90">
                  <v>0.3731923757691057</v>
                </pt>
                <pt idx="91">
                  <v>0.3736948246440973</v>
                </pt>
                <pt idx="92">
                  <v>0.3746097445600757</v>
                </pt>
                <pt idx="93">
                  <v>0.3749223356740091</v>
                </pt>
                <pt idx="94">
                  <v>0.3754155913603497</v>
                </pt>
                <pt idx="95">
                  <v>0.3766615556657175</v>
                </pt>
                <pt idx="96">
                  <v>0.3775386515414875</v>
                </pt>
                <pt idx="97">
                  <v>0.37835782783862</v>
                </pt>
                <pt idx="98">
                  <v>0.3787278579306309</v>
                </pt>
                <pt idx="99">
                  <v>0.3796532153550521</v>
                </pt>
                <pt idx="100">
                  <v>0.3801541105382782</v>
                </pt>
                <pt idx="101">
                  <v>0.3810247097022729</v>
                </pt>
                <pt idx="102">
                  <v>0.3819401941068462</v>
                </pt>
                <pt idx="103">
                  <v>0.3823523030526567</v>
                </pt>
                <pt idx="104">
                  <v>0.3828749273083633</v>
                </pt>
                <pt idx="105">
                  <v>0.383572184283928</v>
                </pt>
                <pt idx="106">
                  <v>0.3840651993972451</v>
                </pt>
                <pt idx="107">
                  <v>0.3848942852926917</v>
                </pt>
                <pt idx="108">
                  <v>0.385595260524608</v>
                </pt>
                <pt idx="109">
                  <v>0.3861027944111776</v>
                </pt>
                <pt idx="110">
                  <v>0.387225775784568</v>
                </pt>
                <pt idx="111">
                  <v>0.3877764771116998</v>
                </pt>
                <pt idx="112">
                  <v>0.3888469541800971</v>
                </pt>
                <pt idx="113">
                  <v>0.389153784634697</v>
                </pt>
                <pt idx="114">
                  <v>0.3902730855855856</v>
                </pt>
                <pt idx="115">
                  <v>0.3908701997081342</v>
                </pt>
                <pt idx="116">
                  <v>0.3914386452798331</v>
                </pt>
                <pt idx="117">
                  <v>0.3918080183140424</v>
                </pt>
                <pt idx="118">
                  <v>0.3925427848895336</v>
                </pt>
                <pt idx="119">
                  <v>0.3929465390122038</v>
                </pt>
                <pt idx="120">
                  <v>0.3933520952408584</v>
                </pt>
                <pt idx="121">
                  <v>0.3944798179146619</v>
                </pt>
                <pt idx="122">
                  <v>0.3956292388847024</v>
                </pt>
                <pt idx="123">
                  <v>0.396590930624775</v>
                </pt>
                <pt idx="124">
                  <v>0.3973648298903581</v>
                </pt>
                <pt idx="125">
                  <v>0.397793670826906</v>
                </pt>
                <pt idx="126">
                  <v>0.3986575561208385</v>
                </pt>
                <pt idx="127">
                  <v>0.3993748962770371</v>
                </pt>
                <pt idx="128">
                  <v>0.3997821550177571</v>
                </pt>
                <pt idx="129">
                  <v>0.400659484403103</v>
                </pt>
                <pt idx="130">
                  <v>0.4014672309399843</v>
                </pt>
                <pt idx="131">
                  <v>0.4017678825710422</v>
                </pt>
                <pt idx="132">
                  <v>0.4021855105452217</v>
                </pt>
                <pt idx="133">
                  <v>0.4025925860516045</v>
                </pt>
                <pt idx="134">
                  <v>0.4030837004405287</v>
                </pt>
                <pt idx="135">
                  <v>0.4038741511128159</v>
                </pt>
                <pt idx="136">
                  <v>0.4046940631360152</v>
                </pt>
                <pt idx="137">
                  <v>0.4053333103869619</v>
                </pt>
                <pt idx="138">
                  <v>0.4062109996067906</v>
                </pt>
                <pt idx="139">
                  <v>0.4067895989123045</v>
                </pt>
                <pt idx="140">
                  <v>0.4078752799019815</v>
                </pt>
                <pt idx="141">
                  <v>0.4086930934465509</v>
                </pt>
                <pt idx="142">
                  <v>0.4088325280457425</v>
                </pt>
                <pt idx="143">
                  <v>0.4091612066385074</v>
                </pt>
                <pt idx="144">
                  <v>0.409768807642996</v>
                </pt>
                <pt idx="145">
                  <v>0.4104726949537509</v>
                </pt>
                <pt idx="146">
                  <v>0.4110397798922389</v>
                </pt>
              </numCache>
            </numRef>
          </val>
          <smooth val="0"/>
        </ser>
        <ser>
          <idx val="1"/>
          <order val="1"/>
          <tx>
            <strRef>
              <f>'2021-24 no NPH'!$L$9</f>
              <strCache>
                <ptCount val="1"/>
                <pt idx="0">
                  <v>v2/v1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'2021-24 no NPH'!$L$10:$L$156</f>
              <numCache>
                <formatCode>0.000</formatCode>
                <ptCount val="147"/>
                <pt idx="0">
                  <v>2.306709265175719</v>
                </pt>
                <pt idx="1">
                  <v>2.345483359746434</v>
                </pt>
                <pt idx="2">
                  <v>2.514124293785311</v>
                </pt>
                <pt idx="3">
                  <v>2.550774526678141</v>
                </pt>
                <pt idx="4">
                  <v>2.660416666666667</v>
                </pt>
                <pt idx="5">
                  <v>2.688115942028985</v>
                </pt>
                <pt idx="6">
                  <v>2.758160237388724</v>
                </pt>
                <pt idx="7">
                  <v>2.766536964980545</v>
                </pt>
                <pt idx="8">
                  <v>2.794930875576037</v>
                </pt>
                <pt idx="9">
                  <v>2.830208333333333</v>
                </pt>
                <pt idx="10">
                  <v>2.840151038388924</v>
                </pt>
                <pt idx="11">
                  <v>2.862615207373272</v>
                </pt>
                <pt idx="12">
                  <v>2.870253164556962</v>
                </pt>
                <pt idx="13">
                  <v>2.876672342495743</v>
                </pt>
                <pt idx="14">
                  <v>2.888335220838052</v>
                </pt>
                <pt idx="15">
                  <v>2.909264362942548</v>
                </pt>
                <pt idx="16">
                  <v>2.910693069306931</v>
                </pt>
                <pt idx="17">
                  <v>2.931208053691275</v>
                </pt>
                <pt idx="18">
                  <v>2.951133766918615</v>
                </pt>
                <pt idx="19">
                  <v>2.989045643153527</v>
                </pt>
                <pt idx="20">
                  <v>3.024654522613065</v>
                </pt>
                <pt idx="21">
                  <v>3.049146250927988</v>
                </pt>
                <pt idx="22">
                  <v>3.071529146719234</v>
                </pt>
                <pt idx="23">
                  <v>3.072138973610927</v>
                </pt>
                <pt idx="24">
                  <v>3.096376446904882</v>
                </pt>
                <pt idx="25">
                  <v>3.103341288782816</v>
                </pt>
                <pt idx="26">
                  <v>3.109022556390977</v>
                </pt>
                <pt idx="27">
                  <v>3.113986243039633</v>
                </pt>
                <pt idx="28">
                  <v>3.111344317347046</v>
                </pt>
                <pt idx="29">
                  <v>3.115767045454545</v>
                </pt>
                <pt idx="30">
                  <v>3.121860282574568</v>
                </pt>
                <pt idx="31">
                  <v>3.126413838988689</v>
                </pt>
                <pt idx="32">
                  <v>3.131520737327189</v>
                </pt>
                <pt idx="33">
                  <v>3.140025004465083</v>
                </pt>
                <pt idx="34">
                  <v>3.147923875432526</v>
                </pt>
                <pt idx="35">
                  <v>3.157576266913186</v>
                </pt>
                <pt idx="36">
                  <v>3.162294680068644</v>
                </pt>
                <pt idx="37">
                  <v>3.171102964615875</v>
                </pt>
                <pt idx="38">
                  <v>3.170014736678818</v>
                </pt>
                <pt idx="39">
                  <v>3.176025427576812</v>
                </pt>
                <pt idx="40">
                  <v>3.171169844658765</v>
                </pt>
                <pt idx="41">
                  <v>3.174315215832497</v>
                </pt>
                <pt idx="42">
                  <v>3.177095714185835</v>
                </pt>
                <pt idx="43">
                  <v>3.173927865275789</v>
                </pt>
                <pt idx="44">
                  <v>3.180346435709527</v>
                </pt>
                <pt idx="45">
                  <v>3.183648208469055</v>
                </pt>
                <pt idx="46">
                  <v>3.179590017825312</v>
                </pt>
                <pt idx="47">
                  <v>3.18228874337387</v>
                </pt>
                <pt idx="48">
                  <v>3.181356968215159</v>
                </pt>
                <pt idx="49">
                  <v>3.173787978666027</v>
                </pt>
                <pt idx="50">
                  <v>3.177266576454668</v>
                </pt>
                <pt idx="51">
                  <v>3.176219336219336</v>
                </pt>
                <pt idx="52">
                  <v>3.181059444728326</v>
                </pt>
                <pt idx="53">
                  <v>3.185352773588068</v>
                </pt>
                <pt idx="54">
                  <v>3.182490549498712</v>
                </pt>
                <pt idx="55">
                  <v>3.181636834160017</v>
                </pt>
                <pt idx="56">
                  <v>3.184302695818297</v>
                </pt>
                <pt idx="57">
                  <v>3.190431519699812</v>
                </pt>
                <pt idx="58">
                  <v>3.193971703916342</v>
                </pt>
                <pt idx="59">
                  <v>3.200524510792818</v>
                </pt>
                <pt idx="60">
                  <v>3.203653149352261</v>
                </pt>
                <pt idx="61">
                  <v>3.20552761365301</v>
                </pt>
                <pt idx="62">
                  <v>3.209411991146184</v>
                </pt>
                <pt idx="63">
                  <v>3.211015262110152</v>
                </pt>
                <pt idx="64">
                  <v>3.217427890234211</v>
                </pt>
                <pt idx="65">
                  <v>3.221997145619447</v>
                </pt>
                <pt idx="66">
                  <v>3.219249400153923</v>
                </pt>
                <pt idx="67">
                  <v>3.222351000757812</v>
                </pt>
                <pt idx="68">
                  <v>3.225036211210113</v>
                </pt>
                <pt idx="69">
                  <v>3.227089910478744</v>
                </pt>
                <pt idx="70">
                  <v>3.232254764036322</v>
                </pt>
                <pt idx="71">
                  <v>3.239503575936054</v>
                </pt>
                <pt idx="72">
                  <v>3.24345984552778</v>
                </pt>
                <pt idx="73">
                  <v>3.241788358489794</v>
                </pt>
                <pt idx="74">
                  <v>3.242156625534317</v>
                </pt>
                <pt idx="75">
                  <v>3.243635640413683</v>
                </pt>
                <pt idx="76">
                  <v>3.246520017252872</v>
                </pt>
                <pt idx="77">
                  <v>3.245548302367801</v>
                </pt>
                <pt idx="78">
                  <v>3.244909588208479</v>
                </pt>
                <pt idx="79">
                  <v>3.254394494726606</v>
                </pt>
                <pt idx="80">
                  <v>3.253847566574839</v>
                </pt>
                <pt idx="81">
                  <v>3.256994144437215</v>
                </pt>
                <pt idx="82">
                  <v>3.259550962223806</v>
                </pt>
                <pt idx="83">
                  <v>3.258943003724788</v>
                </pt>
                <pt idx="84">
                  <v>3.259750173490632</v>
                </pt>
                <pt idx="85">
                  <v>3.261844360644498</v>
                </pt>
                <pt idx="86">
                  <v>3.262829849937333</v>
                </pt>
                <pt idx="87">
                  <v>3.260375213189312</v>
                </pt>
                <pt idx="88">
                  <v>3.261684405367885</v>
                </pt>
                <pt idx="89">
                  <v>3.262896533699239</v>
                </pt>
                <pt idx="90">
                  <v>3.261566754855779</v>
                </pt>
                <pt idx="91">
                  <v>3.264720909439264</v>
                </pt>
                <pt idx="92">
                  <v>3.263913880733655</v>
                </pt>
                <pt idx="93">
                  <v>3.268713651428929</v>
                </pt>
                <pt idx="94">
                  <v>3.270824301727875</v>
                </pt>
                <pt idx="95">
                  <v>3.268211312438785</v>
                </pt>
                <pt idx="96">
                  <v>3.267726790852643</v>
                </pt>
                <pt idx="97">
                  <v>3.268454362758331</v>
                </pt>
                <pt idx="98">
                  <v>3.269218197486108</v>
                </pt>
                <pt idx="99">
                  <v>3.267847684068036</v>
                </pt>
                <pt idx="100">
                  <v>3.268957069528698</v>
                </pt>
                <pt idx="101">
                  <v>3.266335432433994</v>
                </pt>
                <pt idx="102">
                  <v>3.264293481371258</v>
                </pt>
                <pt idx="103">
                  <v>3.265022981331215</v>
                </pt>
                <pt idx="104">
                  <v>3.26425336821084</v>
                </pt>
                <pt idx="105">
                  <v>3.263373453694417</v>
                </pt>
                <pt idx="106">
                  <v>3.263317860300619</v>
                </pt>
                <pt idx="107">
                  <v>3.261323183087792</v>
                </pt>
                <pt idx="108">
                  <v>3.262303537012405</v>
                </pt>
                <pt idx="109">
                  <v>3.263327948303716</v>
                </pt>
                <pt idx="110">
                  <v>3.260027219598111</v>
                </pt>
                <pt idx="111">
                  <v>3.261068742717932</v>
                </pt>
                <pt idx="112">
                  <v>3.256577739303796</v>
                </pt>
                <pt idx="113">
                  <v>3.25740745558128</v>
                </pt>
                <pt idx="114">
                  <v>3.255777405642148</v>
                </pt>
                <pt idx="115">
                  <v>3.257972126326557</v>
                </pt>
                <pt idx="116">
                  <v>3.257738759768599</v>
                </pt>
                <pt idx="117">
                  <v>3.259475659203667</v>
                </pt>
                <pt idx="118">
                  <v>3.257466040751098</v>
                </pt>
                <pt idx="119">
                  <v>3.258594621390507</v>
                </pt>
                <pt idx="120">
                  <v>3.257517271900278</v>
                </pt>
                <pt idx="121">
                  <v>3.253773493037297</v>
                </pt>
                <pt idx="122">
                  <v>3.248969258589512</v>
                </pt>
                <pt idx="123">
                  <v>3.24641039730511</v>
                </pt>
                <pt idx="124">
                  <v>3.244043389702051</v>
                </pt>
                <pt idx="125">
                  <v>3.245193889541716</v>
                </pt>
                <pt idx="126">
                  <v>3.243357164481498</v>
                </pt>
                <pt idx="127">
                  <v>3.242629914352333</v>
                </pt>
                <pt idx="128">
                  <v>3.244339125855713</v>
                </pt>
                <pt idx="129">
                  <v>3.240097943637064</v>
                </pt>
                <pt idx="130">
                  <v>3.241599424602728</v>
                </pt>
                <pt idx="131">
                  <v>3.243084193397383</v>
                </pt>
                <pt idx="132">
                  <v>3.245263413879247</v>
                </pt>
                <pt idx="133">
                  <v>3.245569398140025</v>
                </pt>
                <pt idx="134">
                  <v>3.247055493871509</v>
                </pt>
                <pt idx="135">
                  <v>3.244171991020549</v>
                </pt>
                <pt idx="136">
                  <v>3.242402841979113</v>
                </pt>
                <pt idx="137">
                  <v>3.241863921027492</v>
                </pt>
                <pt idx="138">
                  <v>3.24134593127249</v>
                </pt>
                <pt idx="139">
                  <v>3.242359674959788</v>
                </pt>
                <pt idx="140">
                  <v>3.23882328568469</v>
                </pt>
                <pt idx="141">
                  <v>3.238603636962067</v>
                </pt>
                <pt idx="142">
                  <v>3.240415482446275</v>
                </pt>
                <pt idx="143">
                  <v>3.241988254181146</v>
                </pt>
                <pt idx="144">
                  <v>3.240356083086053</v>
                </pt>
                <pt idx="145">
                  <v>3.239639928627278</v>
                </pt>
                <pt idx="146">
                  <v>3.240990497440086</v>
                </pt>
              </numCache>
            </numRef>
          </val>
          <smooth val="0"/>
        </ser>
        <ser>
          <idx val="2"/>
          <order val="2"/>
          <tx>
            <strRef>
              <f>'2021-24 no NPH'!$M$9</f>
              <strCache>
                <ptCount val="1"/>
                <pt idx="0">
                  <v>v2/v0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'2021-24 no NPH'!$M$10:$M$156</f>
              <numCache>
                <formatCode>0.000</formatCode>
                <ptCount val="147"/>
                <pt idx="0">
                  <v>0.6989351403678606</v>
                </pt>
                <pt idx="1">
                  <v>0.7489878542510121</v>
                </pt>
                <pt idx="2">
                  <v>0.7768854748603352</v>
                </pt>
                <pt idx="3">
                  <v>0.7818517541545766</v>
                </pt>
                <pt idx="4">
                  <v>0.8173671858331555</v>
                </pt>
                <pt idx="5">
                  <v>0.8347434743474348</v>
                </pt>
                <pt idx="6">
                  <v>0.8668013677339136</v>
                </pt>
                <pt idx="7">
                  <v>0.8826206896551724</v>
                </pt>
                <pt idx="8">
                  <v>0.8960847081999508</v>
                </pt>
                <pt idx="9">
                  <v>0.908695652173913</v>
                </pt>
                <pt idx="10">
                  <v>0.9257435897435897</v>
                </pt>
                <pt idx="11">
                  <v>0.9429791271347249</v>
                </pt>
                <pt idx="12">
                  <v>0.9590272270684642</v>
                </pt>
                <pt idx="13">
                  <v>0.9671246319921492</v>
                </pt>
                <pt idx="14">
                  <v>0.9726926010678871</v>
                </pt>
                <pt idx="15">
                  <v>0.9851399856424982</v>
                </pt>
                <pt idx="16">
                  <v>0.9970831637498304</v>
                </pt>
                <pt idx="17">
                  <v>1.006272</v>
                </pt>
                <pt idx="18">
                  <v>1.01272771142478</v>
                </pt>
                <pt idx="19">
                  <v>1.02277373920945</v>
                </pt>
                <pt idx="20">
                  <v>1.028569902808929</v>
                </pt>
                <pt idx="21">
                  <v>1.027519263484439</v>
                </pt>
                <pt idx="22">
                  <v>1.019584014956766</v>
                </pt>
                <pt idx="23">
                  <v>1.013075039356306</v>
                </pt>
                <pt idx="24">
                  <v>1.008275975090134</v>
                </pt>
                <pt idx="25">
                  <v>1.001656203058198</v>
                </pt>
                <pt idx="26">
                  <v>0.9947149730281382</v>
                </pt>
                <pt idx="27">
                  <v>0.9911384487072561</v>
                </pt>
                <pt idx="28">
                  <v>0.9861300515549642</v>
                </pt>
                <pt idx="29">
                  <v>0.9826251119928324</v>
                </pt>
                <pt idx="30">
                  <v>0.9829471733086191</v>
                </pt>
                <pt idx="31">
                  <v>0.9865335012896647</v>
                </pt>
                <pt idx="32">
                  <v>0.9903809718133325</v>
                </pt>
                <pt idx="33">
                  <v>0.9926319058238997</v>
                </pt>
                <pt idx="34">
                  <v>0.9963039014373717</v>
                </pt>
                <pt idx="35">
                  <v>0.9982199314540768</v>
                </pt>
                <pt idx="36">
                  <v>1.000206777120112</v>
                </pt>
                <pt idx="37">
                  <v>1.002140734397824</v>
                </pt>
                <pt idx="38">
                  <v>1.004472953378063</v>
                </pt>
                <pt idx="39">
                  <v>1.008918912421569</v>
                </pt>
                <pt idx="40">
                  <v>1.011411665257819</v>
                </pt>
                <pt idx="41">
                  <v>1.016066469278615</v>
                </pt>
                <pt idx="42">
                  <v>1.021558797742958</v>
                </pt>
                <pt idx="43">
                  <v>1.026572871413765</v>
                </pt>
                <pt idx="44">
                  <v>1.034186182542949</v>
                </pt>
                <pt idx="45">
                  <v>1.040430061741537</v>
                </pt>
                <pt idx="46">
                  <v>1.044262774943548</v>
                </pt>
                <pt idx="47">
                  <v>1.049548530409922</v>
                </pt>
                <pt idx="48">
                  <v>1.054928349919938</v>
                </pt>
                <pt idx="49">
                  <v>1.058817649293269</v>
                </pt>
                <pt idx="50">
                  <v>1.064516764897203</v>
                </pt>
                <pt idx="51">
                  <v>1.069273069972602</v>
                </pt>
                <pt idx="52">
                  <v>1.073827046918123</v>
                </pt>
                <pt idx="53">
                  <v>1.078064735687817</v>
                </pt>
                <pt idx="54">
                  <v>1.082153502235469</v>
                </pt>
                <pt idx="55">
                  <v>1.085456251034635</v>
                </pt>
                <pt idx="56">
                  <v>1.089633005865369</v>
                </pt>
                <pt idx="57">
                  <v>1.095918367346939</v>
                </pt>
                <pt idx="58">
                  <v>1.099973519286786</v>
                </pt>
                <pt idx="59">
                  <v>1.105478616845223</v>
                </pt>
                <pt idx="60">
                  <v>1.108736729996221</v>
                </pt>
                <pt idx="61">
                  <v>1.112700645795549</v>
                </pt>
                <pt idx="62">
                  <v>1.115910992136523</v>
                </pt>
                <pt idx="63">
                  <v>1.120750409449601</v>
                </pt>
                <pt idx="64">
                  <v>1.123308687917218</v>
                </pt>
                <pt idx="65">
                  <v>1.128444508940808</v>
                </pt>
                <pt idx="66">
                  <v>1.131496037933997</v>
                </pt>
                <pt idx="67">
                  <v>1.134821582756401</v>
                </pt>
                <pt idx="68">
                  <v>1.137399380804954</v>
                </pt>
                <pt idx="69">
                  <v>1.139497594869054</v>
                </pt>
                <pt idx="70">
                  <v>1.14367816091954</v>
                </pt>
                <pt idx="71">
                  <v>1.14741469229623</v>
                </pt>
                <pt idx="72">
                  <v>1.150777163904236</v>
                </pt>
                <pt idx="73">
                  <v>1.155041245226922</v>
                </pt>
                <pt idx="74">
                  <v>1.159288845310878</v>
                </pt>
                <pt idx="75">
                  <v>1.162271949828962</v>
                </pt>
                <pt idx="76">
                  <v>1.166009463722397</v>
                </pt>
                <pt idx="77">
                  <v>1.169241045336896</v>
                </pt>
                <pt idx="78">
                  <v>1.173918421197295</v>
                </pt>
                <pt idx="79">
                  <v>1.179478143002372</v>
                </pt>
                <pt idx="80">
                  <v>1.182976336734149</v>
                </pt>
                <pt idx="81">
                  <v>1.187443993463708</v>
                </pt>
                <pt idx="82">
                  <v>1.190924479166667</v>
                </pt>
                <pt idx="83">
                  <v>1.19438756455331</v>
                </pt>
                <pt idx="84">
                  <v>1.198275532199844</v>
                </pt>
                <pt idx="85">
                  <v>1.201348467822376</v>
                </pt>
                <pt idx="86">
                  <v>1.204190576204228</v>
                </pt>
                <pt idx="87">
                  <v>1.206994738471062</v>
                </pt>
                <pt idx="88">
                  <v>1.21022100125095</v>
                </pt>
                <pt idx="89">
                  <v>1.213358927009428</v>
                </pt>
                <pt idx="90">
                  <v>1.21719184597416</v>
                </pt>
                <pt idx="91">
                  <v>1.220009307764824</v>
                </pt>
                <pt idx="92">
                  <v>1.22269394512772</v>
                </pt>
                <pt idx="93">
                  <v>1.225513756843253</v>
                </pt>
                <pt idx="94">
                  <v>1.227918439468973</v>
                </pt>
                <pt idx="95">
                  <v>1.231009557187489</v>
                </pt>
                <pt idx="96">
                  <v>1.233693166224499</v>
                </pt>
                <pt idx="97">
                  <v>1.236645293082903</v>
                </pt>
                <pt idx="98">
                  <v>1.238144005041752</v>
                </pt>
                <pt idx="99">
                  <v>1.24064888054699</v>
                </pt>
                <pt idx="100">
                  <v>1.242707467154499</v>
                </pt>
                <pt idx="101">
                  <v>1.24455450993341</v>
                </pt>
                <pt idx="102">
                  <v>1.246764885896651</v>
                </pt>
                <pt idx="103">
                  <v>1.248389056431841</v>
                </pt>
                <pt idx="104">
                  <v>1.249800771069806</v>
                </pt>
                <pt idx="105">
                  <v>1.251739283767753</v>
                </pt>
                <pt idx="106">
                  <v>1.253326824712949</v>
                </pt>
                <pt idx="107">
                  <v>1.255264655663062</v>
                </pt>
                <pt idx="108">
                  <v>1.257928782264649</v>
                </pt>
                <pt idx="109">
                  <v>1.25998003992016</v>
                </pt>
                <pt idx="110">
                  <v>1.262366569187687</v>
                </pt>
                <pt idx="111">
                  <v>1.26456574867024</v>
                </pt>
                <pt idx="112">
                  <v>1.266310334978987</v>
                </pt>
                <pt idx="113">
                  <v>1.267632439436734</v>
                </pt>
                <pt idx="114">
                  <v>1.270642294079794</v>
                </pt>
                <pt idx="115">
                  <v>1.273444215660796</v>
                </pt>
                <pt idx="116">
                  <v>1.275204846799424</v>
                </pt>
                <pt idx="117">
                  <v>1.277088698775446</v>
                </pt>
                <pt idx="118">
                  <v>1.278694791319519</v>
                </pt>
                <pt idx="119">
                  <v>1.280453478519182</v>
                </pt>
                <pt idx="120">
                  <v>1.281351244185259</v>
                </pt>
                <pt idx="121">
                  <v>1.283547975068906</v>
                </pt>
                <pt idx="122">
                  <v>1.285387234935564</v>
                </pt>
                <pt idx="123">
                  <v>1.287496920657179</v>
                </pt>
                <pt idx="124">
                  <v>1.289068749705896</v>
                </pt>
                <pt idx="125">
                  <v>1.290917589865844</v>
                </pt>
                <pt idx="126">
                  <v>1.292988840819207</v>
                </pt>
                <pt idx="127">
                  <v>1.295024985709281</v>
                </pt>
                <pt idx="128">
                  <v>1.297028887343024</v>
                </pt>
                <pt idx="129">
                  <v>1.298175971513181</v>
                </pt>
                <pt idx="130">
                  <v>1.301395944811904</v>
                </pt>
                <pt idx="131">
                  <v>1.302967069380883</v>
                </pt>
                <pt idx="132">
                  <v>1.305197922964754</v>
                </pt>
                <pt idx="133">
                  <v>1.306642177207142</v>
                </pt>
                <pt idx="134">
                  <v>1.308835144005476</v>
                </pt>
                <pt idx="135">
                  <v>1.310237208937398</v>
                </pt>
                <pt idx="136">
                  <v>1.31218118044429</v>
                </pt>
                <pt idx="137">
                  <v>1.31403543493413</v>
                </pt>
                <pt idx="138">
                  <v>1.316670370813602</v>
                </pt>
                <pt idx="139">
                  <v>1.318958191706322</v>
                </pt>
                <pt idx="140">
                  <v>1.321035954201699</v>
                </pt>
                <pt idx="141">
                  <v>1.323594938837278</v>
                </pt>
                <pt idx="142">
                  <v>1.324787253607075</v>
                </pt>
                <pt idx="143">
                  <v>1.326495825988625</v>
                </pt>
                <pt idx="144">
                  <v>1.327796848504901</v>
                </pt>
                <pt idx="145">
                  <v>1.329783732183416</v>
                </pt>
                <pt idx="146">
                  <v>1.332176020700611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2132704463"/>
        <axId val="2132717423"/>
      </lineChart>
      <catAx>
        <axId val="2132704463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132717423"/>
        <crosses val="autoZero"/>
        <auto val="1"/>
        <lblAlgn val="ctr"/>
        <lblOffset val="100"/>
        <noMultiLvlLbl val="0"/>
      </catAx>
      <valAx>
        <axId val="2132717423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0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132704463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KCOR (t)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'2021-24 no NPH'!$X$9</f>
              <strCache>
                <ptCount val="1"/>
                <pt idx="0">
                  <v>v1/v0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'2021-24 no NPH'!$W$10:$W$156</f>
              <numCache>
                <formatCode>m/d/yyyy</formatCode>
                <ptCount val="147"/>
                <pt idx="0">
                  <v>44361</v>
                </pt>
                <pt idx="1">
                  <v>44368</v>
                </pt>
                <pt idx="2">
                  <v>44375</v>
                </pt>
                <pt idx="3">
                  <v>44382</v>
                </pt>
                <pt idx="4">
                  <v>44389</v>
                </pt>
                <pt idx="5">
                  <v>44396</v>
                </pt>
                <pt idx="6">
                  <v>44403</v>
                </pt>
                <pt idx="7">
                  <v>44410</v>
                </pt>
                <pt idx="8">
                  <v>44417</v>
                </pt>
                <pt idx="9">
                  <v>44424</v>
                </pt>
                <pt idx="10">
                  <v>44431</v>
                </pt>
                <pt idx="11">
                  <v>44438</v>
                </pt>
                <pt idx="12">
                  <v>44445</v>
                </pt>
                <pt idx="13">
                  <v>44452</v>
                </pt>
                <pt idx="14">
                  <v>44459</v>
                </pt>
                <pt idx="15">
                  <v>44466</v>
                </pt>
                <pt idx="16">
                  <v>44473</v>
                </pt>
                <pt idx="17">
                  <v>44480</v>
                </pt>
                <pt idx="18">
                  <v>44487</v>
                </pt>
                <pt idx="19">
                  <v>44494</v>
                </pt>
                <pt idx="20">
                  <v>44501</v>
                </pt>
                <pt idx="21">
                  <v>44508</v>
                </pt>
                <pt idx="22">
                  <v>44515</v>
                </pt>
                <pt idx="23">
                  <v>44522</v>
                </pt>
                <pt idx="24">
                  <v>44529</v>
                </pt>
                <pt idx="25">
                  <v>44536</v>
                </pt>
                <pt idx="26">
                  <v>44543</v>
                </pt>
                <pt idx="27">
                  <v>44550</v>
                </pt>
                <pt idx="28">
                  <v>44557</v>
                </pt>
                <pt idx="29">
                  <v>44564</v>
                </pt>
                <pt idx="30">
                  <v>44571</v>
                </pt>
                <pt idx="31">
                  <v>44578</v>
                </pt>
                <pt idx="32">
                  <v>44585</v>
                </pt>
                <pt idx="33">
                  <v>44592</v>
                </pt>
                <pt idx="34">
                  <v>44599</v>
                </pt>
                <pt idx="35">
                  <v>44606</v>
                </pt>
                <pt idx="36">
                  <v>44613</v>
                </pt>
                <pt idx="37">
                  <v>44620</v>
                </pt>
                <pt idx="38">
                  <v>44627</v>
                </pt>
                <pt idx="39">
                  <v>44634</v>
                </pt>
                <pt idx="40">
                  <v>44641</v>
                </pt>
                <pt idx="41">
                  <v>44648</v>
                </pt>
                <pt idx="42">
                  <v>44655</v>
                </pt>
                <pt idx="43">
                  <v>44662</v>
                </pt>
                <pt idx="44">
                  <v>44669</v>
                </pt>
                <pt idx="45">
                  <v>44676</v>
                </pt>
                <pt idx="46">
                  <v>44683</v>
                </pt>
                <pt idx="47">
                  <v>44690</v>
                </pt>
                <pt idx="48">
                  <v>44697</v>
                </pt>
                <pt idx="49">
                  <v>44704</v>
                </pt>
                <pt idx="50">
                  <v>44711</v>
                </pt>
                <pt idx="51">
                  <v>44718</v>
                </pt>
                <pt idx="52">
                  <v>44725</v>
                </pt>
                <pt idx="53">
                  <v>44732</v>
                </pt>
                <pt idx="54">
                  <v>44739</v>
                </pt>
                <pt idx="55">
                  <v>44746</v>
                </pt>
                <pt idx="56">
                  <v>44753</v>
                </pt>
                <pt idx="57">
                  <v>44760</v>
                </pt>
                <pt idx="58">
                  <v>44767</v>
                </pt>
                <pt idx="59">
                  <v>44774</v>
                </pt>
                <pt idx="60">
                  <v>44781</v>
                </pt>
                <pt idx="61">
                  <v>44788</v>
                </pt>
                <pt idx="62">
                  <v>44795</v>
                </pt>
                <pt idx="63">
                  <v>44802</v>
                </pt>
                <pt idx="64">
                  <v>44809</v>
                </pt>
                <pt idx="65">
                  <v>44816</v>
                </pt>
                <pt idx="66">
                  <v>44823</v>
                </pt>
                <pt idx="67">
                  <v>44830</v>
                </pt>
                <pt idx="68">
                  <v>44837</v>
                </pt>
                <pt idx="69">
                  <v>44844</v>
                </pt>
                <pt idx="70">
                  <v>44851</v>
                </pt>
                <pt idx="71">
                  <v>44858</v>
                </pt>
                <pt idx="72">
                  <v>44865</v>
                </pt>
                <pt idx="73">
                  <v>44872</v>
                </pt>
                <pt idx="74">
                  <v>44879</v>
                </pt>
                <pt idx="75">
                  <v>44886</v>
                </pt>
                <pt idx="76">
                  <v>44893</v>
                </pt>
                <pt idx="77">
                  <v>44900</v>
                </pt>
                <pt idx="78">
                  <v>44907</v>
                </pt>
                <pt idx="79">
                  <v>44914</v>
                </pt>
                <pt idx="80">
                  <v>44921</v>
                </pt>
                <pt idx="81">
                  <v>44928</v>
                </pt>
                <pt idx="82">
                  <v>44935</v>
                </pt>
                <pt idx="83">
                  <v>44942</v>
                </pt>
                <pt idx="84">
                  <v>44949</v>
                </pt>
                <pt idx="85">
                  <v>44956</v>
                </pt>
                <pt idx="86">
                  <v>44963</v>
                </pt>
                <pt idx="87">
                  <v>44970</v>
                </pt>
                <pt idx="88">
                  <v>44977</v>
                </pt>
                <pt idx="89">
                  <v>44984</v>
                </pt>
                <pt idx="90">
                  <v>44991</v>
                </pt>
                <pt idx="91">
                  <v>44998</v>
                </pt>
                <pt idx="92">
                  <v>45005</v>
                </pt>
                <pt idx="93">
                  <v>45012</v>
                </pt>
                <pt idx="94">
                  <v>45019</v>
                </pt>
                <pt idx="95">
                  <v>45026</v>
                </pt>
                <pt idx="96">
                  <v>45033</v>
                </pt>
                <pt idx="97">
                  <v>45040</v>
                </pt>
                <pt idx="98">
                  <v>45047</v>
                </pt>
                <pt idx="99">
                  <v>45054</v>
                </pt>
                <pt idx="100">
                  <v>45061</v>
                </pt>
                <pt idx="101">
                  <v>45068</v>
                </pt>
                <pt idx="102">
                  <v>45075</v>
                </pt>
                <pt idx="103">
                  <v>45082</v>
                </pt>
                <pt idx="104">
                  <v>45089</v>
                </pt>
                <pt idx="105">
                  <v>45096</v>
                </pt>
                <pt idx="106">
                  <v>45103</v>
                </pt>
                <pt idx="107">
                  <v>45110</v>
                </pt>
                <pt idx="108">
                  <v>45117</v>
                </pt>
                <pt idx="109">
                  <v>45124</v>
                </pt>
                <pt idx="110">
                  <v>45131</v>
                </pt>
                <pt idx="111">
                  <v>45138</v>
                </pt>
                <pt idx="112">
                  <v>45145</v>
                </pt>
                <pt idx="113">
                  <v>45152</v>
                </pt>
                <pt idx="114">
                  <v>45159</v>
                </pt>
                <pt idx="115">
                  <v>45166</v>
                </pt>
                <pt idx="116">
                  <v>45173</v>
                </pt>
                <pt idx="117">
                  <v>45180</v>
                </pt>
                <pt idx="118">
                  <v>45187</v>
                </pt>
                <pt idx="119">
                  <v>45194</v>
                </pt>
                <pt idx="120">
                  <v>45201</v>
                </pt>
                <pt idx="121">
                  <v>45208</v>
                </pt>
                <pt idx="122">
                  <v>45215</v>
                </pt>
                <pt idx="123">
                  <v>45222</v>
                </pt>
                <pt idx="124">
                  <v>45229</v>
                </pt>
                <pt idx="125">
                  <v>45236</v>
                </pt>
                <pt idx="126">
                  <v>45243</v>
                </pt>
                <pt idx="127">
                  <v>45250</v>
                </pt>
                <pt idx="128">
                  <v>45257</v>
                </pt>
                <pt idx="129">
                  <v>45264</v>
                </pt>
                <pt idx="130">
                  <v>45271</v>
                </pt>
                <pt idx="131">
                  <v>45278</v>
                </pt>
                <pt idx="132">
                  <v>45285</v>
                </pt>
                <pt idx="133">
                  <v>45292</v>
                </pt>
                <pt idx="134">
                  <v>45299</v>
                </pt>
                <pt idx="135">
                  <v>45306</v>
                </pt>
                <pt idx="136">
                  <v>45313</v>
                </pt>
                <pt idx="137">
                  <v>45320</v>
                </pt>
                <pt idx="138">
                  <v>45327</v>
                </pt>
                <pt idx="139">
                  <v>45334</v>
                </pt>
                <pt idx="140">
                  <v>45341</v>
                </pt>
                <pt idx="141">
                  <v>45348</v>
                </pt>
                <pt idx="142">
                  <v>45355</v>
                </pt>
                <pt idx="143">
                  <v>45362</v>
                </pt>
                <pt idx="144">
                  <v>45369</v>
                </pt>
                <pt idx="145">
                  <v>45376</v>
                </pt>
                <pt idx="146">
                  <v>45383</v>
                </pt>
              </numCache>
            </numRef>
          </cat>
          <val>
            <numRef>
              <f>'2021-24 no NPH'!$X$10:$X$156</f>
              <numCache>
                <formatCode>0.000</formatCode>
                <ptCount val="147"/>
                <pt idx="0">
                  <v>0.9909145670732457</v>
                </pt>
                <pt idx="1">
                  <v>1.043084956442702</v>
                </pt>
                <pt idx="2">
                  <v>1.008167251816417</v>
                </pt>
                <pt idx="3">
                  <v>0.9988487694362329</v>
                </pt>
                <pt idx="4">
                  <v>1</v>
                </pt>
                <pt idx="5">
                  <v>1.009537750918483</v>
                </pt>
                <pt idx="6">
                  <v>1.020475748962981</v>
                </pt>
                <pt idx="7">
                  <v>1.034725819260821</v>
                </pt>
                <pt idx="8">
                  <v>1.038605745503648</v>
                </pt>
                <pt idx="9">
                  <v>1.038861942953735</v>
                </pt>
                <pt idx="10">
                  <v>1.053397141404479</v>
                </pt>
                <pt idx="11">
                  <v>1.063327461428366</v>
                </pt>
                <pt idx="12">
                  <v>1.077267910300201</v>
                </pt>
                <pt idx="13">
                  <v>1.082655043750685</v>
                </pt>
                <pt idx="14">
                  <v>1.0832062049404</v>
                </pt>
                <pt idx="15">
                  <v>1.087884900350725</v>
                </pt>
                <pt idx="16">
                  <v>1.09922912394204</v>
                </pt>
                <pt idx="17">
                  <v>1.100289743145119</v>
                </pt>
                <pt idx="18">
                  <v>1.098568611075416</v>
                </pt>
                <pt idx="19">
                  <v>1.094096113553447</v>
                </pt>
                <pt idx="20">
                  <v>1.086054340082309</v>
                </pt>
                <pt idx="21">
                  <v>1.074955046560637</v>
                </pt>
                <pt idx="22">
                  <v>1.057625782120437</v>
                </pt>
                <pt idx="23">
                  <v>1.049420335104729</v>
                </pt>
                <pt idx="24">
                  <v>1.035045515796623</v>
                </pt>
                <pt idx="25">
                  <v>1.024726566906007</v>
                </pt>
                <pt idx="26">
                  <v>1.014562250015976</v>
                </pt>
                <pt idx="27">
                  <v>1.008106969020089</v>
                </pt>
                <pt idx="28">
                  <v>1.002674956240424</v>
                </pt>
                <pt idx="29">
                  <v>0.9965107642617427</v>
                </pt>
                <pt idx="30">
                  <v>0.9937128293937785</v>
                </pt>
                <pt idx="31">
                  <v>0.9947057325945006</v>
                </pt>
                <pt idx="32">
                  <v>0.9957752076401581</v>
                </pt>
                <pt idx="33">
                  <v>0.9941559216702766</v>
                </pt>
                <pt idx="34">
                  <v>0.9941503169794188</v>
                </pt>
                <pt idx="35">
                  <v>0.9918406417848251</v>
                </pt>
                <pt idx="36">
                  <v>0.9911560439280915</v>
                </pt>
                <pt idx="37">
                  <v>0.989140572437798</v>
                </pt>
                <pt idx="38">
                  <v>0.9906076479713171</v>
                </pt>
                <pt idx="39">
                  <v>0.9919323835334983</v>
                </pt>
                <pt idx="40">
                  <v>0.9947256069833555</v>
                </pt>
                <pt idx="41">
                  <v>0.997130447431549</v>
                </pt>
                <pt idx="42">
                  <v>1.000456118606268</v>
                </pt>
                <pt idx="43">
                  <v>1.005177531211829</v>
                </pt>
                <pt idx="44">
                  <v>1.00939095315398</v>
                </pt>
                <pt idx="45">
                  <v>1.01322989051336</v>
                </pt>
                <pt idx="46">
                  <v>1.017053764509469</v>
                </pt>
                <pt idx="47">
                  <v>1.02012466449886</v>
                </pt>
                <pt idx="48">
                  <v>1.024438598017467</v>
                </pt>
                <pt idx="49">
                  <v>1.02944630494001</v>
                </pt>
                <pt idx="50">
                  <v>1.032629090398578</v>
                </pt>
                <pt idx="51">
                  <v>1.03635539870316</v>
                </pt>
                <pt idx="52">
                  <v>1.037954198930887</v>
                </pt>
                <pt idx="53">
                  <v>1.039412668940384</v>
                </pt>
                <pt idx="54">
                  <v>1.043055735336527</v>
                </pt>
                <pt idx="55">
                  <v>1.045279788806004</v>
                </pt>
                <pt idx="56">
                  <v>1.047181127000009</v>
                </pt>
                <pt idx="57">
                  <v>1.049952726505466</v>
                </pt>
                <pt idx="58">
                  <v>1.051422336981495</v>
                </pt>
                <pt idx="59">
                  <v>1.053271392110952</v>
                </pt>
                <pt idx="60">
                  <v>1.054093439971018</v>
                </pt>
                <pt idx="61">
                  <v>1.055990593214674</v>
                </pt>
                <pt idx="62">
                  <v>1.056502143759092</v>
                </pt>
                <pt idx="63">
                  <v>1.059297385841725</v>
                </pt>
                <pt idx="64">
                  <v>1.058343692674043</v>
                </pt>
                <pt idx="65">
                  <v>1.060416685450983</v>
                </pt>
                <pt idx="66">
                  <v>1.062930763557609</v>
                </pt>
                <pt idx="67">
                  <v>1.063766649715664</v>
                </pt>
                <pt idx="68">
                  <v>1.064032974532711</v>
                </pt>
                <pt idx="69">
                  <v>1.064055077226555</v>
                </pt>
                <pt idx="70">
                  <v>1.064988874830422</v>
                </pt>
                <pt idx="71">
                  <v>1.064814205141021</v>
                </pt>
                <pt idx="72">
                  <v>1.065368051451074</v>
                </pt>
                <pt idx="73">
                  <v>1.068599237414665</v>
                </pt>
                <pt idx="74">
                  <v>1.071136349291998</v>
                </pt>
                <pt idx="75">
                  <v>1.072130993400221</v>
                </pt>
                <pt idx="76">
                  <v>1.073349638542246</v>
                </pt>
                <pt idx="77">
                  <v>1.075370864446862</v>
                </pt>
                <pt idx="78">
                  <v>1.078605606205013</v>
                </pt>
                <pt idx="79">
                  <v>1.079275014765657</v>
                </pt>
                <pt idx="80">
                  <v>1.081375043374199</v>
                </pt>
                <pt idx="81">
                  <v>1.083125329071946</v>
                </pt>
                <pt idx="82">
                  <v>1.084161716496199</v>
                </pt>
                <pt idx="83">
                  <v>1.086228504010186</v>
                </pt>
                <pt idx="84">
                  <v>1.088203522974615</v>
                </pt>
                <pt idx="85">
                  <v>1.089001764416156</v>
                </pt>
                <pt idx="86">
                  <v>1.089955288368489</v>
                </pt>
                <pt idx="87">
                  <v>1.092020385692315</v>
                </pt>
                <pt idx="88">
                  <v>1.093202876287005</v>
                </pt>
                <pt idx="89">
                  <v>1.094331930042125</v>
                </pt>
                <pt idx="90">
                  <v>1.096935047862367</v>
                </pt>
                <pt idx="91">
                  <v>1.097110318081608</v>
                </pt>
                <pt idx="92">
                  <v>1.09849314899123</v>
                </pt>
                <pt idx="93">
                  <v>1.098107006156582</v>
                </pt>
                <pt idx="94">
                  <v>1.09824875597499</v>
                </pt>
                <pt idx="95">
                  <v>1.100588008423365</v>
                </pt>
                <pt idx="96">
                  <v>1.101843635167641</v>
                </pt>
                <pt idx="97">
                  <v>1.102925903187762</v>
                </pt>
                <pt idx="98">
                  <v>1.10269633414644</v>
                </pt>
                <pt idx="99">
                  <v>1.104080724289151</v>
                </pt>
                <pt idx="100">
                  <v>1.104227356669748</v>
                </pt>
                <pt idx="101">
                  <v>1.105444691746008</v>
                </pt>
                <pt idx="102">
                  <v>1.106787659884439</v>
                </pt>
                <pt idx="103">
                  <v>1.106668938321876</v>
                </pt>
                <pt idx="104">
                  <v>1.106868437135363</v>
                </pt>
                <pt idx="105">
                  <v>1.107570163670097</v>
                </pt>
                <pt idx="106">
                  <v>1.107679620461083</v>
                </pt>
                <pt idx="107">
                  <v>1.10875537335377</v>
                </pt>
                <pt idx="108">
                  <v>1.109458413508372</v>
                </pt>
                <pt idx="109">
                  <v>1.10960230880343</v>
                </pt>
                <pt idx="110">
                  <v>1.111510914356832</v>
                </pt>
                <pt idx="111">
                  <v>1.111772685778765</v>
                </pt>
                <pt idx="112">
                  <v>1.113520730731419</v>
                </pt>
                <pt idx="113">
                  <v>1.113078848150366</v>
                </pt>
                <pt idx="114">
                  <v>1.114957567865686</v>
                </pt>
                <pt idx="115">
                  <v>1.115340222582343</v>
                </pt>
                <pt idx="116">
                  <v>1.115638696642704</v>
                </pt>
                <pt idx="117">
                  <v>1.115368193194092</v>
                </pt>
                <pt idx="118">
                  <v>1.116135705240884</v>
                </pt>
                <pt idx="119">
                  <v>1.115959763870804</v>
                </pt>
                <pt idx="120">
                  <v>1.115787784108094</v>
                </pt>
                <pt idx="121">
                  <v>1.117660724442445</v>
                </pt>
                <pt idx="122">
                  <v>1.119589063134334</v>
                </pt>
                <pt idx="123">
                  <v>1.120980637951528</v>
                </pt>
                <pt idx="124">
                  <v>1.121837168517312</v>
                </pt>
                <pt idx="125">
                  <v>1.121717083584349</v>
                </pt>
                <pt idx="126">
                  <v>1.122821012619478</v>
                </pt>
                <pt idx="127">
                  <v>1.123508494290053</v>
                </pt>
                <pt idx="128">
                  <v>1.123321492726362</v>
                </pt>
                <pt idx="129">
                  <v>1.124452612091477</v>
                </pt>
                <pt idx="130">
                  <v>1.125384420260066</v>
                </pt>
                <pt idx="131">
                  <v>1.124892647906833</v>
                </pt>
                <pt idx="132">
                  <v>1.124727589742678</v>
                </pt>
                <pt idx="133">
                  <v>1.124531867797297</v>
                </pt>
                <pt idx="134">
                  <v>1.124569491782926</v>
                </pt>
                <pt idx="135">
                  <v>1.125439580925273</v>
                </pt>
                <pt idx="136">
                  <v>1.126388028911361</v>
                </pt>
                <pt idx="137">
                  <v>1.126830399054271</v>
                </pt>
                <pt idx="138">
                  <v>1.127932224581961</v>
                </pt>
                <pt idx="139">
                  <v>1.128200353195582</v>
                </pt>
                <pt idx="140">
                  <v>1.129870948962121</v>
                </pt>
                <pt idx="141">
                  <v>1.130794850721013</v>
                </pt>
                <pt idx="142">
                  <v>1.129840223808866</v>
                </pt>
                <pt idx="143">
                  <v>1.129408642131382</v>
                </pt>
                <pt idx="144">
                  <v>1.129745494659928</v>
                </pt>
                <pt idx="145">
                  <v>1.130345112789974</v>
                </pt>
                <pt idx="146">
                  <v>1.130565448397197</v>
                </pt>
              </numCache>
            </numRef>
          </val>
          <smooth val="0"/>
        </ser>
        <ser>
          <idx val="1"/>
          <order val="1"/>
          <tx>
            <strRef>
              <f>'2021-24 no NPH'!$Y$9</f>
              <strCache>
                <ptCount val="1"/>
                <pt idx="0">
                  <v>v2/v1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'2021-24 no NPH'!$W$10:$W$156</f>
              <numCache>
                <formatCode>m/d/yyyy</formatCode>
                <ptCount val="147"/>
                <pt idx="0">
                  <v>44361</v>
                </pt>
                <pt idx="1">
                  <v>44368</v>
                </pt>
                <pt idx="2">
                  <v>44375</v>
                </pt>
                <pt idx="3">
                  <v>44382</v>
                </pt>
                <pt idx="4">
                  <v>44389</v>
                </pt>
                <pt idx="5">
                  <v>44396</v>
                </pt>
                <pt idx="6">
                  <v>44403</v>
                </pt>
                <pt idx="7">
                  <v>44410</v>
                </pt>
                <pt idx="8">
                  <v>44417</v>
                </pt>
                <pt idx="9">
                  <v>44424</v>
                </pt>
                <pt idx="10">
                  <v>44431</v>
                </pt>
                <pt idx="11">
                  <v>44438</v>
                </pt>
                <pt idx="12">
                  <v>44445</v>
                </pt>
                <pt idx="13">
                  <v>44452</v>
                </pt>
                <pt idx="14">
                  <v>44459</v>
                </pt>
                <pt idx="15">
                  <v>44466</v>
                </pt>
                <pt idx="16">
                  <v>44473</v>
                </pt>
                <pt idx="17">
                  <v>44480</v>
                </pt>
                <pt idx="18">
                  <v>44487</v>
                </pt>
                <pt idx="19">
                  <v>44494</v>
                </pt>
                <pt idx="20">
                  <v>44501</v>
                </pt>
                <pt idx="21">
                  <v>44508</v>
                </pt>
                <pt idx="22">
                  <v>44515</v>
                </pt>
                <pt idx="23">
                  <v>44522</v>
                </pt>
                <pt idx="24">
                  <v>44529</v>
                </pt>
                <pt idx="25">
                  <v>44536</v>
                </pt>
                <pt idx="26">
                  <v>44543</v>
                </pt>
                <pt idx="27">
                  <v>44550</v>
                </pt>
                <pt idx="28">
                  <v>44557</v>
                </pt>
                <pt idx="29">
                  <v>44564</v>
                </pt>
                <pt idx="30">
                  <v>44571</v>
                </pt>
                <pt idx="31">
                  <v>44578</v>
                </pt>
                <pt idx="32">
                  <v>44585</v>
                </pt>
                <pt idx="33">
                  <v>44592</v>
                </pt>
                <pt idx="34">
                  <v>44599</v>
                </pt>
                <pt idx="35">
                  <v>44606</v>
                </pt>
                <pt idx="36">
                  <v>44613</v>
                </pt>
                <pt idx="37">
                  <v>44620</v>
                </pt>
                <pt idx="38">
                  <v>44627</v>
                </pt>
                <pt idx="39">
                  <v>44634</v>
                </pt>
                <pt idx="40">
                  <v>44641</v>
                </pt>
                <pt idx="41">
                  <v>44648</v>
                </pt>
                <pt idx="42">
                  <v>44655</v>
                </pt>
                <pt idx="43">
                  <v>44662</v>
                </pt>
                <pt idx="44">
                  <v>44669</v>
                </pt>
                <pt idx="45">
                  <v>44676</v>
                </pt>
                <pt idx="46">
                  <v>44683</v>
                </pt>
                <pt idx="47">
                  <v>44690</v>
                </pt>
                <pt idx="48">
                  <v>44697</v>
                </pt>
                <pt idx="49">
                  <v>44704</v>
                </pt>
                <pt idx="50">
                  <v>44711</v>
                </pt>
                <pt idx="51">
                  <v>44718</v>
                </pt>
                <pt idx="52">
                  <v>44725</v>
                </pt>
                <pt idx="53">
                  <v>44732</v>
                </pt>
                <pt idx="54">
                  <v>44739</v>
                </pt>
                <pt idx="55">
                  <v>44746</v>
                </pt>
                <pt idx="56">
                  <v>44753</v>
                </pt>
                <pt idx="57">
                  <v>44760</v>
                </pt>
                <pt idx="58">
                  <v>44767</v>
                </pt>
                <pt idx="59">
                  <v>44774</v>
                </pt>
                <pt idx="60">
                  <v>44781</v>
                </pt>
                <pt idx="61">
                  <v>44788</v>
                </pt>
                <pt idx="62">
                  <v>44795</v>
                </pt>
                <pt idx="63">
                  <v>44802</v>
                </pt>
                <pt idx="64">
                  <v>44809</v>
                </pt>
                <pt idx="65">
                  <v>44816</v>
                </pt>
                <pt idx="66">
                  <v>44823</v>
                </pt>
                <pt idx="67">
                  <v>44830</v>
                </pt>
                <pt idx="68">
                  <v>44837</v>
                </pt>
                <pt idx="69">
                  <v>44844</v>
                </pt>
                <pt idx="70">
                  <v>44851</v>
                </pt>
                <pt idx="71">
                  <v>44858</v>
                </pt>
                <pt idx="72">
                  <v>44865</v>
                </pt>
                <pt idx="73">
                  <v>44872</v>
                </pt>
                <pt idx="74">
                  <v>44879</v>
                </pt>
                <pt idx="75">
                  <v>44886</v>
                </pt>
                <pt idx="76">
                  <v>44893</v>
                </pt>
                <pt idx="77">
                  <v>44900</v>
                </pt>
                <pt idx="78">
                  <v>44907</v>
                </pt>
                <pt idx="79">
                  <v>44914</v>
                </pt>
                <pt idx="80">
                  <v>44921</v>
                </pt>
                <pt idx="81">
                  <v>44928</v>
                </pt>
                <pt idx="82">
                  <v>44935</v>
                </pt>
                <pt idx="83">
                  <v>44942</v>
                </pt>
                <pt idx="84">
                  <v>44949</v>
                </pt>
                <pt idx="85">
                  <v>44956</v>
                </pt>
                <pt idx="86">
                  <v>44963</v>
                </pt>
                <pt idx="87">
                  <v>44970</v>
                </pt>
                <pt idx="88">
                  <v>44977</v>
                </pt>
                <pt idx="89">
                  <v>44984</v>
                </pt>
                <pt idx="90">
                  <v>44991</v>
                </pt>
                <pt idx="91">
                  <v>44998</v>
                </pt>
                <pt idx="92">
                  <v>45005</v>
                </pt>
                <pt idx="93">
                  <v>45012</v>
                </pt>
                <pt idx="94">
                  <v>45019</v>
                </pt>
                <pt idx="95">
                  <v>45026</v>
                </pt>
                <pt idx="96">
                  <v>45033</v>
                </pt>
                <pt idx="97">
                  <v>45040</v>
                </pt>
                <pt idx="98">
                  <v>45047</v>
                </pt>
                <pt idx="99">
                  <v>45054</v>
                </pt>
                <pt idx="100">
                  <v>45061</v>
                </pt>
                <pt idx="101">
                  <v>45068</v>
                </pt>
                <pt idx="102">
                  <v>45075</v>
                </pt>
                <pt idx="103">
                  <v>45082</v>
                </pt>
                <pt idx="104">
                  <v>45089</v>
                </pt>
                <pt idx="105">
                  <v>45096</v>
                </pt>
                <pt idx="106">
                  <v>45103</v>
                </pt>
                <pt idx="107">
                  <v>45110</v>
                </pt>
                <pt idx="108">
                  <v>45117</v>
                </pt>
                <pt idx="109">
                  <v>45124</v>
                </pt>
                <pt idx="110">
                  <v>45131</v>
                </pt>
                <pt idx="111">
                  <v>45138</v>
                </pt>
                <pt idx="112">
                  <v>45145</v>
                </pt>
                <pt idx="113">
                  <v>45152</v>
                </pt>
                <pt idx="114">
                  <v>45159</v>
                </pt>
                <pt idx="115">
                  <v>45166</v>
                </pt>
                <pt idx="116">
                  <v>45173</v>
                </pt>
                <pt idx="117">
                  <v>45180</v>
                </pt>
                <pt idx="118">
                  <v>45187</v>
                </pt>
                <pt idx="119">
                  <v>45194</v>
                </pt>
                <pt idx="120">
                  <v>45201</v>
                </pt>
                <pt idx="121">
                  <v>45208</v>
                </pt>
                <pt idx="122">
                  <v>45215</v>
                </pt>
                <pt idx="123">
                  <v>45222</v>
                </pt>
                <pt idx="124">
                  <v>45229</v>
                </pt>
                <pt idx="125">
                  <v>45236</v>
                </pt>
                <pt idx="126">
                  <v>45243</v>
                </pt>
                <pt idx="127">
                  <v>45250</v>
                </pt>
                <pt idx="128">
                  <v>45257</v>
                </pt>
                <pt idx="129">
                  <v>45264</v>
                </pt>
                <pt idx="130">
                  <v>45271</v>
                </pt>
                <pt idx="131">
                  <v>45278</v>
                </pt>
                <pt idx="132">
                  <v>45285</v>
                </pt>
                <pt idx="133">
                  <v>45292</v>
                </pt>
                <pt idx="134">
                  <v>45299</v>
                </pt>
                <pt idx="135">
                  <v>45306</v>
                </pt>
                <pt idx="136">
                  <v>45313</v>
                </pt>
                <pt idx="137">
                  <v>45320</v>
                </pt>
                <pt idx="138">
                  <v>45327</v>
                </pt>
                <pt idx="139">
                  <v>45334</v>
                </pt>
                <pt idx="140">
                  <v>45341</v>
                </pt>
                <pt idx="141">
                  <v>45348</v>
                </pt>
                <pt idx="142">
                  <v>45355</v>
                </pt>
                <pt idx="143">
                  <v>45362</v>
                </pt>
                <pt idx="144">
                  <v>45369</v>
                </pt>
                <pt idx="145">
                  <v>45376</v>
                </pt>
                <pt idx="146">
                  <v>45383</v>
                </pt>
              </numCache>
            </numRef>
          </cat>
          <val>
            <numRef>
              <f>'2021-24 no NPH'!$Y$10:$Y$156</f>
              <numCache>
                <formatCode>0.000</formatCode>
                <ptCount val="147"/>
                <pt idx="0">
                  <v>0.8711700483434438</v>
                </pt>
                <pt idx="1">
                  <v>0.8847641108861107</v>
                </pt>
                <pt idx="2">
                  <v>0.9472551005490598</v>
                </pt>
                <pt idx="3">
                  <v>0.9599250945130769</v>
                </pt>
                <pt idx="4">
                  <v>1</v>
                </pt>
                <pt idx="5">
                  <v>1.009214316610238</v>
                </pt>
                <pt idx="6">
                  <v>1.034284379344331</v>
                </pt>
                <pt idx="7">
                  <v>1.036196249314589</v>
                </pt>
                <pt idx="8">
                  <v>1.04559061403879</v>
                </pt>
                <pt idx="9">
                  <v>1.057533360241382</v>
                </pt>
                <pt idx="10">
                  <v>1.059990988932715</v>
                </pt>
                <pt idx="11">
                  <v>1.067108986433691</v>
                </pt>
                <pt idx="12">
                  <v>1.068688346685102</v>
                </pt>
                <pt idx="13">
                  <v>1.069809212214996</v>
                </pt>
                <pt idx="14">
                  <v>1.0728736961078</v>
                </pt>
                <pt idx="15">
                  <v>1.079367295223867</v>
                </pt>
                <pt idx="16">
                  <v>1.078617707266527</v>
                </pt>
                <pt idx="17">
                  <v>1.084932815381189</v>
                </pt>
                <pt idx="18">
                  <v>1.091013592985199</v>
                </pt>
                <pt idx="19">
                  <v>1.103719915824813</v>
                </pt>
                <pt idx="20">
                  <v>1.115545208036106</v>
                </pt>
                <pt idx="21">
                  <v>1.123245584945105</v>
                </pt>
                <pt idx="22">
                  <v>1.130150213984263</v>
                </pt>
                <pt idx="23">
                  <v>1.129035128840078</v>
                </pt>
                <pt idx="24">
                  <v>1.136594154980799</v>
                </pt>
                <pt idx="25">
                  <v>1.137800889071155</v>
                </pt>
                <pt idx="26">
                  <v>1.138533118651019</v>
                </pt>
                <pt idx="27">
                  <v>1.138999546366883</v>
                </pt>
                <pt idx="28">
                  <v>1.136684669454318</v>
                </pt>
                <pt idx="29">
                  <v>1.136951590096166</v>
                </pt>
                <pt idx="30">
                  <v>1.137825132854069</v>
                </pt>
                <pt idx="31">
                  <v>1.13813450607545</v>
                </pt>
                <pt idx="32">
                  <v>1.138642747375195</v>
                </pt>
                <pt idx="33">
                  <v>1.14038202917838</v>
                </pt>
                <pt idx="34">
                  <v>1.141895985235337</v>
                </pt>
                <pt idx="35">
                  <v>1.144040080358124</v>
                </pt>
                <pt idx="36">
                  <v>1.144391950208109</v>
                </pt>
                <pt idx="37">
                  <v>1.146219695367687</v>
                </pt>
                <pt idx="38">
                  <v>1.144468569813013</v>
                </pt>
                <pt idx="39">
                  <v>1.145279866381951</v>
                </pt>
                <pt idx="40">
                  <v>1.142173880618152</v>
                </pt>
                <pt idx="41">
                  <v>1.141951970979328</v>
                </pt>
                <pt idx="42">
                  <v>1.14159787690731</v>
                </pt>
                <pt idx="43">
                  <v>1.139108183920441</v>
                </pt>
                <pt idx="44">
                  <v>1.140059233480503</v>
                </pt>
                <pt idx="45">
                  <v>1.139890474646722</v>
                </pt>
                <pt idx="46">
                  <v>1.137088436818638</v>
                </pt>
                <pt idx="47">
                  <v>1.136704991403525</v>
                </pt>
                <pt idx="48">
                  <v>1.135025589653996</v>
                </pt>
                <pt idx="49">
                  <v>1.13098339207234</v>
                </pt>
                <pt idx="50">
                  <v>1.130881337330371</v>
                </pt>
                <pt idx="51">
                  <v>1.129168968179289</v>
                </pt>
                <pt idx="52">
                  <v>1.129549584263822</v>
                </pt>
                <pt idx="53">
                  <v>1.129733789046689</v>
                </pt>
                <pt idx="54">
                  <v>1.127381152816372</v>
                </pt>
                <pt idx="55">
                  <v>1.125743166818745</v>
                </pt>
                <pt idx="56">
                  <v>1.125351318967645</v>
                </pt>
                <pt idx="57">
                  <v>1.126181200069121</v>
                </pt>
                <pt idx="58">
                  <v>1.126094860555167</v>
                </pt>
                <pt idx="59">
                  <v>1.127068042522933</v>
                </pt>
                <pt idx="60">
                  <v>1.126832941299391</v>
                </pt>
                <pt idx="61">
                  <v>1.126156201978405</v>
                </pt>
                <pt idx="62">
                  <v>1.12618476408584</v>
                </pt>
                <pt idx="63">
                  <v>1.125412183922264</v>
                </pt>
                <pt idx="64">
                  <v>1.126323462774243</v>
                </pt>
                <pt idx="65">
                  <v>1.126586457720439</v>
                </pt>
                <pt idx="66">
                  <v>1.124291855738799</v>
                </pt>
                <pt idx="67">
                  <v>1.124041517027975</v>
                </pt>
                <pt idx="68">
                  <v>1.123645117096082</v>
                </pt>
                <pt idx="69">
                  <v>1.123028312176863</v>
                </pt>
                <pt idx="70">
                  <v>1.123492790994236</v>
                </pt>
                <pt idx="71">
                  <v>1.124678092546666</v>
                </pt>
                <pt idx="72">
                  <v>1.124717270082878</v>
                </pt>
                <pt idx="73">
                  <v>1.122805580873784</v>
                </pt>
                <pt idx="74">
                  <v>1.121602482318742</v>
                </pt>
                <pt idx="75">
                  <v>1.120784458920191</v>
                </pt>
                <pt idx="76">
                  <v>1.12045182335462</v>
                </pt>
                <pt idx="77">
                  <v>1.118789149729684</v>
                </pt>
                <pt idx="78">
                  <v>1.117243497576864</v>
                </pt>
                <pt idx="79">
                  <v>1.119181435700372</v>
                </pt>
                <pt idx="80">
                  <v>1.1176673672415</v>
                </pt>
                <pt idx="81">
                  <v>1.117422498259185</v>
                </pt>
                <pt idx="82">
                  <v>1.116974542744538</v>
                </pt>
                <pt idx="83">
                  <v>1.115442867516804</v>
                </pt>
                <pt idx="84">
                  <v>1.114397037794942</v>
                </pt>
                <pt idx="85">
                  <v>1.113791586199429</v>
                </pt>
                <pt idx="86">
                  <v>1.112807876575199</v>
                </pt>
                <pt idx="87">
                  <v>1.110653048832786</v>
                </pt>
                <pt idx="88">
                  <v>1.109782401554668</v>
                </pt>
                <pt idx="89">
                  <v>1.108879271455795</v>
                </pt>
                <pt idx="90">
                  <v>1.107113892458997</v>
                </pt>
                <pt idx="91">
                  <v>1.106871373606702</v>
                </pt>
                <pt idx="92">
                  <v>1.105286466297574</v>
                </pt>
                <pt idx="93">
                  <v>1.105600188414242</v>
                </pt>
                <pt idx="94">
                  <v>1.105003132569402</v>
                </pt>
                <pt idx="95">
                  <v>1.102812013422059</v>
                </pt>
                <pt idx="96">
                  <v>1.101341905974141</v>
                </pt>
                <pt idx="97">
                  <v>1.100281769259244</v>
                </pt>
                <pt idx="98">
                  <v>1.099234791480251</v>
                </pt>
                <pt idx="99">
                  <v>1.097471951841923</v>
                </pt>
                <pt idx="100">
                  <v>1.096543607344721</v>
                </pt>
                <pt idx="101">
                  <v>1.094365865477864</v>
                </pt>
                <pt idx="102">
                  <v>1.09238573516462</v>
                </pt>
                <pt idx="103">
                  <v>1.091335119504764</v>
                </pt>
                <pt idx="104">
                  <v>1.089784974534511</v>
                </pt>
                <pt idx="105">
                  <v>1.088200189958191</v>
                </pt>
                <pt idx="106">
                  <v>1.086892182311207</v>
                </pt>
                <pt idx="107">
                  <v>1.084940673755077</v>
                </pt>
                <pt idx="108">
                  <v>1.083980791454882</v>
                </pt>
                <pt idx="109">
                  <v>1.083036282389716</v>
                </pt>
                <pt idx="110">
                  <v>1.080658759184357</v>
                </pt>
                <pt idx="111">
                  <v>1.079723047021923</v>
                </pt>
                <pt idx="112">
                  <v>1.076958414644302</v>
                </pt>
                <pt idx="113">
                  <v>1.07595630847397</v>
                </pt>
                <pt idx="114">
                  <v>1.074143540865694</v>
                </pt>
                <pt idx="115">
                  <v>1.073593928665151</v>
                </pt>
                <pt idx="116">
                  <v>1.07224493547184</v>
                </pt>
                <pt idx="117">
                  <v>1.071545352371663</v>
                </pt>
                <pt idx="118">
                  <v>1.069615721725987</v>
                </pt>
                <pt idx="119">
                  <v>1.068718391959796</v>
                </pt>
                <pt idx="120">
                  <v>1.067099067253692</v>
                </pt>
                <pt idx="121">
                  <v>1.064609644440639</v>
                </pt>
                <pt idx="122">
                  <v>1.061778061303666</v>
                </pt>
                <pt idx="123">
                  <v>1.059684622711951</v>
                </pt>
                <pt idx="124">
                  <v>1.057657204713469</v>
                </pt>
                <pt idx="125">
                  <v>1.056778559511512</v>
                </pt>
                <pt idx="126">
                  <v>1.05492889178515</v>
                </pt>
                <pt idx="127">
                  <v>1.053442562119075</v>
                </pt>
                <pt idx="128">
                  <v>1.052748876068956</v>
                </pt>
                <pt idx="129">
                  <v>1.050126811878432</v>
                </pt>
                <pt idx="130">
                  <v>1.049368494876193</v>
                </pt>
                <pt idx="131">
                  <v>1.048605096851358</v>
                </pt>
                <pt idx="132">
                  <v>1.048066309542213</v>
                </pt>
                <pt idx="133">
                  <v>1.04692307704758</v>
                </pt>
                <pt idx="134">
                  <v>1.04616129968306</v>
                </pt>
                <pt idx="135">
                  <v>1.043993695023132</v>
                </pt>
                <pt idx="136">
                  <v>1.042187939190583</v>
                </pt>
                <pt idx="137">
                  <v>1.040779953935274</v>
                </pt>
                <pt idx="138">
                  <v>1.039380553996234</v>
                </pt>
                <pt idx="139">
                  <v>1.038473597751846</v>
                </pt>
                <pt idx="140">
                  <v>1.036111726870144</v>
                </pt>
                <pt idx="141">
                  <v>1.034813775766718</v>
                </pt>
                <pt idx="142">
                  <v>1.034165789214056</v>
                </pt>
                <pt idx="143">
                  <v>1.033441676276662</v>
                </pt>
                <pt idx="144">
                  <v>1.031697405134412</v>
                </pt>
                <pt idx="145">
                  <v>1.030247121765351</v>
                </pt>
                <pt idx="146">
                  <v>1.02945529255718</v>
                </pt>
              </numCache>
            </numRef>
          </val>
          <smooth val="0"/>
        </ser>
        <ser>
          <idx val="2"/>
          <order val="2"/>
          <tx>
            <strRef>
              <f>'2021-24 no NPH'!$Z$9</f>
              <strCache>
                <ptCount val="1"/>
                <pt idx="0">
                  <v>v2/v0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'2021-24 no NPH'!$W$10:$W$156</f>
              <numCache>
                <formatCode>m/d/yyyy</formatCode>
                <ptCount val="147"/>
                <pt idx="0">
                  <v>44361</v>
                </pt>
                <pt idx="1">
                  <v>44368</v>
                </pt>
                <pt idx="2">
                  <v>44375</v>
                </pt>
                <pt idx="3">
                  <v>44382</v>
                </pt>
                <pt idx="4">
                  <v>44389</v>
                </pt>
                <pt idx="5">
                  <v>44396</v>
                </pt>
                <pt idx="6">
                  <v>44403</v>
                </pt>
                <pt idx="7">
                  <v>44410</v>
                </pt>
                <pt idx="8">
                  <v>44417</v>
                </pt>
                <pt idx="9">
                  <v>44424</v>
                </pt>
                <pt idx="10">
                  <v>44431</v>
                </pt>
                <pt idx="11">
                  <v>44438</v>
                </pt>
                <pt idx="12">
                  <v>44445</v>
                </pt>
                <pt idx="13">
                  <v>44452</v>
                </pt>
                <pt idx="14">
                  <v>44459</v>
                </pt>
                <pt idx="15">
                  <v>44466</v>
                </pt>
                <pt idx="16">
                  <v>44473</v>
                </pt>
                <pt idx="17">
                  <v>44480</v>
                </pt>
                <pt idx="18">
                  <v>44487</v>
                </pt>
                <pt idx="19">
                  <v>44494</v>
                </pt>
                <pt idx="20">
                  <v>44501</v>
                </pt>
                <pt idx="21">
                  <v>44508</v>
                </pt>
                <pt idx="22">
                  <v>44515</v>
                </pt>
                <pt idx="23">
                  <v>44522</v>
                </pt>
                <pt idx="24">
                  <v>44529</v>
                </pt>
                <pt idx="25">
                  <v>44536</v>
                </pt>
                <pt idx="26">
                  <v>44543</v>
                </pt>
                <pt idx="27">
                  <v>44550</v>
                </pt>
                <pt idx="28">
                  <v>44557</v>
                </pt>
                <pt idx="29">
                  <v>44564</v>
                </pt>
                <pt idx="30">
                  <v>44571</v>
                </pt>
                <pt idx="31">
                  <v>44578</v>
                </pt>
                <pt idx="32">
                  <v>44585</v>
                </pt>
                <pt idx="33">
                  <v>44592</v>
                </pt>
                <pt idx="34">
                  <v>44599</v>
                </pt>
                <pt idx="35">
                  <v>44606</v>
                </pt>
                <pt idx="36">
                  <v>44613</v>
                </pt>
                <pt idx="37">
                  <v>44620</v>
                </pt>
                <pt idx="38">
                  <v>44627</v>
                </pt>
                <pt idx="39">
                  <v>44634</v>
                </pt>
                <pt idx="40">
                  <v>44641</v>
                </pt>
                <pt idx="41">
                  <v>44648</v>
                </pt>
                <pt idx="42">
                  <v>44655</v>
                </pt>
                <pt idx="43">
                  <v>44662</v>
                </pt>
                <pt idx="44">
                  <v>44669</v>
                </pt>
                <pt idx="45">
                  <v>44676</v>
                </pt>
                <pt idx="46">
                  <v>44683</v>
                </pt>
                <pt idx="47">
                  <v>44690</v>
                </pt>
                <pt idx="48">
                  <v>44697</v>
                </pt>
                <pt idx="49">
                  <v>44704</v>
                </pt>
                <pt idx="50">
                  <v>44711</v>
                </pt>
                <pt idx="51">
                  <v>44718</v>
                </pt>
                <pt idx="52">
                  <v>44725</v>
                </pt>
                <pt idx="53">
                  <v>44732</v>
                </pt>
                <pt idx="54">
                  <v>44739</v>
                </pt>
                <pt idx="55">
                  <v>44746</v>
                </pt>
                <pt idx="56">
                  <v>44753</v>
                </pt>
                <pt idx="57">
                  <v>44760</v>
                </pt>
                <pt idx="58">
                  <v>44767</v>
                </pt>
                <pt idx="59">
                  <v>44774</v>
                </pt>
                <pt idx="60">
                  <v>44781</v>
                </pt>
                <pt idx="61">
                  <v>44788</v>
                </pt>
                <pt idx="62">
                  <v>44795</v>
                </pt>
                <pt idx="63">
                  <v>44802</v>
                </pt>
                <pt idx="64">
                  <v>44809</v>
                </pt>
                <pt idx="65">
                  <v>44816</v>
                </pt>
                <pt idx="66">
                  <v>44823</v>
                </pt>
                <pt idx="67">
                  <v>44830</v>
                </pt>
                <pt idx="68">
                  <v>44837</v>
                </pt>
                <pt idx="69">
                  <v>44844</v>
                </pt>
                <pt idx="70">
                  <v>44851</v>
                </pt>
                <pt idx="71">
                  <v>44858</v>
                </pt>
                <pt idx="72">
                  <v>44865</v>
                </pt>
                <pt idx="73">
                  <v>44872</v>
                </pt>
                <pt idx="74">
                  <v>44879</v>
                </pt>
                <pt idx="75">
                  <v>44886</v>
                </pt>
                <pt idx="76">
                  <v>44893</v>
                </pt>
                <pt idx="77">
                  <v>44900</v>
                </pt>
                <pt idx="78">
                  <v>44907</v>
                </pt>
                <pt idx="79">
                  <v>44914</v>
                </pt>
                <pt idx="80">
                  <v>44921</v>
                </pt>
                <pt idx="81">
                  <v>44928</v>
                </pt>
                <pt idx="82">
                  <v>44935</v>
                </pt>
                <pt idx="83">
                  <v>44942</v>
                </pt>
                <pt idx="84">
                  <v>44949</v>
                </pt>
                <pt idx="85">
                  <v>44956</v>
                </pt>
                <pt idx="86">
                  <v>44963</v>
                </pt>
                <pt idx="87">
                  <v>44970</v>
                </pt>
                <pt idx="88">
                  <v>44977</v>
                </pt>
                <pt idx="89">
                  <v>44984</v>
                </pt>
                <pt idx="90">
                  <v>44991</v>
                </pt>
                <pt idx="91">
                  <v>44998</v>
                </pt>
                <pt idx="92">
                  <v>45005</v>
                </pt>
                <pt idx="93">
                  <v>45012</v>
                </pt>
                <pt idx="94">
                  <v>45019</v>
                </pt>
                <pt idx="95">
                  <v>45026</v>
                </pt>
                <pt idx="96">
                  <v>45033</v>
                </pt>
                <pt idx="97">
                  <v>45040</v>
                </pt>
                <pt idx="98">
                  <v>45047</v>
                </pt>
                <pt idx="99">
                  <v>45054</v>
                </pt>
                <pt idx="100">
                  <v>45061</v>
                </pt>
                <pt idx="101">
                  <v>45068</v>
                </pt>
                <pt idx="102">
                  <v>45075</v>
                </pt>
                <pt idx="103">
                  <v>45082</v>
                </pt>
                <pt idx="104">
                  <v>45089</v>
                </pt>
                <pt idx="105">
                  <v>45096</v>
                </pt>
                <pt idx="106">
                  <v>45103</v>
                </pt>
                <pt idx="107">
                  <v>45110</v>
                </pt>
                <pt idx="108">
                  <v>45117</v>
                </pt>
                <pt idx="109">
                  <v>45124</v>
                </pt>
                <pt idx="110">
                  <v>45131</v>
                </pt>
                <pt idx="111">
                  <v>45138</v>
                </pt>
                <pt idx="112">
                  <v>45145</v>
                </pt>
                <pt idx="113">
                  <v>45152</v>
                </pt>
                <pt idx="114">
                  <v>45159</v>
                </pt>
                <pt idx="115">
                  <v>45166</v>
                </pt>
                <pt idx="116">
                  <v>45173</v>
                </pt>
                <pt idx="117">
                  <v>45180</v>
                </pt>
                <pt idx="118">
                  <v>45187</v>
                </pt>
                <pt idx="119">
                  <v>45194</v>
                </pt>
                <pt idx="120">
                  <v>45201</v>
                </pt>
                <pt idx="121">
                  <v>45208</v>
                </pt>
                <pt idx="122">
                  <v>45215</v>
                </pt>
                <pt idx="123">
                  <v>45222</v>
                </pt>
                <pt idx="124">
                  <v>45229</v>
                </pt>
                <pt idx="125">
                  <v>45236</v>
                </pt>
                <pt idx="126">
                  <v>45243</v>
                </pt>
                <pt idx="127">
                  <v>45250</v>
                </pt>
                <pt idx="128">
                  <v>45257</v>
                </pt>
                <pt idx="129">
                  <v>45264</v>
                </pt>
                <pt idx="130">
                  <v>45271</v>
                </pt>
                <pt idx="131">
                  <v>45278</v>
                </pt>
                <pt idx="132">
                  <v>45285</v>
                </pt>
                <pt idx="133">
                  <v>45292</v>
                </pt>
                <pt idx="134">
                  <v>45299</v>
                </pt>
                <pt idx="135">
                  <v>45306</v>
                </pt>
                <pt idx="136">
                  <v>45313</v>
                </pt>
                <pt idx="137">
                  <v>45320</v>
                </pt>
                <pt idx="138">
                  <v>45327</v>
                </pt>
                <pt idx="139">
                  <v>45334</v>
                </pt>
                <pt idx="140">
                  <v>45341</v>
                </pt>
                <pt idx="141">
                  <v>45348</v>
                </pt>
                <pt idx="142">
                  <v>45355</v>
                </pt>
                <pt idx="143">
                  <v>45362</v>
                </pt>
                <pt idx="144">
                  <v>45369</v>
                </pt>
                <pt idx="145">
                  <v>45376</v>
                </pt>
                <pt idx="146">
                  <v>45383</v>
                </pt>
              </numCache>
            </numRef>
          </cat>
          <val>
            <numRef>
              <f>'2021-24 no NPH'!$Z$10:$Z$156</f>
              <numCache>
                <formatCode>0.000</formatCode>
                <ptCount val="147"/>
                <pt idx="0">
                  <v>0.8591706109439408</v>
                </pt>
                <pt idx="1">
                  <v>0.9196072325030012</v>
                </pt>
                <pt idx="2">
                  <v>0.9527296275610058</v>
                </pt>
                <pt idx="3">
                  <v>0.9576838203596244</v>
                </pt>
                <pt idx="4">
                  <v>1</v>
                </pt>
                <pt idx="5">
                  <v>1.020048684976938</v>
                </pt>
                <pt idx="6">
                  <v>1.057967975195303</v>
                </pt>
                <pt idx="7">
                  <v>1.0759995843777</v>
                </pt>
                <pt idx="8">
                  <v>1.091119034860009</v>
                </pt>
                <pt idx="9">
                  <v>1.105163625295732</v>
                </pt>
                <pt idx="10">
                  <v>1.124563314642139</v>
                </pt>
                <pt idx="11">
                  <v>1.144143095944541</v>
                </pt>
                <pt idx="12">
                  <v>1.162235851006353</v>
                </pt>
                <pt idx="13">
                  <v>1.170660167575674</v>
                </pt>
                <pt idx="14">
                  <v>1.176004748564328</v>
                </pt>
                <pt idx="15">
                  <v>1.189642513982272</v>
                </pt>
                <pt idx="16">
                  <v>1.202638155416166</v>
                </pt>
                <pt idx="17">
                  <v>1.212283097196885</v>
                </pt>
                <pt idx="18">
                  <v>1.218614724543728</v>
                </pt>
                <pt idx="19">
                  <v>1.22924475041183</v>
                </pt>
                <pt idx="20">
                  <v>1.234746125556838</v>
                </pt>
                <pt idx="21">
                  <v>1.232023235759996</v>
                </pt>
                <pt idx="22">
                  <v>1.221060015450456</v>
                </pt>
                <pt idx="23">
                  <v>1.211827136541925</v>
                </pt>
                <pt idx="24">
                  <v>1.20465737444154</v>
                </pt>
                <pt idx="25">
                  <v>1.195330154346279</v>
                </pt>
                <pt idx="26">
                  <v>1.185640189254485</v>
                </pt>
                <pt idx="27">
                  <v>1.179977284150079</v>
                </pt>
                <pt idx="28">
                  <v>1.172623471478092</v>
                </pt>
                <pt idx="29">
                  <v>1.167071097783227</v>
                </pt>
                <pt idx="30">
                  <v>1.166070207437144</v>
                </pt>
                <pt idx="31">
                  <v>1.168937861151385</v>
                </pt>
                <pt idx="32">
                  <v>1.172106140933354</v>
                </pt>
                <pt idx="33">
                  <v>1.173378024387796</v>
                </pt>
                <pt idx="34">
                  <v>1.176323076681595</v>
                </pt>
                <pt idx="35">
                  <v>1.177188712692764</v>
                </pt>
                <pt idx="36">
                  <v>1.178134058511519</v>
                </pt>
                <pt idx="37">
                  <v>1.17901328802356</v>
                </pt>
                <pt idx="38">
                  <v>1.180356777072195</v>
                </pt>
                <pt idx="39">
                  <v>1.184176340500273</v>
                </pt>
                <pt idx="40">
                  <v>1.185695416849054</v>
                </pt>
                <pt idx="41">
                  <v>1.189740836880876</v>
                </pt>
                <pt idx="42">
                  <v>1.194754523409855</v>
                </pt>
                <pt idx="43">
                  <v>1.199195981530092</v>
                </pt>
                <pt idx="44">
                  <v>1.206657949607155</v>
                </pt>
                <pt idx="45">
                  <v>1.212504629863802</v>
                </pt>
                <pt idx="46">
                  <v>1.215529145394254</v>
                </pt>
                <pt idx="47">
                  <v>1.220234137512082</v>
                </pt>
                <pt idx="48">
                  <v>1.225035504079476</v>
                </pt>
                <pt idx="49">
                  <v>1.228094962806866</v>
                </pt>
                <pt idx="50">
                  <v>1.233242121772224</v>
                </pt>
                <pt idx="51">
                  <v>1.237284406536424</v>
                </pt>
                <pt idx="52">
                  <v>1.241081537743282</v>
                </pt>
                <pt idx="53">
                  <v>1.244502813937101</v>
                </pt>
                <pt idx="54">
                  <v>1.247742529168586</v>
                </pt>
                <pt idx="55">
                  <v>1.250067600213571</v>
                </pt>
                <pt idx="56">
                  <v>1.253390766753142</v>
                </pt>
                <pt idx="57">
                  <v>1.259126931058842</v>
                </pt>
                <pt idx="58">
                  <v>1.262288435965978</v>
                </pt>
                <pt idx="59">
                  <v>1.267102611859537</v>
                </pt>
                <pt idx="60">
                  <v>1.269331158154943</v>
                </pt>
                <pt idx="61">
                  <v>1.272359720460126</v>
                </pt>
                <pt idx="62">
                  <v>1.274518646397023</v>
                </pt>
                <pt idx="63">
                  <v>1.278529079925262</v>
                </pt>
                <pt idx="64">
                  <v>1.279929026504469</v>
                </pt>
                <pt idx="65">
                  <v>1.284257303188211</v>
                </pt>
                <pt idx="66">
                  <v>1.286204249831035</v>
                </pt>
                <pt idx="67">
                  <v>1.288455891602464</v>
                </pt>
                <pt idx="68">
                  <v>1.289852418902904</v>
                </pt>
                <pt idx="69">
                  <v>1.290700606012152</v>
                </pt>
                <pt idx="70">
                  <v>1.293900841716391</v>
                </pt>
                <pt idx="71">
                  <v>1.296589917091375</v>
                </pt>
                <pt idx="72">
                  <v>1.298848612281184</v>
                </pt>
                <pt idx="73">
                  <v>1.302116548563921</v>
                </pt>
                <pt idx="74">
                  <v>1.30535635835528</v>
                </pt>
                <pt idx="75">
                  <v>1.307164529886328</v>
                </pt>
                <pt idx="76">
                  <v>1.309814034282301</v>
                </pt>
                <pt idx="77">
                  <v>1.311887768277391</v>
                </pt>
                <pt idx="78">
                  <v>1.315575006472695</v>
                </pt>
                <pt idx="79">
                  <v>1.320239310765606</v>
                </pt>
                <pt idx="80">
                  <v>1.322585893226461</v>
                </pt>
                <pt idx="81">
                  <v>1.326007650861316</v>
                </pt>
                <pt idx="82">
                  <v>1.328318383540698</v>
                </pt>
                <pt idx="83">
                  <v>1.33060239320549</v>
                </pt>
                <pt idx="84">
                  <v>1.333351902074094</v>
                </pt>
                <pt idx="85">
                  <v>1.335187193983179</v>
                </pt>
                <pt idx="86">
                  <v>1.336760025053379</v>
                </pt>
                <pt idx="87">
                  <v>1.338285180069034</v>
                </pt>
                <pt idx="88">
                  <v>1.340272303269027</v>
                </pt>
                <pt idx="89">
                  <v>1.34215512404104</v>
                </pt>
                <pt idx="90">
                  <v>1.344799455352494</v>
                </pt>
                <pt idx="91">
                  <v>1.346315049172468</v>
                </pt>
                <pt idx="92">
                  <v>1.347678760927161</v>
                </pt>
                <pt idx="93">
                  <v>1.349186165733603</v>
                </pt>
                <pt idx="94">
                  <v>1.350231625516832</v>
                </pt>
                <pt idx="95">
                  <v>1.352026629712282</v>
                </pt>
                <pt idx="96">
                  <v>1.35336844452978</v>
                </pt>
                <pt idx="97">
                  <v>1.354999397365029</v>
                </pt>
                <pt idx="98">
                  <v>1.35503395654544</v>
                </pt>
                <pt idx="99">
                  <v>1.356166379160832</v>
                </pt>
                <pt idx="100">
                  <v>1.356806950271911</v>
                </pt>
                <pt idx="101">
                  <v>1.357213405887321</v>
                </pt>
                <pt idx="102">
                  <v>1.358012746157403</v>
                </pt>
                <pt idx="103">
                  <v>1.358170530811467</v>
                </pt>
                <pt idx="104">
                  <v>1.358095169585734</v>
                </pt>
                <pt idx="105">
                  <v>1.3585898462866</v>
                </pt>
                <pt idx="106">
                  <v>1.358700963736882</v>
                </pt>
                <pt idx="107">
                  <v>1.359189200999271</v>
                </pt>
                <pt idx="108">
                  <v>1.360459867773795</v>
                </pt>
                <pt idx="109">
                  <v>1.361063577442342</v>
                </pt>
                <pt idx="110">
                  <v>1.362025686083129</v>
                </pt>
                <pt idx="111">
                  <v>1.362781702590708</v>
                </pt>
                <pt idx="112">
                  <v>1.363044694986337</v>
                </pt>
                <pt idx="113">
                  <v>1.362850933856786</v>
                </pt>
                <pt idx="114">
                  <v>1.36446809373475</v>
                </pt>
                <pt idx="115">
                  <v>1.365856484840394</v>
                </pt>
                <pt idx="116">
                  <v>1.366124137428596</v>
                </pt>
                <pt idx="117">
                  <v>1.366521087586324</v>
                </pt>
                <pt idx="118">
                  <v>1.366618320448034</v>
                </pt>
                <pt idx="119">
                  <v>1.36687629791234</v>
                </pt>
                <pt idx="120">
                  <v>1.366213805547046</v>
                </pt>
                <pt idx="121">
                  <v>1.366934317080542</v>
                </pt>
                <pt idx="122">
                  <v>1.367270959452398</v>
                </pt>
                <pt idx="123">
                  <v>1.367892196669779</v>
                </pt>
                <pt idx="124">
                  <v>1.367939276748874</v>
                </pt>
                <pt idx="125">
                  <v>1.368277935953323</v>
                </pt>
                <pt idx="126">
                  <v>1.368849331511888</v>
                </pt>
                <pt idx="127">
                  <v>1.369380329878355</v>
                </pt>
                <pt idx="128">
                  <v>1.369874093569346</v>
                </pt>
                <pt idx="129">
                  <v>1.369460897536697</v>
                </pt>
                <pt idx="130">
                  <v>1.371230880816378</v>
                </pt>
                <pt idx="131">
                  <v>1.371259476533969</v>
                </pt>
                <pt idx="132">
                  <v>1.371979563692091</v>
                </pt>
                <pt idx="133">
                  <v>1.371870152177723</v>
                </pt>
                <pt idx="134">
                  <v>1.372544230490477</v>
                </pt>
                <pt idx="135">
                  <v>1.372386367808429</v>
                </pt>
                <pt idx="136">
                  <v>1.372793890473341</v>
                </pt>
                <pt idx="137">
                  <v>1.373104770234382</v>
                </pt>
                <pt idx="138">
                  <v>1.374227793979591</v>
                </pt>
                <pt idx="139">
                  <v>1.374984368542551</v>
                </pt>
                <pt idx="140">
                  <v>1.375518498725328</v>
                </pt>
                <pt idx="141">
                  <v>1.376549907421664</v>
                </pt>
                <pt idx="142">
                  <v>1.37615727633672</v>
                </pt>
                <pt idx="143">
                  <v>1.376299283430773</v>
                </pt>
                <pt idx="144">
                  <v>1.376016671308515</v>
                </pt>
                <pt idx="145">
                  <v>1.376442722827792</v>
                </pt>
                <pt idx="146">
                  <v>1.377284964757177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569986928"/>
        <axId val="569994608"/>
      </lineChart>
      <dateAx>
        <axId val="569986928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m/d/yyyy" sourceLinked="1"/>
        <majorTickMark val="out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569994608"/>
        <crosses val="autoZero"/>
        <lblOffset val="100"/>
        <baseTimeUnit val="days"/>
      </dateAx>
      <valAx>
        <axId val="56999460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0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569986928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5.xml" Id="rId1" /><Relationship Type="http://schemas.openxmlformats.org/officeDocument/2006/relationships/chart" Target="/xl/charts/chart6.xml" Id="rId2" /><Relationship Type="http://schemas.openxmlformats.org/officeDocument/2006/relationships/chart" Target="/xl/charts/chart7.xml" Id="rId3" /><Relationship Type="http://schemas.openxmlformats.org/officeDocument/2006/relationships/chart" Target="/xl/charts/chart8.xml" Id="rId4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9.xml" Id="rId1" /><Relationship Type="http://schemas.openxmlformats.org/officeDocument/2006/relationships/chart" Target="/xl/charts/chart10.xml" Id="rId2" /><Relationship Type="http://schemas.openxmlformats.org/officeDocument/2006/relationships/chart" Target="/xl/charts/chart11.xml" Id="rId3" /><Relationship Type="http://schemas.openxmlformats.org/officeDocument/2006/relationships/chart" Target="/xl/charts/chart12.xml" Id="rId4" /></Relationships>
</file>

<file path=xl/drawings/_rels/drawing4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45</col>
      <colOff>82551</colOff>
      <row>28</row>
      <rowOff>171450</rowOff>
    </from>
    <to>
      <col>57</col>
      <colOff>495300</colOff>
      <row>54</row>
      <rowOff>101599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45</col>
      <colOff>95250</colOff>
      <row>79</row>
      <rowOff>9524</rowOff>
    </from>
    <to>
      <col>57</col>
      <colOff>511991</colOff>
      <row>99</row>
      <rowOff>31749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45</col>
      <colOff>127000</colOff>
      <row>55</row>
      <rowOff>38100</rowOff>
    </from>
    <to>
      <col>57</col>
      <colOff>499811</colOff>
      <row>77</row>
      <rowOff>101600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45</col>
      <colOff>0</colOff>
      <row>8</row>
      <rowOff>0</rowOff>
    </from>
    <to>
      <col>54</col>
      <colOff>609600</colOff>
      <row>28</row>
      <rowOff>6350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27</col>
      <colOff>82551</colOff>
      <row>28</row>
      <rowOff>171450</rowOff>
    </from>
    <to>
      <col>39</col>
      <colOff>495300</colOff>
      <row>54</row>
      <rowOff>101599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27</col>
      <colOff>95250</colOff>
      <row>79</row>
      <rowOff>9524</rowOff>
    </from>
    <to>
      <col>39</col>
      <colOff>511991</colOff>
      <row>99</row>
      <rowOff>31749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27</col>
      <colOff>127000</colOff>
      <row>55</row>
      <rowOff>38100</rowOff>
    </from>
    <to>
      <col>39</col>
      <colOff>499811</colOff>
      <row>77</row>
      <rowOff>101600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27</col>
      <colOff>0</colOff>
      <row>8</row>
      <rowOff>0</rowOff>
    </from>
    <to>
      <col>36</col>
      <colOff>609600</colOff>
      <row>28</row>
      <rowOff>6350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27</col>
      <colOff>82551</colOff>
      <row>28</row>
      <rowOff>171450</rowOff>
    </from>
    <to>
      <col>39</col>
      <colOff>495300</colOff>
      <row>54</row>
      <rowOff>101599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27</col>
      <colOff>95250</colOff>
      <row>79</row>
      <rowOff>9524</rowOff>
    </from>
    <to>
      <col>39</col>
      <colOff>511991</colOff>
      <row>99</row>
      <rowOff>31749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27</col>
      <colOff>127000</colOff>
      <row>55</row>
      <rowOff>38100</rowOff>
    </from>
    <to>
      <col>39</col>
      <colOff>499811</colOff>
      <row>77</row>
      <rowOff>101600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27</col>
      <colOff>0</colOff>
      <row>8</row>
      <rowOff>0</rowOff>
    </from>
    <to>
      <col>36</col>
      <colOff>609600</colOff>
      <row>28</row>
      <rowOff>6350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13</col>
      <colOff>508000</colOff>
      <row>14</row>
      <rowOff>69850</rowOff>
    </from>
    <to>
      <col>19</col>
      <colOff>469448</colOff>
      <row>20</row>
      <rowOff>88760</rowOff>
    </to>
    <pic>
      <nvPicPr>
        <cNvPr id="4" name="Picture 3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8432800" y="2647950"/>
          <a:ext cx="3619048" cy="1123810"/>
        </a:xfrm>
        <a:prstGeom prst="rect">
          <avLst/>
        </a:prstGeom>
        <a:ln>
          <a:prstDash val="solid"/>
        </a:ln>
      </spPr>
    </pic>
    <clientData/>
  </twoCellAnchor>
</wsDr>
</file>

<file path=xl/pivotCache/pivotCacheDefinition1.xml><?xml version="1.0" encoding="utf-8"?>
<pivotCacheDefinition xmlns="http://schemas.openxmlformats.org/spreadsheetml/2006/main" saveData="0" refreshedBy="Steve Kirsch" refreshedDate="45900.95356319445" backgroundQuery="1" createdVersion="8" refreshedVersion="8" minRefreshableVersion="3" recordCount="0" supportSubquery="1" supportAdvancedDrill="1">
  <cacheSource type="external" connectionId="3"/>
  <cacheFields count="6">
    <cacheField name="[2021_24].[Dose].[Dose]" caption="Dose" uniqueList="1" numFmtId="0" sqlType="0" hierarchy="4" level="1" databaseField="1">
      <sharedItems count="3" containsInteger="1" containsNumber="1" containsSemiMixedTypes="0" containsString="0" minValue="0" maxValue="2">
        <n v="0"/>
        <n v="1"/>
        <n v="2"/>
      </sharedItems>
    </cacheField>
    <cacheField name="[2022_06].[Dose].[Dose]" caption="Dose" uniqueList="1" numFmtId="0" sqlType="0" hierarchy="14" level="1" databaseField="1">
      <sharedItems count="8" containsInteger="1" containsNumber="1" containsSemiMixedTypes="0" containsString="0" minValue="0" maxValue="7">
        <n v="0"/>
        <n v="1"/>
        <n v="2"/>
        <n v="3"/>
        <n v="4" u="1"/>
        <n v="5" u="1"/>
        <n v="6" u="1"/>
        <n v="7" u="1"/>
      </sharedItems>
    </cacheField>
    <cacheField name="[2022_06].[YearOfBirth].[YearOfBirth]" caption="YearOfBirth" uniqueList="1" numFmtId="0" sqlType="0" hierarchy="12" level="1" databaseField="1">
      <sharedItems count="0" containsNonDate="0" containsSemiMixedTypes="0" containsString="0"/>
    </cacheField>
    <cacheField name="[2022_06].[Sex].[Sex]" caption="Sex" uniqueList="1" numFmtId="0" sqlType="0" hierarchy="13" level="1" databaseField="1">
      <sharedItems count="0" containsNonDate="0" containsSemiMixedTypes="0" containsString="0"/>
    </cacheField>
    <cacheField name="[2022_06].[DateDied].[DateDied]" caption="DateDied" uniqueList="1" numFmtId="0" sqlType="0" hierarchy="11" level="1" databaseField="1">
      <sharedItems count="113" containsDate="1" containsNonDate="0" containsSemiMixedTypes="0" containsString="0" minDate="2022-02-07T00:00:00" maxDate="2024-04-02T00:00:00">
        <d v="2022-02-07T00:00:00"/>
        <d v="2022-02-14T00:00:00"/>
        <d v="2022-02-21T00:00:00"/>
        <d v="2022-02-28T00:00:00"/>
        <d v="2022-03-07T00:00:00"/>
        <d v="2022-03-14T00:00:00"/>
        <d v="2022-03-21T00:00:00"/>
        <d v="2022-03-28T00:00:00"/>
        <d v="2022-04-04T00:00:00"/>
        <d v="2022-04-11T00:00:00"/>
        <d v="2022-04-18T00:00:00"/>
        <d v="2022-04-25T00:00:00"/>
        <d v="2022-05-02T00:00:00"/>
        <d v="2022-05-09T00:00:00"/>
        <d v="2022-05-16T00:00:00"/>
        <d v="2022-05-23T00:00:00"/>
        <d v="2022-05-30T00:00:00"/>
        <d v="2022-06-06T00:00:00"/>
        <d v="2022-06-13T00:00:00"/>
        <d v="2022-06-20T00:00:00"/>
        <d v="2022-06-27T00:00:00"/>
        <d v="2022-07-04T00:00:00"/>
        <d v="2022-07-11T00:00:00"/>
        <d v="2022-07-18T00:00:00"/>
        <d v="2022-07-25T00:00:00"/>
        <d v="2022-08-01T00:00:00"/>
        <d v="2022-08-08T00:00:00"/>
        <d v="2022-08-15T00:00:00"/>
        <d v="2022-08-22T00:00:00"/>
        <d v="2022-08-29T00:00:00"/>
        <d v="2022-09-05T00:00:00"/>
        <d v="2022-09-12T00:00:00"/>
        <d v="2022-09-19T00:00:00"/>
        <d v="2022-09-26T00:00:00"/>
        <d v="2022-10-03T00:00:00"/>
        <d v="2022-10-10T00:00:00"/>
        <d v="2022-10-17T00:00:00"/>
        <d v="2022-10-24T00:00:00"/>
        <d v="2022-10-31T00:00:00"/>
        <d v="2022-11-07T00:00:00"/>
        <d v="2022-11-14T00:00:00"/>
        <d v="2022-11-21T00:00:00"/>
        <d v="2022-11-28T00:00:00"/>
        <d v="2022-12-05T00:00:00"/>
        <d v="2022-12-12T00:00:00"/>
        <d v="2022-12-19T00:00:00"/>
        <d v="2022-12-26T00:00:00"/>
        <d v="2023-01-02T00:00:00"/>
        <d v="2023-01-09T00:00:00"/>
        <d v="2023-01-16T00:00:00"/>
        <d v="2023-01-23T00:00:00"/>
        <d v="2023-01-30T00:00:00"/>
        <d v="2023-02-06T00:00:00"/>
        <d v="2023-02-13T00:00:00"/>
        <d v="2023-02-20T00:00:00"/>
        <d v="2023-02-27T00:00:00"/>
        <d v="2023-03-06T00:00:00"/>
        <d v="2023-03-13T00:00:00"/>
        <d v="2023-03-20T00:00:00"/>
        <d v="2023-03-27T00:00:00"/>
        <d v="2023-04-03T00:00:00"/>
        <d v="2023-04-10T00:00:00"/>
        <d v="2023-04-17T00:00:00"/>
        <d v="2023-04-24T00:00:00"/>
        <d v="2023-05-01T00:00:00"/>
        <d v="2023-05-08T00:00:00"/>
        <d v="2023-05-15T00:00:00"/>
        <d v="2023-05-22T00:00:00"/>
        <d v="2023-05-29T00:00:00"/>
        <d v="2023-06-05T00:00:00"/>
        <d v="2023-06-12T00:00:00"/>
        <d v="2023-06-19T00:00:00"/>
        <d v="2023-06-26T00:00:00"/>
        <d v="2023-07-03T00:00:00"/>
        <d v="2023-07-10T00:00:00"/>
        <d v="2023-07-17T00:00:00"/>
        <d v="2023-07-24T00:00:00"/>
        <d v="2023-07-31T00:00:00"/>
        <d v="2023-08-07T00:00:00"/>
        <d v="2023-08-14T00:00:00"/>
        <d v="2023-08-21T00:00:00"/>
        <d v="2023-08-28T00:00:00"/>
        <d v="2023-09-04T00:00:00"/>
        <d v="2023-09-11T00:00:00"/>
        <d v="2023-09-18T00:00:00"/>
        <d v="2023-09-25T00:00:00"/>
        <d v="2023-10-02T00:00:00"/>
        <d v="2023-10-09T00:00:00"/>
        <d v="2023-10-16T00:00:00"/>
        <d v="2023-10-23T00:00:00"/>
        <d v="2023-10-30T00:00:00"/>
        <d v="2023-11-06T00:00:00"/>
        <d v="2023-11-13T00:00:00"/>
        <d v="2023-11-20T00:00:00"/>
        <d v="2023-11-27T00:00:00"/>
        <d v="2023-12-04T00:00:00"/>
        <d v="2023-12-11T00:00:00"/>
        <d v="2023-12-18T00:00:00"/>
        <d v="2023-12-25T00:00:00"/>
        <d v="2024-01-01T00:00:00"/>
        <d v="2024-01-08T00:00:00"/>
        <d v="2024-01-15T00:00:00"/>
        <d v="2024-01-22T00:00:00"/>
        <d v="2024-01-29T00:00:00"/>
        <d v="2024-02-05T00:00:00"/>
        <d v="2024-02-12T00:00:00"/>
        <d v="2024-02-19T00:00:00"/>
        <d v="2024-02-26T00:00:00"/>
        <d v="2024-03-04T00:00:00"/>
        <d v="2024-03-11T00:00:00"/>
        <d v="2024-03-18T00:00:00"/>
        <d v="2024-03-25T00:00:00"/>
        <d v="2024-04-01T00:00:00"/>
      </sharedItems>
    </cacheField>
    <cacheField name="[Measures].[Sum of Dead 2]" caption="Sum of Dead 2" uniqueList="1" numFmtId="0" sqlType="0" hierarchy="28" level="32767" databaseField="1"/>
  </cacheFields>
  <cacheHierarchies>
    <cacheHierarchy uniqueName="[2021_24].[ISOweekDied]" caption="ISOweekDied" measure="0" set="0" iconSet="0" attribute="1" time="0" keyAttribute="0" defaultMemberUniqueName="[2021_24].[ISOweekDied].[All]" allUniqueName="[2021_24].[ISOweekDied].[All]" dimensionUniqueName="[2021_24]" displayFolder="" measures="0" count="0" oneField="0" memberValueDatatype="130" unbalanced="0" hidden="0"/>
    <cacheHierarchy uniqueName="[2021_24].[DateDied]" caption="DateDied" measure="0" set="0" iconSet="0" attribute="1" time="1" keyAttribute="0" defaultMemberUniqueName="[2021_24].[DateDied].[All]" allUniqueName="[2021_24].[DateDied].[All]" dimensionUniqueName="[2021_24]" displayFolder="" measures="0" count="0" oneField="0" memberValueDatatype="7" unbalanced="0" hidden="0"/>
    <cacheHierarchy uniqueName="[2021_24].[YearOfBirth]" caption="YearOfBirth" measure="0" set="0" iconSet="0" attribute="1" time="0" keyAttribute="0" defaultMemberUniqueName="[2021_24].[YearOfBirth].[All]" allUniqueName="[2021_24].[YearOfBirth].[All]" dimensionUniqueName="[2021_24]" displayFolder="" measures="0" count="0" oneField="0" memberValueDatatype="20" unbalanced="0" hidden="0"/>
    <cacheHierarchy uniqueName="[2021_24].[Sex]" caption="Sex" measure="0" set="0" iconSet="0" attribute="1" time="0" keyAttribute="0" defaultMemberUniqueName="[2021_24].[Sex].[All]" allUniqueName="[2021_24].[Sex].[All]" dimensionUniqueName="[2021_24]" displayFolder="" measures="0" count="0" oneField="0" memberValueDatatype="130" unbalanced="0" hidden="0"/>
    <cacheHierarchy uniqueName="[2021_24].[Dose]" caption="Dose" measure="0" set="0" iconSet="0" attribute="1" time="0" keyAttribute="0" defaultMemberUniqueName="[2021_24].[Dose].[All]" allUniqueName="[2021_24].[Dose].[All]" dimensionUniqueName="[2021_24]" displayFolder="" measures="0" count="2" oneField="0" memberValueDatatype="20" unbalanced="0" hidden="0">
      <fieldsUsage count="2">
        <fieldUsage x="0"/>
      </fieldsUsage>
    </cacheHierarchy>
    <cacheHierarchy uniqueName="[2021_24].[Alive]" caption="Alive" measure="0" set="0" iconSet="0" attribute="1" time="0" keyAttribute="0" defaultMemberUniqueName="[2021_24].[Alive].[All]" allUniqueName="[2021_24].[Alive].[All]" dimensionUniqueName="[2021_24]" displayFolder="" measures="0" count="0" oneField="0" memberValueDatatype="20" unbalanced="0" hidden="0"/>
    <cacheHierarchy uniqueName="[2021_24].[Dead]" caption="Dead" measure="0" set="0" iconSet="0" attribute="1" time="0" keyAttribute="0" defaultMemberUniqueName="[2021_24].[Dead].[All]" allUniqueName="[2021_24].[Dead].[All]" dimensionUniqueName="[2021_24]" displayFolder="" measures="0" count="0" oneField="0" memberValueDatatype="20" unbalanced="0" hidden="0"/>
    <cacheHierarchy uniqueName="[2021_24].[DateDied (Year)]" caption="DateDied (Year)" measure="0" set="0" iconSet="0" attribute="1" time="0" keyAttribute="0" defaultMemberUniqueName="[2021_24].[DateDied (Year)].[All]" allUniqueName="[2021_24].[DateDied (Year)].[All]" dimensionUniqueName="[2021_24]" displayFolder="" measures="0" count="0" oneField="0" memberValueDatatype="130" unbalanced="0" hidden="0"/>
    <cacheHierarchy uniqueName="[2021_24].[DateDied (Quarter)]" caption="DateDied (Quarter)" measure="0" set="0" iconSet="0" attribute="1" time="0" keyAttribute="0" defaultMemberUniqueName="[2021_24].[DateDied (Quarter)].[All]" allUniqueName="[2021_24].[DateDied (Quarter)].[All]" dimensionUniqueName="[2021_24]" displayFolder="" measures="0" count="0" oneField="0" memberValueDatatype="130" unbalanced="0" hidden="0"/>
    <cacheHierarchy uniqueName="[2021_24].[DateDied (Month)]" caption="DateDied (Month)" measure="0" set="0" iconSet="0" attribute="1" time="0" keyAttribute="0" defaultMemberUniqueName="[2021_24].[DateDied (Month)].[All]" allUniqueName="[2021_24].[DateDied (Month)].[All]" dimensionUniqueName="[2021_24]" displayFolder="" measures="0" count="0" oneField="0" memberValueDatatype="130" unbalanced="0" hidden="0"/>
    <cacheHierarchy uniqueName="[2022_06].[ISOweekDied]" caption="ISOweekDied" measure="0" set="0" iconSet="0" attribute="1" time="0" keyAttribute="0" defaultMemberUniqueName="[2022_06].[ISOweekDied].[All]" allUniqueName="[2022_06].[ISOweekDied].[All]" dimensionUniqueName="[2022_06]" displayFolder="" measures="0" count="0" oneField="0" memberValueDatatype="130" unbalanced="0" hidden="0"/>
    <cacheHierarchy uniqueName="[2022_06].[DateDied]" caption="DateDied" measure="0" set="0" iconSet="0" attribute="1" time="1" keyAttribute="0" defaultMemberUniqueName="[2022_06].[DateDied].[All]" allUniqueName="[2022_06].[DateDied].[All]" dimensionUniqueName="[2022_06]" displayFolder="" measures="0" count="2" oneField="0" memberValueDatatype="7" unbalanced="0" hidden="0">
      <fieldsUsage count="2">
        <fieldUsage x="4"/>
      </fieldsUsage>
    </cacheHierarchy>
    <cacheHierarchy uniqueName="[2022_06].[YearOfBirth]" caption="YearOfBirth" measure="0" set="0" iconSet="0" attribute="1" time="0" keyAttribute="0" defaultMemberUniqueName="[2022_06].[YearOfBirth].[All]" allUniqueName="[2022_06].[YearOfBirth].[All]" dimensionUniqueName="[2022_06]" displayFolder="" measures="0" count="2" oneField="0" memberValueDatatype="20" unbalanced="0" hidden="0">
      <fieldsUsage count="2">
        <fieldUsage x="2"/>
      </fieldsUsage>
    </cacheHierarchy>
    <cacheHierarchy uniqueName="[2022_06].[Sex]" caption="Sex" measure="0" set="0" iconSet="0" attribute="1" time="0" keyAttribute="0" defaultMemberUniqueName="[2022_06].[Sex].[All]" allUniqueName="[2022_06].[Sex].[All]" dimensionUniqueName="[2022_06]" displayFolder="" measures="0" count="2" oneField="0" memberValueDatatype="130" unbalanced="0" hidden="0">
      <fieldsUsage count="2">
        <fieldUsage x="3"/>
      </fieldsUsage>
    </cacheHierarchy>
    <cacheHierarchy uniqueName="[2022_06].[Dose]" caption="Dose" measure="0" set="0" iconSet="0" attribute="1" time="0" keyAttribute="0" defaultMemberUniqueName="[2022_06].[Dose].[All]" allUniqueName="[2022_06].[Dose].[All]" dimensionUniqueName="[2022_06]" displayFolder="" measures="0" count="2" oneField="0" memberValueDatatype="20" unbalanced="0" hidden="0">
      <fieldsUsage count="2">
        <fieldUsage x="1"/>
      </fieldsUsage>
    </cacheHierarchy>
    <cacheHierarchy uniqueName="[2022_06].[Alive]" caption="Alive" measure="0" set="0" iconSet="0" attribute="1" time="0" keyAttribute="0" defaultMemberUniqueName="[2022_06].[Alive].[All]" allUniqueName="[2022_06].[Alive].[All]" dimensionUniqueName="[2022_06]" displayFolder="" measures="0" count="0" oneField="0" memberValueDatatype="20" unbalanced="0" hidden="0"/>
    <cacheHierarchy uniqueName="[2022_06].[Dead]" caption="Dead" measure="0" set="0" iconSet="0" attribute="1" time="0" keyAttribute="0" defaultMemberUniqueName="[2022_06].[Dead].[All]" allUniqueName="[2022_06].[Dead].[All]" dimensionUniqueName="[2022_06]" displayFolder="" measures="0" count="0" oneField="0" memberValueDatatype="20" unbalanced="0" hidden="0"/>
    <cacheHierarchy uniqueName="[2022_06].[DateDied (Year)]" caption="DateDied (Year)" measure="0" set="0" iconSet="0" attribute="1" time="0" keyAttribute="0" defaultMemberUniqueName="[2022_06].[DateDied (Year)].[All]" allUniqueName="[2022_06].[DateDied (Year)].[All]" dimensionUniqueName="[2022_06]" displayFolder="" measures="0" count="0" oneField="0" memberValueDatatype="130" unbalanced="0" hidden="0"/>
    <cacheHierarchy uniqueName="[2022_06].[DateDied (Quarter)]" caption="DateDied (Quarter)" measure="0" set="0" iconSet="0" attribute="1" time="0" keyAttribute="0" defaultMemberUniqueName="[2022_06].[DateDied (Quarter)].[All]" allUniqueName="[2022_06].[DateDied (Quarter)].[All]" dimensionUniqueName="[2022_06]" displayFolder="" measures="0" count="0" oneField="0" memberValueDatatype="130" unbalanced="0" hidden="0"/>
    <cacheHierarchy uniqueName="[2022_06].[DateDied (Month)]" caption="DateDied (Month)" measure="0" set="0" iconSet="0" attribute="1" time="0" keyAttribute="0" defaultMemberUniqueName="[2022_06].[DateDied (Month)].[All]" allUniqueName="[2022_06].[DateDied (Month)].[All]" dimensionUniqueName="[2022_06]" displayFolder="" measures="0" count="0" oneField="0" memberValueDatatype="130" unbalanced="0" hidden="0"/>
    <cacheHierarchy uniqueName="[2021_24].[DateDied (Month Index)]" caption="DateDied (Month Index)" measure="0" set="0" iconSet="0" attribute="1" time="0" keyAttribute="0" defaultMemberUniqueName="[2021_24].[DateDied (Month Index)].[All]" allUniqueName="[2021_24].[DateDied (Month Index)].[All]" dimensionUniqueName="[2021_24]" displayFolder="" measures="0" count="0" oneField="0" memberValueDatatype="20" unbalanced="0" hidden="1"/>
    <cacheHierarchy uniqueName="[2022_06].[DateDied (Month Index)]" caption="DateDied (Month Index)" measure="0" set="0" iconSet="0" attribute="1" time="0" keyAttribute="0" defaultMemberUniqueName="[2022_06].[DateDied (Month Index)].[All]" allUniqueName="[2022_06].[DateDied (Month Index)].[All]" dimensionUniqueName="[2022_06]" displayFolder="" measures="0" count="0" oneField="0" memberValueDatatype="20" unbalanced="0" hidden="1"/>
    <cacheHierarchy uniqueName="[Measures].[__XL_Count 2021_24]" caption="__XL_Count 2021_24" measure="1" set="0" iconSet="0" attribute="0" time="0" keyAttribute="0" displayFolder="" measureGroup="2021_24" measures="0" count="0" oneField="0" hidden="1"/>
    <cacheHierarchy uniqueName="[Measures].[__XL_Count 2022_06]" caption="__XL_Count 2022_06" measure="1" set="0" iconSet="0" attribute="0" time="0" keyAttribute="0" displayFolder="" measureGroup="2022_06" measures="0" count="0" oneField="0" hidden="1"/>
    <cacheHierarchy uniqueName="[Measures].[__No measures defined]" caption="__No measures defined" measure="1" set="0" iconSet="0" attribute="0" time="0" keyAttribute="0" displayFolder="" measures="0" count="0" oneField="0" hidden="1"/>
    <cacheHierarchy uniqueName="[Measures].[Sum of Dead]" caption="Sum of Dead" measure="1" set="0" iconSet="0" attribute="0" time="0" keyAttribute="0" displayFolder="" measureGroup="2021_24" measures="0" count="0" oneField="0" hidden="1"/>
    <cacheHierarchy uniqueName="[Measures].[Sum of Dose]" caption="Sum of Dose" measure="1" set="0" iconSet="0" attribute="0" time="0" keyAttribute="0" displayFolder="" measureGroup="2021_24" measures="0" count="0" oneField="0" hidden="1"/>
    <cacheHierarchy uniqueName="[Measures].[Count of DateDied (Month)]" caption="Count of DateDied (Month)" measure="1" set="0" iconSet="0" attribute="0" time="0" keyAttribute="0" displayFolder="" measureGroup="2022_06" measures="0" count="0" oneField="0" hidden="1"/>
    <cacheHierarchy uniqueName="[Measures].[Sum of Dead 2]" caption="Sum of Dead 2" measure="1" set="0" iconSet="0" attribute="0" time="0" keyAttribute="0" displayFolder="" measureGroup="2022_06" measures="0" count="0" oneField="1" hidden="1">
      <fieldsUsage count="1">
        <fieldUsage x="5"/>
      </fieldsUsage>
    </cacheHierarchy>
  </cacheHierarchies>
  <dimensions>
    <dimension measure="0" name="2021_24" uniqueName="[2021_24]" caption="2021_24"/>
    <dimension measure="0" name="2022_06" uniqueName="[2022_06]" caption="2022_06"/>
    <dimension measure="1" name="Measures" uniqueName="[Measures]" caption="Measures"/>
  </dimensions>
  <measureGroups count="2">
    <measureGroup name="2021_24" caption="2021_24"/>
    <measureGroup name="2022_06" caption="2022_06"/>
  </measureGroups>
  <maps count="2">
    <map measureGroup="0" dimension="0"/>
    <map measureGroup="1" dimension="1"/>
  </maps>
</pivotCacheDefinition>
</file>

<file path=xl/pivotCache/pivotCacheDefinition2.xml><?xml version="1.0" encoding="utf-8"?>
<pivotCacheDefinition xmlns="http://schemas.openxmlformats.org/spreadsheetml/2006/main" saveData="0" refreshedBy="Steve Kirsch" refreshedDate="45900.5417380787" backgroundQuery="1" createdVersion="8" refreshedVersion="8" minRefreshableVersion="3" recordCount="0" supportSubquery="1" supportAdvancedDrill="1">
  <cacheSource type="external" connectionId="3"/>
  <cacheFields count="5">
    <cacheField name="[2021_24].[DateDied].[DateDied]" caption="DateDied" uniqueList="1" numFmtId="0" sqlType="0" hierarchy="1" level="1" databaseField="1">
      <sharedItems count="147" containsDate="1" containsNonDate="0" containsSemiMixedTypes="0" containsString="0" minDate="2021-06-14T00:00:00" maxDate="2024-04-02T00:00:00">
        <d v="2021-06-14T00:00:00"/>
        <d v="2021-06-21T00:00:00"/>
        <d v="2021-06-28T00:00:00"/>
        <d v="2021-07-05T00:00:00"/>
        <d v="2021-07-12T00:00:00"/>
        <d v="2021-07-19T00:00:00"/>
        <d v="2021-07-26T00:00:00"/>
        <d v="2021-08-02T00:00:00"/>
        <d v="2021-08-09T00:00:00"/>
        <d v="2021-08-16T00:00:00"/>
        <d v="2021-08-23T00:00:00"/>
        <d v="2021-08-30T00:00:00"/>
        <d v="2021-09-06T00:00:00"/>
        <d v="2021-09-13T00:00:00"/>
        <d v="2021-09-20T00:00:00"/>
        <d v="2021-09-27T00:00:00"/>
        <d v="2021-10-04T00:00:00"/>
        <d v="2021-10-11T00:00:00"/>
        <d v="2021-10-18T00:00:00"/>
        <d v="2021-10-25T00:00:00"/>
        <d v="2021-11-01T00:00:00"/>
        <d v="2021-11-08T00:00:00"/>
        <d v="2021-11-15T00:00:00"/>
        <d v="2021-11-22T00:00:00"/>
        <d v="2021-11-29T00:00:00"/>
        <d v="2021-12-06T00:00:00"/>
        <d v="2021-12-13T00:00:00"/>
        <d v="2021-12-20T00:00:00"/>
        <d v="2021-12-27T00:00:00"/>
        <d v="2022-01-03T00:00:00"/>
        <d v="2022-01-10T00:00:00"/>
        <d v="2022-01-17T00:00:00"/>
        <d v="2022-01-24T00:00:00"/>
        <d v="2022-01-31T00:00:00"/>
        <d v="2022-02-07T00:00:00"/>
        <d v="2022-02-14T00:00:00"/>
        <d v="2022-02-21T00:00:00"/>
        <d v="2022-02-28T00:00:00"/>
        <d v="2022-03-07T00:00:00"/>
        <d v="2022-03-14T00:00:00"/>
        <d v="2022-03-21T00:00:00"/>
        <d v="2022-03-28T00:00:00"/>
        <d v="2022-04-04T00:00:00"/>
        <d v="2022-04-11T00:00:00"/>
        <d v="2022-04-18T00:00:00"/>
        <d v="2022-04-25T00:00:00"/>
        <d v="2022-05-02T00:00:00"/>
        <d v="2022-05-09T00:00:00"/>
        <d v="2022-05-16T00:00:00"/>
        <d v="2022-05-23T00:00:00"/>
        <d v="2022-05-30T00:00:00"/>
        <d v="2022-06-06T00:00:00"/>
        <d v="2022-06-13T00:00:00"/>
        <d v="2022-06-20T00:00:00"/>
        <d v="2022-06-27T00:00:00"/>
        <d v="2022-07-04T00:00:00"/>
        <d v="2022-07-11T00:00:00"/>
        <d v="2022-07-18T00:00:00"/>
        <d v="2022-07-25T00:00:00"/>
        <d v="2022-08-01T00:00:00"/>
        <d v="2022-08-08T00:00:00"/>
        <d v="2022-08-15T00:00:00"/>
        <d v="2022-08-22T00:00:00"/>
        <d v="2022-08-29T00:00:00"/>
        <d v="2022-09-05T00:00:00"/>
        <d v="2022-09-12T00:00:00"/>
        <d v="2022-09-19T00:00:00"/>
        <d v="2022-09-26T00:00:00"/>
        <d v="2022-10-03T00:00:00"/>
        <d v="2022-10-10T00:00:00"/>
        <d v="2022-10-17T00:00:00"/>
        <d v="2022-10-24T00:00:00"/>
        <d v="2022-10-31T00:00:00"/>
        <d v="2022-11-07T00:00:00"/>
        <d v="2022-11-14T00:00:00"/>
        <d v="2022-11-21T00:00:00"/>
        <d v="2022-11-28T00:00:00"/>
        <d v="2022-12-05T00:00:00"/>
        <d v="2022-12-12T00:00:00"/>
        <d v="2022-12-19T00:00:00"/>
        <d v="2022-12-26T00:00:00"/>
        <d v="2023-01-02T00:00:00"/>
        <d v="2023-01-09T00:00:00"/>
        <d v="2023-01-16T00:00:00"/>
        <d v="2023-01-23T00:00:00"/>
        <d v="2023-01-30T00:00:00"/>
        <d v="2023-02-06T00:00:00"/>
        <d v="2023-02-13T00:00:00"/>
        <d v="2023-02-20T00:00:00"/>
        <d v="2023-02-27T00:00:00"/>
        <d v="2023-03-06T00:00:00"/>
        <d v="2023-03-13T00:00:00"/>
        <d v="2023-03-20T00:00:00"/>
        <d v="2023-03-27T00:00:00"/>
        <d v="2023-04-03T00:00:00"/>
        <d v="2023-04-10T00:00:00"/>
        <d v="2023-04-17T00:00:00"/>
        <d v="2023-04-24T00:00:00"/>
        <d v="2023-05-01T00:00:00"/>
        <d v="2023-05-08T00:00:00"/>
        <d v="2023-05-15T00:00:00"/>
        <d v="2023-05-22T00:00:00"/>
        <d v="2023-05-29T00:00:00"/>
        <d v="2023-06-05T00:00:00"/>
        <d v="2023-06-12T00:00:00"/>
        <d v="2023-06-19T00:00:00"/>
        <d v="2023-06-26T00:00:00"/>
        <d v="2023-07-03T00:00:00"/>
        <d v="2023-07-10T00:00:00"/>
        <d v="2023-07-17T00:00:00"/>
        <d v="2023-07-24T00:00:00"/>
        <d v="2023-07-31T00:00:00"/>
        <d v="2023-08-07T00:00:00"/>
        <d v="2023-08-14T00:00:00"/>
        <d v="2023-08-21T00:00:00"/>
        <d v="2023-08-28T00:00:00"/>
        <d v="2023-09-04T00:00:00"/>
        <d v="2023-09-11T00:00:00"/>
        <d v="2023-09-18T00:00:00"/>
        <d v="2023-09-25T00:00:00"/>
        <d v="2023-10-02T00:00:00"/>
        <d v="2023-10-09T00:00:00"/>
        <d v="2023-10-16T00:00:00"/>
        <d v="2023-10-23T00:00:00"/>
        <d v="2023-10-30T00:00:00"/>
        <d v="2023-11-06T00:00:00"/>
        <d v="2023-11-13T00:00:00"/>
        <d v="2023-11-20T00:00:00"/>
        <d v="2023-11-27T00:00:00"/>
        <d v="2023-12-04T00:00:00"/>
        <d v="2023-12-11T00:00:00"/>
        <d v="2023-12-18T00:00:00"/>
        <d v="2023-12-25T00:00:00"/>
        <d v="2024-01-01T00:00:00"/>
        <d v="2024-01-08T00:00:00"/>
        <d v="2024-01-15T00:00:00"/>
        <d v="2024-01-22T00:00:00"/>
        <d v="2024-01-29T00:00:00"/>
        <d v="2024-02-05T00:00:00"/>
        <d v="2024-02-12T00:00:00"/>
        <d v="2024-02-19T00:00:00"/>
        <d v="2024-02-26T00:00:00"/>
        <d v="2024-03-04T00:00:00"/>
        <d v="2024-03-11T00:00:00"/>
        <d v="2024-03-18T00:00:00"/>
        <d v="2024-03-25T00:00:00"/>
        <d v="2024-04-01T00:00:00"/>
      </sharedItems>
    </cacheField>
    <cacheField name="[2021_24].[YearOfBirth].[YearOfBirth]" caption="YearOfBirth" uniqueList="1" numFmtId="0" sqlType="0" hierarchy="2" level="1" databaseField="1">
      <sharedItems count="0" containsNonDate="0" containsSemiMixedTypes="0" containsString="0"/>
    </cacheField>
    <cacheField name="[2021_24].[Sex].[Sex]" caption="Sex" uniqueList="1" numFmtId="0" sqlType="0" hierarchy="3" level="1" databaseField="1">
      <sharedItems count="0" containsNonDate="0" containsSemiMixedTypes="0" containsString="0"/>
    </cacheField>
    <cacheField name="[Measures].[Sum of Dead]" caption="Sum of Dead" uniqueList="1" numFmtId="0" sqlType="0" hierarchy="25" level="32767" databaseField="1"/>
    <cacheField name="[2021_24].[Dose].[Dose]" caption="Dose" uniqueList="1" numFmtId="0" sqlType="0" hierarchy="4" level="1" databaseField="1">
      <sharedItems count="3" containsInteger="1" containsNumber="1" containsSemiMixedTypes="0" containsString="0" minValue="0" maxValue="2">
        <n v="0"/>
        <n v="1"/>
        <n v="2"/>
      </sharedItems>
    </cacheField>
  </cacheFields>
  <cacheHierarchies>
    <cacheHierarchy uniqueName="[2021_24].[ISOweekDied]" caption="ISOweekDied" measure="0" set="0" iconSet="0" attribute="1" time="0" keyAttribute="0" defaultMemberUniqueName="[2021_24].[ISOweekDied].[All]" allUniqueName="[2021_24].[ISOweekDied].[All]" dimensionUniqueName="[2021_24]" displayFolder="" measures="0" count="0" oneField="0" memberValueDatatype="130" unbalanced="0" hidden="0"/>
    <cacheHierarchy uniqueName="[2021_24].[DateDied]" caption="DateDied" measure="0" set="0" iconSet="0" attribute="1" time="1" keyAttribute="0" defaultMemberUniqueName="[2021_24].[DateDied].[All]" allUniqueName="[2021_24].[DateDied].[All]" dimensionUniqueName="[2021_24]" displayFolder="" measures="0" count="2" oneField="0" memberValueDatatype="7" unbalanced="0" hidden="0">
      <fieldsUsage count="2">
        <fieldUsage x="0"/>
      </fieldsUsage>
    </cacheHierarchy>
    <cacheHierarchy uniqueName="[2021_24].[YearOfBirth]" caption="YearOfBirth" measure="0" set="0" iconSet="0" attribute="1" time="0" keyAttribute="0" defaultMemberUniqueName="[2021_24].[YearOfBirth].[All]" allUniqueName="[2021_24].[YearOfBirth].[All]" dimensionUniqueName="[2021_24]" displayFolder="" measures="0" count="2" oneField="0" memberValueDatatype="20" unbalanced="0" hidden="0">
      <fieldsUsage count="2">
        <fieldUsage x="1"/>
      </fieldsUsage>
    </cacheHierarchy>
    <cacheHierarchy uniqueName="[2021_24].[Sex]" caption="Sex" measure="0" set="0" iconSet="0" attribute="1" time="0" keyAttribute="0" defaultMemberUniqueName="[2021_24].[Sex].[All]" allUniqueName="[2021_24].[Sex].[All]" dimensionUniqueName="[2021_24]" displayFolder="" measures="0" count="2" oneField="0" memberValueDatatype="130" unbalanced="0" hidden="0">
      <fieldsUsage count="2">
        <fieldUsage x="2"/>
      </fieldsUsage>
    </cacheHierarchy>
    <cacheHierarchy uniqueName="[2021_24].[Dose]" caption="Dose" measure="0" set="0" iconSet="0" attribute="1" time="0" keyAttribute="0" defaultMemberUniqueName="[2021_24].[Dose].[All]" allUniqueName="[2021_24].[Dose].[All]" dimensionUniqueName="[2021_24]" displayFolder="" measures="0" count="2" oneField="0" memberValueDatatype="20" unbalanced="0" hidden="0">
      <fieldsUsage count="2">
        <fieldUsage x="4"/>
      </fieldsUsage>
    </cacheHierarchy>
    <cacheHierarchy uniqueName="[2021_24].[Alive]" caption="Alive" measure="0" set="0" iconSet="0" attribute="1" time="0" keyAttribute="0" defaultMemberUniqueName="[2021_24].[Alive].[All]" allUniqueName="[2021_24].[Alive].[All]" dimensionUniqueName="[2021_24]" displayFolder="" measures="0" count="0" oneField="0" memberValueDatatype="20" unbalanced="0" hidden="0"/>
    <cacheHierarchy uniqueName="[2021_24].[Dead]" caption="Dead" measure="0" set="0" iconSet="0" attribute="1" time="0" keyAttribute="0" defaultMemberUniqueName="[2021_24].[Dead].[All]" allUniqueName="[2021_24].[Dead].[All]" dimensionUniqueName="[2021_24]" displayFolder="" measures="0" count="0" oneField="0" memberValueDatatype="20" unbalanced="0" hidden="0"/>
    <cacheHierarchy uniqueName="[2021_24].[DateDied (Year)]" caption="DateDied (Year)" measure="0" set="0" iconSet="0" attribute="1" time="0" keyAttribute="0" defaultMemberUniqueName="[2021_24].[DateDied (Year)].[All]" allUniqueName="[2021_24].[DateDied (Year)].[All]" dimensionUniqueName="[2021_24]" displayFolder="" measures="0" count="0" oneField="0" memberValueDatatype="130" unbalanced="0" hidden="0"/>
    <cacheHierarchy uniqueName="[2021_24].[DateDied (Quarter)]" caption="DateDied (Quarter)" measure="0" set="0" iconSet="0" attribute="1" time="0" keyAttribute="0" defaultMemberUniqueName="[2021_24].[DateDied (Quarter)].[All]" allUniqueName="[2021_24].[DateDied (Quarter)].[All]" dimensionUniqueName="[2021_24]" displayFolder="" measures="0" count="0" oneField="0" memberValueDatatype="130" unbalanced="0" hidden="0"/>
    <cacheHierarchy uniqueName="[2021_24].[DateDied (Month)]" caption="DateDied (Month)" measure="0" set="0" iconSet="0" attribute="1" time="0" keyAttribute="0" defaultMemberUniqueName="[2021_24].[DateDied (Month)].[All]" allUniqueName="[2021_24].[DateDied (Month)].[All]" dimensionUniqueName="[2021_24]" displayFolder="" measures="0" count="0" oneField="0" memberValueDatatype="130" unbalanced="0" hidden="0"/>
    <cacheHierarchy uniqueName="[2022_06].[ISOweekDied]" caption="ISOweekDied" measure="0" set="0" iconSet="0" attribute="1" time="0" keyAttribute="0" defaultMemberUniqueName="[2022_06].[ISOweekDied].[All]" allUniqueName="[2022_06].[ISOweekDied].[All]" dimensionUniqueName="[2022_06]" displayFolder="" measures="0" count="0" oneField="0" memberValueDatatype="130" unbalanced="0" hidden="0"/>
    <cacheHierarchy uniqueName="[2022_06].[DateDied]" caption="DateDied" measure="0" set="0" iconSet="0" attribute="1" time="1" keyAttribute="0" defaultMemberUniqueName="[2022_06].[DateDied].[All]" allUniqueName="[2022_06].[DateDied].[All]" dimensionUniqueName="[2022_06]" displayFolder="" measures="0" count="0" oneField="0" memberValueDatatype="7" unbalanced="0" hidden="0"/>
    <cacheHierarchy uniqueName="[2022_06].[YearOfBirth]" caption="YearOfBirth" measure="0" set="0" iconSet="0" attribute="1" time="0" keyAttribute="0" defaultMemberUniqueName="[2022_06].[YearOfBirth].[All]" allUniqueName="[2022_06].[YearOfBirth].[All]" dimensionUniqueName="[2022_06]" displayFolder="" measures="0" count="0" oneField="0" memberValueDatatype="20" unbalanced="0" hidden="0"/>
    <cacheHierarchy uniqueName="[2022_06].[Sex]" caption="Sex" measure="0" set="0" iconSet="0" attribute="1" time="0" keyAttribute="0" defaultMemberUniqueName="[2022_06].[Sex].[All]" allUniqueName="[2022_06].[Sex].[All]" dimensionUniqueName="[2022_06]" displayFolder="" measures="0" count="0" oneField="0" memberValueDatatype="130" unbalanced="0" hidden="0"/>
    <cacheHierarchy uniqueName="[2022_06].[Dose]" caption="Dose" measure="0" set="0" iconSet="0" attribute="1" time="0" keyAttribute="0" defaultMemberUniqueName="[2022_06].[Dose].[All]" allUniqueName="[2022_06].[Dose].[All]" dimensionUniqueName="[2022_06]" displayFolder="" measures="0" count="0" oneField="0" memberValueDatatype="20" unbalanced="0" hidden="0"/>
    <cacheHierarchy uniqueName="[2022_06].[Alive]" caption="Alive" measure="0" set="0" iconSet="0" attribute="1" time="0" keyAttribute="0" defaultMemberUniqueName="[2022_06].[Alive].[All]" allUniqueName="[2022_06].[Alive].[All]" dimensionUniqueName="[2022_06]" displayFolder="" measures="0" count="0" oneField="0" memberValueDatatype="20" unbalanced="0" hidden="0"/>
    <cacheHierarchy uniqueName="[2022_06].[Dead]" caption="Dead" measure="0" set="0" iconSet="0" attribute="1" time="0" keyAttribute="0" defaultMemberUniqueName="[2022_06].[Dead].[All]" allUniqueName="[2022_06].[Dead].[All]" dimensionUniqueName="[2022_06]" displayFolder="" measures="0" count="0" oneField="0" memberValueDatatype="20" unbalanced="0" hidden="0"/>
    <cacheHierarchy uniqueName="[2022_06].[DateDied (Year)]" caption="DateDied (Year)" measure="0" set="0" iconSet="0" attribute="1" time="0" keyAttribute="0" defaultMemberUniqueName="[2022_06].[DateDied (Year)].[All]" allUniqueName="[2022_06].[DateDied (Year)].[All]" dimensionUniqueName="[2022_06]" displayFolder="" measures="0" count="0" oneField="0" memberValueDatatype="130" unbalanced="0" hidden="0"/>
    <cacheHierarchy uniqueName="[2022_06].[DateDied (Quarter)]" caption="DateDied (Quarter)" measure="0" set="0" iconSet="0" attribute="1" time="0" keyAttribute="0" defaultMemberUniqueName="[2022_06].[DateDied (Quarter)].[All]" allUniqueName="[2022_06].[DateDied (Quarter)].[All]" dimensionUniqueName="[2022_06]" displayFolder="" measures="0" count="0" oneField="0" memberValueDatatype="130" unbalanced="0" hidden="0"/>
    <cacheHierarchy uniqueName="[2022_06].[DateDied (Month)]" caption="DateDied (Month)" measure="0" set="0" iconSet="0" attribute="1" time="0" keyAttribute="0" defaultMemberUniqueName="[2022_06].[DateDied (Month)].[All]" allUniqueName="[2022_06].[DateDied (Month)].[All]" dimensionUniqueName="[2022_06]" displayFolder="" measures="0" count="0" oneField="0" memberValueDatatype="130" unbalanced="0" hidden="0"/>
    <cacheHierarchy uniqueName="[2021_24].[DateDied (Month Index)]" caption="DateDied (Month Index)" measure="0" set="0" iconSet="0" attribute="1" time="0" keyAttribute="0" defaultMemberUniqueName="[2021_24].[DateDied (Month Index)].[All]" allUniqueName="[2021_24].[DateDied (Month Index)].[All]" dimensionUniqueName="[2021_24]" displayFolder="" measures="0" count="0" oneField="0" memberValueDatatype="20" unbalanced="0" hidden="1"/>
    <cacheHierarchy uniqueName="[2022_06].[DateDied (Month Index)]" caption="DateDied (Month Index)" measure="0" set="0" iconSet="0" attribute="1" time="0" keyAttribute="0" defaultMemberUniqueName="[2022_06].[DateDied (Month Index)].[All]" allUniqueName="[2022_06].[DateDied (Month Index)].[All]" dimensionUniqueName="[2022_06]" displayFolder="" measures="0" count="0" oneField="0" memberValueDatatype="20" unbalanced="0" hidden="1"/>
    <cacheHierarchy uniqueName="[Measures].[__XL_Count 2021_24]" caption="__XL_Count 2021_24" measure="1" set="0" iconSet="0" attribute="0" time="0" keyAttribute="0" displayFolder="" measureGroup="2021_24" measures="0" count="0" oneField="0" hidden="1"/>
    <cacheHierarchy uniqueName="[Measures].[__XL_Count 2022_06]" caption="__XL_Count 2022_06" measure="1" set="0" iconSet="0" attribute="0" time="0" keyAttribute="0" displayFolder="" measureGroup="2022_06" measures="0" count="0" oneField="0" hidden="1"/>
    <cacheHierarchy uniqueName="[Measures].[__No measures defined]" caption="__No measures defined" measure="1" set="0" iconSet="0" attribute="0" time="0" keyAttribute="0" displayFolder="" measures="0" count="0" oneField="0" hidden="1"/>
    <cacheHierarchy uniqueName="[Measures].[Sum of Dead]" caption="Sum of Dead" measure="1" set="0" iconSet="0" attribute="0" time="0" keyAttribute="0" displayFolder="" measureGroup="2021_24" measures="0" count="0" oneField="1" hidden="1">
      <fieldsUsage count="1">
        <fieldUsage x="3"/>
      </fieldsUsage>
    </cacheHierarchy>
    <cacheHierarchy uniqueName="[Measures].[Sum of Dose]" caption="Sum of Dose" measure="1" set="0" iconSet="0" attribute="0" time="0" keyAttribute="0" displayFolder="" measureGroup="2021_24" measures="0" count="0" oneField="0" hidden="1"/>
    <cacheHierarchy uniqueName="[Measures].[Count of DateDied (Month)]" caption="Count of DateDied (Month)" measure="1" set="0" iconSet="0" attribute="0" time="0" keyAttribute="0" displayFolder="" measureGroup="2022_06" measures="0" count="0" oneField="0" hidden="1"/>
    <cacheHierarchy uniqueName="[Measures].[Sum of Dead 2]" caption="Sum of Dead 2" measure="1" set="0" iconSet="0" attribute="0" time="0" keyAttribute="0" displayFolder="" measureGroup="2022_06" measures="0" count="0" oneField="0" hidden="1"/>
  </cacheHierarchies>
  <dimensions>
    <dimension measure="0" name="2021_24" uniqueName="[2021_24]" caption="2021_24"/>
    <dimension measure="0" name="2022_06" uniqueName="[2022_06]" caption="2022_06"/>
    <dimension measure="1" name="Measures" uniqueName="[Measures]" caption="Measures"/>
  </dimensions>
  <measureGroups count="2">
    <measureGroup name="2021_24" caption="2021_24"/>
    <measureGroup name="2022_06" caption="2022_06"/>
  </measureGroups>
  <maps count="2">
    <map measureGroup="0" dimension="0"/>
    <map measureGroup="1" dimension="1"/>
  </maps>
</pivotCacheDefinition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2.xml" Id="rId1" 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18" cacheId="374" dataOnRows="0" dataCaption="Valu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1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4" fieldListSortAscending="0" mdxSubqueries="0" applyNumberFormats="0" applyBorderFormats="0" applyFontFormats="0" applyPatternFormats="0" applyAlignmentFormats="0" applyWidthHeightFormats="1" r:id="rId1">
  <location ref="A8:F123" firstHeaderRow="1" firstDataRow="2" firstDataCol="1" rowPageCount="2" colPageCount="1"/>
  <pivotFields count="6">
    <pivotField showDropDowns="1" compact="1" allDrilled="1" outline="1" subtotalTop="0" dragToRow="1" dragToCol="1" dragToPage="1" dragToData="1" dragOff="1" showAll="0" topAutoShow="1" itemPageCount="10" sortType="manual" dataSourceSort="1" defaultSubtotal="0" defaultAttributeDrillState="1">
      <items count="3">
        <item t="data" s="1" sd="1" x="0"/>
        <item t="data" s="1" sd="1" x="1"/>
        <item t="data" s="1" sd="1" x="2"/>
      </items>
    </pivotField>
    <pivotField axis="axisCol" showDropDowns="1" compact="1" allDrilled="1" outline="1" subtotalTop="0" dragToRow="1" dragToCol="1" dragToPage="1" dragToData="1" dragOff="1" showAll="0" topAutoShow="1" itemPageCount="10" sortType="manual" dataSourceSort="1" defaultSubtotal="0" defaultAttributeDrillState="1">
      <items count="8">
        <item t="data" s="1" sd="1" x="0"/>
        <item t="data" s="1" sd="1" x="1"/>
        <item t="data" s="1" sd="1" x="2"/>
        <item t="data" s="1" sd="1" x="3"/>
        <item t="data" sd="1" x="4"/>
        <item t="data" sd="1" x="5"/>
        <item t="data" sd="1" x="6"/>
        <item t="data" sd="1" x="7"/>
      </items>
    </pivotField>
    <pivotField axis="axisPage" showDropDowns="1" compact="1" allDrilled="1" outline="1" subtotalTop="0" dragToRow="1" dragToCol="1" dragToPage="1" dragToData="1" dragOff="1" showAll="0" topAutoShow="1" itemPageCount="10" sortType="manual" dataSourceSort="1" defaultSubtotal="0" defaultAttributeDrillState="1"/>
    <pivotField axis="axisPage" showDropDowns="1" compact="1" allDrilled="1" outline="1" subtotalTop="0" dragToRow="1" dragToCol="1" dragToPage="1" dragToData="1" dragOff="1" showAll="0" topAutoShow="1" itemPageCount="10" sortType="manual" dataSourceSort="1" defaultSubtotal="0" defaultAttributeDrillState="1"/>
    <pivotField axis="axisRow" showDropDowns="1" compact="1" allDrilled="1" outline="1" subtotalTop="0" dragToRow="1" dragToCol="1" dragToPage="1" dragToData="1" dragOff="1" showAll="0" topAutoShow="1" itemPageCount="10" sortType="manual" dataSourceSort="1" defaultSubtotal="0" defaultAttributeDrillState="1">
      <items count="113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</items>
    </pivotField>
    <pivotField dataField="1" showDropDowns="1" compact="1" outline="1" subtotalTop="0" dragToRow="1" dragToCol="1" dragToPage="1" dragToData="1" dragOff="1" showAll="0" topAutoShow="1" itemPageCount="10" sortType="manual" defaultSubtotal="0"/>
  </pivotFields>
  <rowFields count="1">
    <field x="4"/>
  </rowFields>
  <rowItems count="114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data" r="0" i="0">
      <x v="53"/>
    </i>
    <i t="data" r="0" i="0">
      <x v="54"/>
    </i>
    <i t="data" r="0" i="0">
      <x v="55"/>
    </i>
    <i t="data" r="0" i="0">
      <x v="56"/>
    </i>
    <i t="data" r="0" i="0">
      <x v="57"/>
    </i>
    <i t="data" r="0" i="0">
      <x v="58"/>
    </i>
    <i t="data" r="0" i="0">
      <x v="59"/>
    </i>
    <i t="data" r="0" i="0">
      <x v="60"/>
    </i>
    <i t="data" r="0" i="0">
      <x v="61"/>
    </i>
    <i t="data" r="0" i="0">
      <x v="62"/>
    </i>
    <i t="data" r="0" i="0">
      <x v="63"/>
    </i>
    <i t="data" r="0" i="0">
      <x v="64"/>
    </i>
    <i t="data" r="0" i="0">
      <x v="65"/>
    </i>
    <i t="data" r="0" i="0">
      <x v="66"/>
    </i>
    <i t="data" r="0" i="0">
      <x v="67"/>
    </i>
    <i t="data" r="0" i="0">
      <x v="68"/>
    </i>
    <i t="data" r="0" i="0">
      <x v="69"/>
    </i>
    <i t="data" r="0" i="0">
      <x v="70"/>
    </i>
    <i t="data" r="0" i="0">
      <x v="71"/>
    </i>
    <i t="data" r="0" i="0">
      <x v="72"/>
    </i>
    <i t="data" r="0" i="0">
      <x v="73"/>
    </i>
    <i t="data" r="0" i="0">
      <x v="74"/>
    </i>
    <i t="data" r="0" i="0">
      <x v="75"/>
    </i>
    <i t="data" r="0" i="0">
      <x v="76"/>
    </i>
    <i t="data" r="0" i="0">
      <x v="77"/>
    </i>
    <i t="data" r="0" i="0">
      <x v="78"/>
    </i>
    <i t="data" r="0" i="0">
      <x v="79"/>
    </i>
    <i t="data" r="0" i="0">
      <x v="80"/>
    </i>
    <i t="data" r="0" i="0">
      <x v="81"/>
    </i>
    <i t="data" r="0" i="0">
      <x v="82"/>
    </i>
    <i t="data" r="0" i="0">
      <x v="83"/>
    </i>
    <i t="data" r="0" i="0">
      <x v="84"/>
    </i>
    <i t="data" r="0" i="0">
      <x v="85"/>
    </i>
    <i t="data" r="0" i="0">
      <x v="86"/>
    </i>
    <i t="data" r="0" i="0">
      <x v="87"/>
    </i>
    <i t="data" r="0" i="0">
      <x v="88"/>
    </i>
    <i t="data" r="0" i="0">
      <x v="89"/>
    </i>
    <i t="data" r="0" i="0">
      <x v="90"/>
    </i>
    <i t="data" r="0" i="0">
      <x v="91"/>
    </i>
    <i t="data" r="0" i="0">
      <x v="92"/>
    </i>
    <i t="data" r="0" i="0">
      <x v="93"/>
    </i>
    <i t="data" r="0" i="0">
      <x v="94"/>
    </i>
    <i t="data" r="0" i="0">
      <x v="95"/>
    </i>
    <i t="data" r="0" i="0">
      <x v="96"/>
    </i>
    <i t="data" r="0" i="0">
      <x v="97"/>
    </i>
    <i t="data" r="0" i="0">
      <x v="98"/>
    </i>
    <i t="data" r="0" i="0">
      <x v="99"/>
    </i>
    <i t="data" r="0" i="0">
      <x v="100"/>
    </i>
    <i t="data" r="0" i="0">
      <x v="101"/>
    </i>
    <i t="data" r="0" i="0">
      <x v="102"/>
    </i>
    <i t="data" r="0" i="0">
      <x v="103"/>
    </i>
    <i t="data" r="0" i="0">
      <x v="104"/>
    </i>
    <i t="data" r="0" i="0">
      <x v="105"/>
    </i>
    <i t="data" r="0" i="0">
      <x v="106"/>
    </i>
    <i t="data" r="0" i="0">
      <x v="107"/>
    </i>
    <i t="data" r="0" i="0">
      <x v="108"/>
    </i>
    <i t="data" r="0" i="0">
      <x v="109"/>
    </i>
    <i t="data" r="0" i="0">
      <x v="110"/>
    </i>
    <i t="data" r="0" i="0">
      <x v="111"/>
    </i>
    <i t="data" r="0" i="0">
      <x v="112"/>
    </i>
    <i t="grand" r="0" i="0">
      <x v="0"/>
    </i>
  </rowItems>
  <colFields count="1">
    <field x="1"/>
  </colFields>
  <colItems count="5">
    <i t="data" r="0" i="0">
      <x v="0"/>
    </i>
    <i t="data" r="0" i="0">
      <x v="1"/>
    </i>
    <i t="data" r="0" i="0">
      <x v="2"/>
    </i>
    <i t="data" r="0" i="0">
      <x v="3"/>
    </i>
    <i t="grand" r="0" i="0">
      <x v="0"/>
    </i>
  </colItems>
  <pageFields count="2">
    <pageField fld="2" hier="12" name="[2022_06].[YearOfBirth].[All]" cap="All"/>
    <pageField fld="3" hier="13" name="[2022_06].[Sex].[All]" cap="All"/>
  </pageFields>
  <dataFields count="1">
    <dataField name="Sum of Dead" fld="5" subtotal="sum" showDataAs="normal" baseField="0" baseItem="0"/>
  </dataFields>
  <chartFormats count="8">
    <chartFormat chart="3" format="9" series="1">
      <pivotArea type="data" dataOnly="1" outline="0" fieldPosition="0">
        <references count="1">
          <reference field="1" selected="0">
            <x v="0"/>
          </reference>
        </references>
      </pivotArea>
    </chartFormat>
    <chartFormat chart="3" format="10" series="1">
      <pivotArea type="data" dataOnly="1" outline="0" fieldPosition="0">
        <references count="1">
          <reference field="1" selected="0">
            <x v="1"/>
          </reference>
        </references>
      </pivotArea>
    </chartFormat>
    <chartFormat chart="3" format="11" series="1">
      <pivotArea type="data" dataOnly="1" outline="0" fieldPosition="0">
        <references count="1">
          <reference field="1" selected="0">
            <x v="2"/>
          </reference>
        </references>
      </pivotArea>
    </chartFormat>
    <chartFormat chart="3" format="12" series="1">
      <pivotArea type="data" dataOnly="1" outline="0" fieldPosition="0">
        <references count="1">
          <reference field="1" selected="0">
            <x v="3"/>
          </reference>
        </references>
      </pivotArea>
    </chartFormat>
    <chartFormat chart="3" format="13" series="1">
      <pivotArea type="data" dataOnly="1" outline="0" fieldPosition="0">
        <references count="1">
          <reference field="1" selected="0">
            <x v="4"/>
          </reference>
        </references>
      </pivotArea>
    </chartFormat>
    <chartFormat chart="3" format="14" series="1">
      <pivotArea type="data" dataOnly="1" outline="0" fieldPosition="0">
        <references count="1">
          <reference field="1" selected="0">
            <x v="5"/>
          </reference>
        </references>
      </pivotArea>
    </chartFormat>
    <chartFormat chart="3" format="15" series="1">
      <pivotArea type="data" dataOnly="1" outline="0" fieldPosition="0">
        <references count="1">
          <reference field="1" selected="0">
            <x v="6"/>
          </reference>
        </references>
      </pivotArea>
    </chartFormat>
    <chartFormat chart="3" format="16" series="1">
      <pivotArea type="data" dataOnly="1" outline="0" fieldPosition="0">
        <references count="1">
          <reference field="1" selected="0">
            <x v="7"/>
          </reference>
        </references>
      </pivotArea>
    </chartFormat>
  </chartFormats>
  <pivotHierarchies count="29"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</pivotHierarchies>
  <pivotTableStyleInfo name="PivotStyleLight16" showRowHeaders="1" showColHeaders="1" showRowStripes="0" showColStripes="0" showLastColumn="1"/>
  <rowHierarchiesUsage count="1">
    <rowHierarchyUsage hierarchyUsage="11"/>
  </rowHierarchiesUsage>
  <colHierarchiesUsage count="1">
    <colHierarchyUsage hierarchyUsage="14"/>
  </colHierarchiesUsage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PivotTable18" cacheId="367" dataOnRows="0" dataCaption="Valu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3" fieldListSortAscending="0" mdxSubqueries="0" applyNumberFormats="0" applyBorderFormats="0" applyFontFormats="0" applyPatternFormats="0" applyAlignmentFormats="0" applyWidthHeightFormats="1" r:id="rId1">
  <location ref="A8:E157" firstHeaderRow="1" firstDataRow="2" firstDataCol="1" rowPageCount="2" colPageCount="1"/>
  <pivotFields count="5">
    <pivotField axis="axisRow" showDropDowns="1" compact="1" allDrilled="1" outline="1" subtotalTop="0" dragToRow="1" dragToCol="1" dragToPage="1" dragToData="1" dragOff="1" showAll="0" topAutoShow="1" itemPageCount="10" sortType="manual" dataSourceSort="1" defaultSubtotal="0" defaultAttributeDrillState="1">
      <items count="147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</items>
    </pivotField>
    <pivotField axis="axisPage" showDropDowns="1" compact="1" allDrilled="1" outline="1" subtotalTop="0" dragToRow="1" dragToCol="1" dragToPage="1" dragToData="1" dragOff="1" showAll="0" topAutoShow="1" itemPageCount="10" sortType="manual" dataSourceSort="1" defaultSubtotal="0" defaultAttributeDrillState="1"/>
    <pivotField axis="axisPage" showDropDowns="1" compact="1" allDrilled="1" outline="1" subtotalTop="0" dragToRow="1" dragToCol="1" dragToPage="1" dragToData="1" dragOff="1" showAll="0" topAutoShow="1" itemPageCount="10" sortType="manual" dataSourceSort="1" defaultSubtotal="0" defaultAttributeDrillState="1"/>
    <pivotField dataField="1" showDropDowns="1" compact="1" outline="1" subtotalTop="0" dragToRow="1" dragToCol="1" dragToPage="1" dragToData="1" dragOff="1" showAll="0" topAutoShow="1" itemPageCount="10" sortType="manual" defaultSubtotal="0"/>
    <pivotField axis="axisCol" showDropDowns="1" compact="1" allDrilled="1" outline="1" subtotalTop="0" dragToRow="1" dragToCol="1" dragToPage="1" dragToData="1" dragOff="1" showAll="0" topAutoShow="1" itemPageCount="10" sortType="manual" dataSourceSort="1" defaultSubtotal="0" defaultAttributeDrillState="1">
      <items count="3">
        <item t="data" s="1" sd="1" x="0"/>
        <item t="data" s="1" sd="1" x="1"/>
        <item t="data" s="1" sd="1" x="2"/>
      </items>
    </pivotField>
  </pivotFields>
  <rowFields count="1">
    <field x="0"/>
  </rowFields>
  <rowItems count="148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data" r="0" i="0">
      <x v="53"/>
    </i>
    <i t="data" r="0" i="0">
      <x v="54"/>
    </i>
    <i t="data" r="0" i="0">
      <x v="55"/>
    </i>
    <i t="data" r="0" i="0">
      <x v="56"/>
    </i>
    <i t="data" r="0" i="0">
      <x v="57"/>
    </i>
    <i t="data" r="0" i="0">
      <x v="58"/>
    </i>
    <i t="data" r="0" i="0">
      <x v="59"/>
    </i>
    <i t="data" r="0" i="0">
      <x v="60"/>
    </i>
    <i t="data" r="0" i="0">
      <x v="61"/>
    </i>
    <i t="data" r="0" i="0">
      <x v="62"/>
    </i>
    <i t="data" r="0" i="0">
      <x v="63"/>
    </i>
    <i t="data" r="0" i="0">
      <x v="64"/>
    </i>
    <i t="data" r="0" i="0">
      <x v="65"/>
    </i>
    <i t="data" r="0" i="0">
      <x v="66"/>
    </i>
    <i t="data" r="0" i="0">
      <x v="67"/>
    </i>
    <i t="data" r="0" i="0">
      <x v="68"/>
    </i>
    <i t="data" r="0" i="0">
      <x v="69"/>
    </i>
    <i t="data" r="0" i="0">
      <x v="70"/>
    </i>
    <i t="data" r="0" i="0">
      <x v="71"/>
    </i>
    <i t="data" r="0" i="0">
      <x v="72"/>
    </i>
    <i t="data" r="0" i="0">
      <x v="73"/>
    </i>
    <i t="data" r="0" i="0">
      <x v="74"/>
    </i>
    <i t="data" r="0" i="0">
      <x v="75"/>
    </i>
    <i t="data" r="0" i="0">
      <x v="76"/>
    </i>
    <i t="data" r="0" i="0">
      <x v="77"/>
    </i>
    <i t="data" r="0" i="0">
      <x v="78"/>
    </i>
    <i t="data" r="0" i="0">
      <x v="79"/>
    </i>
    <i t="data" r="0" i="0">
      <x v="80"/>
    </i>
    <i t="data" r="0" i="0">
      <x v="81"/>
    </i>
    <i t="data" r="0" i="0">
      <x v="82"/>
    </i>
    <i t="data" r="0" i="0">
      <x v="83"/>
    </i>
    <i t="data" r="0" i="0">
      <x v="84"/>
    </i>
    <i t="data" r="0" i="0">
      <x v="85"/>
    </i>
    <i t="data" r="0" i="0">
      <x v="86"/>
    </i>
    <i t="data" r="0" i="0">
      <x v="87"/>
    </i>
    <i t="data" r="0" i="0">
      <x v="88"/>
    </i>
    <i t="data" r="0" i="0">
      <x v="89"/>
    </i>
    <i t="data" r="0" i="0">
      <x v="90"/>
    </i>
    <i t="data" r="0" i="0">
      <x v="91"/>
    </i>
    <i t="data" r="0" i="0">
      <x v="92"/>
    </i>
    <i t="data" r="0" i="0">
      <x v="93"/>
    </i>
    <i t="data" r="0" i="0">
      <x v="94"/>
    </i>
    <i t="data" r="0" i="0">
      <x v="95"/>
    </i>
    <i t="data" r="0" i="0">
      <x v="96"/>
    </i>
    <i t="data" r="0" i="0">
      <x v="97"/>
    </i>
    <i t="data" r="0" i="0">
      <x v="98"/>
    </i>
    <i t="data" r="0" i="0">
      <x v="99"/>
    </i>
    <i t="data" r="0" i="0">
      <x v="100"/>
    </i>
    <i t="data" r="0" i="0">
      <x v="101"/>
    </i>
    <i t="data" r="0" i="0">
      <x v="102"/>
    </i>
    <i t="data" r="0" i="0">
      <x v="103"/>
    </i>
    <i t="data" r="0" i="0">
      <x v="104"/>
    </i>
    <i t="data" r="0" i="0">
      <x v="105"/>
    </i>
    <i t="data" r="0" i="0">
      <x v="106"/>
    </i>
    <i t="data" r="0" i="0">
      <x v="107"/>
    </i>
    <i t="data" r="0" i="0">
      <x v="108"/>
    </i>
    <i t="data" r="0" i="0">
      <x v="109"/>
    </i>
    <i t="data" r="0" i="0">
      <x v="110"/>
    </i>
    <i t="data" r="0" i="0">
      <x v="111"/>
    </i>
    <i t="data" r="0" i="0">
      <x v="112"/>
    </i>
    <i t="data" r="0" i="0">
      <x v="113"/>
    </i>
    <i t="data" r="0" i="0">
      <x v="114"/>
    </i>
    <i t="data" r="0" i="0">
      <x v="115"/>
    </i>
    <i t="data" r="0" i="0">
      <x v="116"/>
    </i>
    <i t="data" r="0" i="0">
      <x v="117"/>
    </i>
    <i t="data" r="0" i="0">
      <x v="118"/>
    </i>
    <i t="data" r="0" i="0">
      <x v="119"/>
    </i>
    <i t="data" r="0" i="0">
      <x v="120"/>
    </i>
    <i t="data" r="0" i="0">
      <x v="121"/>
    </i>
    <i t="data" r="0" i="0">
      <x v="122"/>
    </i>
    <i t="data" r="0" i="0">
      <x v="123"/>
    </i>
    <i t="data" r="0" i="0">
      <x v="124"/>
    </i>
    <i t="data" r="0" i="0">
      <x v="125"/>
    </i>
    <i t="data" r="0" i="0">
      <x v="126"/>
    </i>
    <i t="data" r="0" i="0">
      <x v="127"/>
    </i>
    <i t="data" r="0" i="0">
      <x v="128"/>
    </i>
    <i t="data" r="0" i="0">
      <x v="129"/>
    </i>
    <i t="data" r="0" i="0">
      <x v="130"/>
    </i>
    <i t="data" r="0" i="0">
      <x v="131"/>
    </i>
    <i t="data" r="0" i="0">
      <x v="132"/>
    </i>
    <i t="data" r="0" i="0">
      <x v="133"/>
    </i>
    <i t="data" r="0" i="0">
      <x v="134"/>
    </i>
    <i t="data" r="0" i="0">
      <x v="135"/>
    </i>
    <i t="data" r="0" i="0">
      <x v="136"/>
    </i>
    <i t="data" r="0" i="0">
      <x v="137"/>
    </i>
    <i t="data" r="0" i="0">
      <x v="138"/>
    </i>
    <i t="data" r="0" i="0">
      <x v="139"/>
    </i>
    <i t="data" r="0" i="0">
      <x v="140"/>
    </i>
    <i t="data" r="0" i="0">
      <x v="141"/>
    </i>
    <i t="data" r="0" i="0">
      <x v="142"/>
    </i>
    <i t="data" r="0" i="0">
      <x v="143"/>
    </i>
    <i t="data" r="0" i="0">
      <x v="144"/>
    </i>
    <i t="data" r="0" i="0">
      <x v="145"/>
    </i>
    <i t="data" r="0" i="0">
      <x v="146"/>
    </i>
    <i t="grand" r="0" i="0">
      <x v="0"/>
    </i>
  </rowItems>
  <colFields count="1">
    <field x="4"/>
  </colFields>
  <colItems count="4">
    <i t="data" r="0" i="0">
      <x v="0"/>
    </i>
    <i t="data" r="0" i="0">
      <x v="1"/>
    </i>
    <i t="data" r="0" i="0">
      <x v="2"/>
    </i>
    <i t="grand" r="0" i="0">
      <x v="0"/>
    </i>
  </colItems>
  <pageFields count="2">
    <pageField fld="1" hier="2" name="[2021_24].[YearOfBirth].[All]" cap="All"/>
    <pageField fld="2" hier="3" name="[2021_24].[Sex].[All]" cap="All"/>
  </pageFields>
  <dataFields count="1">
    <dataField name="Sum of Dead" fld="3" subtotal="sum" showDataAs="normal" baseField="0" baseItem="0"/>
  </dataFields>
  <chartFormats count="6">
    <chartFormat chart="1" format="0" series="1">
      <pivotArea type="data" dataOnly="1" outline="0" fieldPosition="0">
        <references count="2">
          <reference field="4294967294" selected="0">
            <x v="0"/>
          </reference>
          <reference field="4" selected="0">
            <x v="0"/>
          </reference>
        </references>
      </pivotArea>
    </chartFormat>
    <chartFormat chart="1" format="1" series="1">
      <pivotArea type="data" dataOnly="1" outline="0" fieldPosition="0">
        <references count="2">
          <reference field="4294967294" selected="0">
            <x v="0"/>
          </reference>
          <reference field="4" selected="0">
            <x v="1"/>
          </reference>
        </references>
      </pivotArea>
    </chartFormat>
    <chartFormat chart="1" format="2" series="1">
      <pivotArea type="data" dataOnly="1" outline="0" fieldPosition="0">
        <references count="2">
          <reference field="4294967294" selected="0">
            <x v="0"/>
          </reference>
          <reference field="4" selected="0">
            <x v="2"/>
          </reference>
        </references>
      </pivotArea>
    </chartFormat>
    <chartFormat chart="2" format="3" series="1">
      <pivotArea type="data" dataOnly="1" outline="0" fieldPosition="0">
        <references count="2">
          <reference field="4294967294" selected="0">
            <x v="0"/>
          </reference>
          <reference field="4" selected="0">
            <x v="0"/>
          </reference>
        </references>
      </pivotArea>
    </chartFormat>
    <chartFormat chart="2" format="4" series="1">
      <pivotArea type="data" dataOnly="1" outline="0" fieldPosition="0">
        <references count="2">
          <reference field="4294967294" selected="0">
            <x v="0"/>
          </reference>
          <reference field="4" selected="0">
            <x v="1"/>
          </reference>
        </references>
      </pivotArea>
    </chartFormat>
    <chartFormat chart="2" format="5" series="1">
      <pivotArea type="data" dataOnly="1" outline="0" fieldPosition="0">
        <references count="2">
          <reference field="4294967294" selected="0">
            <x v="0"/>
          </reference>
          <reference field="4" selected="0">
            <x v="2"/>
          </reference>
        </references>
      </pivotArea>
    </chartFormat>
  </chartFormats>
  <pivotHierarchies count="29"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</pivotHierarchies>
  <pivotTableStyleInfo name="PivotStyleLight16" showRowHeaders="1" showColHeaders="1" showRowStripes="0" showColStripes="0" showLastColumn="1"/>
  <rowHierarchiesUsage count="1">
    <rowHierarchyUsage hierarchyUsage="1"/>
  </rowHierarchiesUsage>
  <colHierarchiesUsage count="1">
    <colHierarchyUsage hierarchyUsage="4"/>
  </colHierarchiesUsage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PivotTable18" cacheId="368" dataOnRows="0" dataCaption="Valu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4" fieldListSortAscending="0" mdxSubqueries="0" applyNumberFormats="0" applyBorderFormats="0" applyFontFormats="0" applyPatternFormats="0" applyAlignmentFormats="0" applyWidthHeightFormats="1" r:id="rId1">
  <location ref="A8:E157" firstHeaderRow="1" firstDataRow="2" firstDataCol="1" rowPageCount="2" colPageCount="1"/>
  <pivotFields count="5">
    <pivotField axis="axisRow" showDropDowns="1" compact="1" allDrilled="1" outline="1" subtotalTop="0" dragToRow="1" dragToCol="1" dragToPage="1" dragToData="1" dragOff="1" showAll="0" topAutoShow="1" itemPageCount="10" sortType="manual" dataSourceSort="1" defaultSubtotal="0" defaultAttributeDrillState="1">
      <items count="147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</items>
    </pivotField>
    <pivotField axis="axisPage" showDropDowns="1" compact="1" allDrilled="1" outline="1" subtotalTop="0" dragToRow="1" dragToCol="1" dragToPage="1" dragToData="1" dragOff="1" showAll="0" topAutoShow="1" itemPageCount="10" sortType="manual" dataSourceSort="1" defaultSubtotal="0" defaultAttributeDrillState="1"/>
    <pivotField axis="axisPage" showDropDowns="1" compact="1" allDrilled="1" outline="1" subtotalTop="0" dragToRow="1" dragToCol="1" dragToPage="1" dragToData="1" dragOff="1" showAll="0" topAutoShow="1" itemPageCount="10" sortType="manual" dataSourceSort="1" defaultSubtotal="0" defaultAttributeDrillState="1"/>
    <pivotField dataField="1" showDropDowns="1" compact="1" outline="1" subtotalTop="0" dragToRow="1" dragToCol="1" dragToPage="1" dragToData="1" dragOff="1" showAll="0" topAutoShow="1" itemPageCount="10" sortType="manual" defaultSubtotal="0"/>
    <pivotField axis="axisCol" showDropDowns="1" compact="1" allDrilled="1" outline="1" subtotalTop="0" dragToRow="1" dragToCol="1" dragToPage="1" dragToData="1" dragOff="1" showAll="0" topAutoShow="1" itemPageCount="10" sortType="manual" dataSourceSort="1" defaultSubtotal="0" defaultAttributeDrillState="1">
      <items count="3">
        <item t="data" s="1" sd="1" x="0"/>
        <item t="data" s="1" sd="1" x="1"/>
        <item t="data" s="1" sd="1" x="2"/>
      </items>
    </pivotField>
  </pivotFields>
  <rowFields count="1">
    <field x="0"/>
  </rowFields>
  <rowItems count="148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data" r="0" i="0">
      <x v="53"/>
    </i>
    <i t="data" r="0" i="0">
      <x v="54"/>
    </i>
    <i t="data" r="0" i="0">
      <x v="55"/>
    </i>
    <i t="data" r="0" i="0">
      <x v="56"/>
    </i>
    <i t="data" r="0" i="0">
      <x v="57"/>
    </i>
    <i t="data" r="0" i="0">
      <x v="58"/>
    </i>
    <i t="data" r="0" i="0">
      <x v="59"/>
    </i>
    <i t="data" r="0" i="0">
      <x v="60"/>
    </i>
    <i t="data" r="0" i="0">
      <x v="61"/>
    </i>
    <i t="data" r="0" i="0">
      <x v="62"/>
    </i>
    <i t="data" r="0" i="0">
      <x v="63"/>
    </i>
    <i t="data" r="0" i="0">
      <x v="64"/>
    </i>
    <i t="data" r="0" i="0">
      <x v="65"/>
    </i>
    <i t="data" r="0" i="0">
      <x v="66"/>
    </i>
    <i t="data" r="0" i="0">
      <x v="67"/>
    </i>
    <i t="data" r="0" i="0">
      <x v="68"/>
    </i>
    <i t="data" r="0" i="0">
      <x v="69"/>
    </i>
    <i t="data" r="0" i="0">
      <x v="70"/>
    </i>
    <i t="data" r="0" i="0">
      <x v="71"/>
    </i>
    <i t="data" r="0" i="0">
      <x v="72"/>
    </i>
    <i t="data" r="0" i="0">
      <x v="73"/>
    </i>
    <i t="data" r="0" i="0">
      <x v="74"/>
    </i>
    <i t="data" r="0" i="0">
      <x v="75"/>
    </i>
    <i t="data" r="0" i="0">
      <x v="76"/>
    </i>
    <i t="data" r="0" i="0">
      <x v="77"/>
    </i>
    <i t="data" r="0" i="0">
      <x v="78"/>
    </i>
    <i t="data" r="0" i="0">
      <x v="79"/>
    </i>
    <i t="data" r="0" i="0">
      <x v="80"/>
    </i>
    <i t="data" r="0" i="0">
      <x v="81"/>
    </i>
    <i t="data" r="0" i="0">
      <x v="82"/>
    </i>
    <i t="data" r="0" i="0">
      <x v="83"/>
    </i>
    <i t="data" r="0" i="0">
      <x v="84"/>
    </i>
    <i t="data" r="0" i="0">
      <x v="85"/>
    </i>
    <i t="data" r="0" i="0">
      <x v="86"/>
    </i>
    <i t="data" r="0" i="0">
      <x v="87"/>
    </i>
    <i t="data" r="0" i="0">
      <x v="88"/>
    </i>
    <i t="data" r="0" i="0">
      <x v="89"/>
    </i>
    <i t="data" r="0" i="0">
      <x v="90"/>
    </i>
    <i t="data" r="0" i="0">
      <x v="91"/>
    </i>
    <i t="data" r="0" i="0">
      <x v="92"/>
    </i>
    <i t="data" r="0" i="0">
      <x v="93"/>
    </i>
    <i t="data" r="0" i="0">
      <x v="94"/>
    </i>
    <i t="data" r="0" i="0">
      <x v="95"/>
    </i>
    <i t="data" r="0" i="0">
      <x v="96"/>
    </i>
    <i t="data" r="0" i="0">
      <x v="97"/>
    </i>
    <i t="data" r="0" i="0">
      <x v="98"/>
    </i>
    <i t="data" r="0" i="0">
      <x v="99"/>
    </i>
    <i t="data" r="0" i="0">
      <x v="100"/>
    </i>
    <i t="data" r="0" i="0">
      <x v="101"/>
    </i>
    <i t="data" r="0" i="0">
      <x v="102"/>
    </i>
    <i t="data" r="0" i="0">
      <x v="103"/>
    </i>
    <i t="data" r="0" i="0">
      <x v="104"/>
    </i>
    <i t="data" r="0" i="0">
      <x v="105"/>
    </i>
    <i t="data" r="0" i="0">
      <x v="106"/>
    </i>
    <i t="data" r="0" i="0">
      <x v="107"/>
    </i>
    <i t="data" r="0" i="0">
      <x v="108"/>
    </i>
    <i t="data" r="0" i="0">
      <x v="109"/>
    </i>
    <i t="data" r="0" i="0">
      <x v="110"/>
    </i>
    <i t="data" r="0" i="0">
      <x v="111"/>
    </i>
    <i t="data" r="0" i="0">
      <x v="112"/>
    </i>
    <i t="data" r="0" i="0">
      <x v="113"/>
    </i>
    <i t="data" r="0" i="0">
      <x v="114"/>
    </i>
    <i t="data" r="0" i="0">
      <x v="115"/>
    </i>
    <i t="data" r="0" i="0">
      <x v="116"/>
    </i>
    <i t="data" r="0" i="0">
      <x v="117"/>
    </i>
    <i t="data" r="0" i="0">
      <x v="118"/>
    </i>
    <i t="data" r="0" i="0">
      <x v="119"/>
    </i>
    <i t="data" r="0" i="0">
      <x v="120"/>
    </i>
    <i t="data" r="0" i="0">
      <x v="121"/>
    </i>
    <i t="data" r="0" i="0">
      <x v="122"/>
    </i>
    <i t="data" r="0" i="0">
      <x v="123"/>
    </i>
    <i t="data" r="0" i="0">
      <x v="124"/>
    </i>
    <i t="data" r="0" i="0">
      <x v="125"/>
    </i>
    <i t="data" r="0" i="0">
      <x v="126"/>
    </i>
    <i t="data" r="0" i="0">
      <x v="127"/>
    </i>
    <i t="data" r="0" i="0">
      <x v="128"/>
    </i>
    <i t="data" r="0" i="0">
      <x v="129"/>
    </i>
    <i t="data" r="0" i="0">
      <x v="130"/>
    </i>
    <i t="data" r="0" i="0">
      <x v="131"/>
    </i>
    <i t="data" r="0" i="0">
      <x v="132"/>
    </i>
    <i t="data" r="0" i="0">
      <x v="133"/>
    </i>
    <i t="data" r="0" i="0">
      <x v="134"/>
    </i>
    <i t="data" r="0" i="0">
      <x v="135"/>
    </i>
    <i t="data" r="0" i="0">
      <x v="136"/>
    </i>
    <i t="data" r="0" i="0">
      <x v="137"/>
    </i>
    <i t="data" r="0" i="0">
      <x v="138"/>
    </i>
    <i t="data" r="0" i="0">
      <x v="139"/>
    </i>
    <i t="data" r="0" i="0">
      <x v="140"/>
    </i>
    <i t="data" r="0" i="0">
      <x v="141"/>
    </i>
    <i t="data" r="0" i="0">
      <x v="142"/>
    </i>
    <i t="data" r="0" i="0">
      <x v="143"/>
    </i>
    <i t="data" r="0" i="0">
      <x v="144"/>
    </i>
    <i t="data" r="0" i="0">
      <x v="145"/>
    </i>
    <i t="data" r="0" i="0">
      <x v="146"/>
    </i>
    <i t="grand" r="0" i="0">
      <x v="0"/>
    </i>
  </rowItems>
  <colFields count="1">
    <field x="4"/>
  </colFields>
  <colItems count="4">
    <i t="data" r="0" i="0">
      <x v="0"/>
    </i>
    <i t="data" r="0" i="0">
      <x v="1"/>
    </i>
    <i t="data" r="0" i="0">
      <x v="2"/>
    </i>
    <i t="grand" r="0" i="0">
      <x v="0"/>
    </i>
  </colItems>
  <pageFields count="2">
    <pageField fld="1" hier="2" name="[2021_24].[YearOfBirth].[All]" cap="All"/>
    <pageField fld="2" hier="3" name="[2021_24].[Sex].[All]" cap="All"/>
  </pageFields>
  <dataFields count="1">
    <dataField name="Sum of Dead" fld="3" subtotal="sum" showDataAs="normal" baseField="0" baseItem="0"/>
  </dataFields>
  <chartFormats count="9">
    <chartFormat chart="1" format="0" series="1">
      <pivotArea type="data" dataOnly="1" outline="0" fieldPosition="0">
        <references count="2">
          <reference field="4294967294" selected="0">
            <x v="0"/>
          </reference>
          <reference field="4" selected="0">
            <x v="0"/>
          </reference>
        </references>
      </pivotArea>
    </chartFormat>
    <chartFormat chart="1" format="1" series="1">
      <pivotArea type="data" dataOnly="1" outline="0" fieldPosition="0">
        <references count="2">
          <reference field="4294967294" selected="0">
            <x v="0"/>
          </reference>
          <reference field="4" selected="0">
            <x v="1"/>
          </reference>
        </references>
      </pivotArea>
    </chartFormat>
    <chartFormat chart="1" format="2" series="1">
      <pivotArea type="data" dataOnly="1" outline="0" fieldPosition="0">
        <references count="2">
          <reference field="4294967294" selected="0">
            <x v="0"/>
          </reference>
          <reference field="4" selected="0">
            <x v="2"/>
          </reference>
        </references>
      </pivotArea>
    </chartFormat>
    <chartFormat chart="2" format="3" series="1">
      <pivotArea type="data" dataOnly="1" outline="0" fieldPosition="0">
        <references count="2">
          <reference field="4294967294" selected="0">
            <x v="0"/>
          </reference>
          <reference field="4" selected="0">
            <x v="0"/>
          </reference>
        </references>
      </pivotArea>
    </chartFormat>
    <chartFormat chart="2" format="4" series="1">
      <pivotArea type="data" dataOnly="1" outline="0" fieldPosition="0">
        <references count="2">
          <reference field="4294967294" selected="0">
            <x v="0"/>
          </reference>
          <reference field="4" selected="0">
            <x v="1"/>
          </reference>
        </references>
      </pivotArea>
    </chartFormat>
    <chartFormat chart="2" format="5" series="1">
      <pivotArea type="data" dataOnly="1" outline="0" fieldPosition="0">
        <references count="2">
          <reference field="4294967294" selected="0">
            <x v="0"/>
          </reference>
          <reference field="4" selected="0">
            <x v="2"/>
          </reference>
        </references>
      </pivotArea>
    </chartFormat>
    <chartFormat chart="3" format="6" series="1">
      <pivotArea type="data" dataOnly="1" outline="0" fieldPosition="0">
        <references count="2">
          <reference field="4294967294" selected="0">
            <x v="0"/>
          </reference>
          <reference field="4" selected="0">
            <x v="0"/>
          </reference>
        </references>
      </pivotArea>
    </chartFormat>
    <chartFormat chart="3" format="7" series="1">
      <pivotArea type="data" dataOnly="1" outline="0" fieldPosition="0">
        <references count="2">
          <reference field="4294967294" selected="0">
            <x v="0"/>
          </reference>
          <reference field="4" selected="0">
            <x v="1"/>
          </reference>
        </references>
      </pivotArea>
    </chartFormat>
    <chartFormat chart="3" format="8" series="1">
      <pivotArea type="data" dataOnly="1" outline="0" fieldPosition="0">
        <references count="2">
          <reference field="4294967294" selected="0">
            <x v="0"/>
          </reference>
          <reference field="4" selected="0">
            <x v="2"/>
          </reference>
        </references>
      </pivotArea>
    </chartFormat>
  </chartFormats>
  <pivotHierarchies count="29"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</pivotHierarchies>
  <pivotTableStyleInfo name="PivotStyleLight16" showRowHeaders="1" showColHeaders="1" showRowStripes="0" showColStripes="0" showLastColumn="1"/>
  <rowHierarchiesUsage count="1">
    <rowHierarchyUsage hierarchyUsage="1"/>
  </rowHierarchiesUsage>
  <colHierarchiesUsage count="1">
    <colHierarchyUsage hierarchyUsage="4"/>
  </colHierarchiesUsage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pivotTable" Target="/xl/pivotTables/pivotTable1.xml" Id="rId2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Relationship Type="http://schemas.openxmlformats.org/officeDocument/2006/relationships/pivotTable" Target="/xl/pivotTables/pivotTable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Relationship Type="http://schemas.openxmlformats.org/officeDocument/2006/relationships/pivotTable" Target="/xl/pivotTables/pivotTable3.xml" Id="rId2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X156"/>
  <sheetViews>
    <sheetView tabSelected="1" topLeftCell="AJ1" workbookViewId="0">
      <selection activeCell="BH22" sqref="BH22:BJ23"/>
    </sheetView>
  </sheetViews>
  <sheetFormatPr baseColWidth="8" defaultRowHeight="14.5"/>
  <cols>
    <col width="12.36328125" bestFit="1" customWidth="1" style="4" min="1" max="1"/>
    <col width="15.26953125" bestFit="1" customWidth="1" style="4" min="2" max="2"/>
    <col width="4.81640625" bestFit="1" customWidth="1" style="4" min="3" max="3"/>
    <col width="5.81640625" bestFit="1" customWidth="1" style="4" min="4" max="4"/>
    <col width="6.81640625" bestFit="1" customWidth="1" style="4" min="5" max="5"/>
    <col width="10.7265625" bestFit="1" customWidth="1" style="4" min="6" max="6"/>
    <col width="1.81640625" bestFit="1" customWidth="1" style="4" min="7" max="9"/>
    <col width="10.7265625" customWidth="1" style="4" min="10" max="10"/>
    <col width="10.6328125" customWidth="1" style="4" min="11" max="11"/>
    <col width="16.08984375" customWidth="1" style="4" min="12" max="12"/>
    <col width="10.6328125" customWidth="1" style="4" min="13" max="22"/>
    <col width="12.26953125" customWidth="1" style="4" min="23" max="23"/>
    <col width="10.6328125" customWidth="1" style="4" min="24" max="55"/>
    <col width="19.453125" customWidth="1" style="4" min="56" max="56"/>
    <col width="10.6328125" customWidth="1" style="4" min="57" max="58"/>
    <col width="10.26953125" customWidth="1" style="4" min="59" max="59"/>
    <col width="10.6328125" customWidth="1" style="4" min="60" max="91"/>
    <col width="2.81640625" bestFit="1" customWidth="1" style="4" min="92" max="123"/>
    <col width="3.81640625" bestFit="1" customWidth="1" style="4" min="124" max="194"/>
    <col width="10.7265625" bestFit="1" customWidth="1" style="4" min="195" max="195"/>
  </cols>
  <sheetData>
    <row r="1">
      <c r="L1" s="5" t="inlineStr">
        <is>
          <t>Baseline weeks</t>
        </is>
      </c>
      <c r="M1" s="10" t="n">
        <v>4</v>
      </c>
      <c r="O1" t="inlineStr">
        <is>
          <t>increase this to get smaller Cis</t>
        </is>
      </c>
      <c r="W1" s="5" t="inlineStr">
        <is>
          <t>NPH start row</t>
        </is>
      </c>
      <c r="X1" t="n">
        <v>29</v>
      </c>
    </row>
    <row r="2">
      <c r="L2" s="5" t="inlineStr">
        <is>
          <t>Detrend delay</t>
        </is>
      </c>
      <c r="M2" s="10" t="n">
        <v>52</v>
      </c>
      <c r="O2" t="inlineStr">
        <is>
          <t>how many weeks to wait before start cumulating for detrend baseline</t>
        </is>
      </c>
      <c r="W2" s="5" t="inlineStr">
        <is>
          <t>NPH weeks</t>
        </is>
      </c>
      <c r="X2" t="n">
        <v>12</v>
      </c>
    </row>
    <row r="3">
      <c r="L3" s="5" t="inlineStr">
        <is>
          <t>Detrend weeks</t>
        </is>
      </c>
      <c r="M3" s="10" t="n">
        <v>52</v>
      </c>
      <c r="O3" t="inlineStr">
        <is>
          <t>length of the detrend analysis period</t>
        </is>
      </c>
      <c r="W3" s="5" t="inlineStr">
        <is>
          <t>NPH factor</t>
        </is>
      </c>
      <c r="X3" t="n">
        <v>1.4</v>
      </c>
      <c r="Z3" t="inlineStr">
        <is>
          <t>1.4 or higher typically</t>
        </is>
      </c>
    </row>
    <row r="4">
      <c r="L4" s="5" t="inlineStr">
        <is>
          <t>Detrend baseline</t>
        </is>
      </c>
      <c r="M4" s="10" t="n">
        <v>10</v>
      </c>
      <c r="O4" t="inlineStr">
        <is>
          <t>slope computation starts this many week in</t>
        </is>
      </c>
    </row>
    <row r="5">
      <c r="A5" s="1" t="inlineStr">
        <is>
          <t>YearOfBirth</t>
        </is>
      </c>
      <c r="B5" t="inlineStr">
        <is>
          <t>All</t>
        </is>
      </c>
      <c r="X5" s="5" t="inlineStr">
        <is>
          <t>slope correction factors</t>
        </is>
      </c>
    </row>
    <row r="6">
      <c r="A6" s="1" t="inlineStr">
        <is>
          <t>Sex</t>
        </is>
      </c>
      <c r="B6" t="inlineStr">
        <is>
          <t>All</t>
        </is>
      </c>
      <c r="L6" s="5" t="inlineStr">
        <is>
          <t>red=settable parameters. These are the standard settings.</t>
        </is>
      </c>
      <c r="X6">
        <f>(OFFSET(X10,$M$4,0)/OFFSET(X10,$M$3-1,0))^(1/($M$3-$M$4))</f>
        <v/>
      </c>
      <c r="Y6">
        <f>(OFFSET(Y10,$M$4,0)/OFFSET(Y10,$M$3-1,0))^(1/($M$3-$M$4))</f>
        <v/>
      </c>
      <c r="Z6">
        <f>(OFFSET(Z10,$M$4,0)/OFFSET(Z10,$M$3-1,0))^(1/($M$3-$M$4))</f>
        <v/>
      </c>
      <c r="AA6">
        <f>(OFFSET(AA10,$M$4,0)/OFFSET(AA10,$M$3-1,0))^(1/($M$3-$M$4))</f>
        <v/>
      </c>
      <c r="AB6">
        <f>(OFFSET(AB10,$M$4,0)/OFFSET(AB10,$M$3-1,0))^(1/($M$3-$M$4))</f>
        <v/>
      </c>
      <c r="AC6">
        <f>(OFFSET(AC10,$M$4,0)/OFFSET(AC10,$M$3-1,0))^(1/($M$3-$M$4))</f>
        <v/>
      </c>
    </row>
    <row r="7">
      <c r="AN7" t="inlineStr">
        <is>
          <t>fully normalized</t>
        </is>
      </c>
    </row>
    <row r="8">
      <c r="A8" s="1" t="inlineStr">
        <is>
          <t>Sum of Dead</t>
        </is>
      </c>
      <c r="B8" s="1" t="inlineStr">
        <is>
          <t>Column Labels</t>
        </is>
      </c>
      <c r="L8" s="5" t="n"/>
      <c r="M8" s="5" t="inlineStr">
        <is>
          <t>cum deaths</t>
        </is>
      </c>
      <c r="N8" s="5" t="n"/>
      <c r="R8" t="inlineStr">
        <is>
          <t>ratio of cum deaths</t>
        </is>
      </c>
      <c r="X8" t="inlineStr">
        <is>
          <t>ratio cum deaths start cum post  delay</t>
        </is>
      </c>
      <c r="AF8" t="inlineStr">
        <is>
          <t>adjusted raw KCOR</t>
        </is>
      </c>
      <c r="AN8" t="inlineStr">
        <is>
          <t>KCOR(t)</t>
        </is>
      </c>
    </row>
    <row r="9">
      <c r="A9" s="1" t="inlineStr">
        <is>
          <t>Row Labels</t>
        </is>
      </c>
      <c r="B9" t="n">
        <v>0</v>
      </c>
      <c r="C9" t="n">
        <v>1</v>
      </c>
      <c r="D9" t="n">
        <v>2</v>
      </c>
      <c r="E9" t="n">
        <v>3</v>
      </c>
      <c r="F9" t="inlineStr">
        <is>
          <t>Grand Total</t>
        </is>
      </c>
      <c r="L9" s="11" t="inlineStr">
        <is>
          <t>v0</t>
        </is>
      </c>
      <c r="M9" s="11" t="inlineStr">
        <is>
          <t>v1</t>
        </is>
      </c>
      <c r="N9" s="11" t="inlineStr">
        <is>
          <t>v2</t>
        </is>
      </c>
      <c r="O9" s="11" t="inlineStr">
        <is>
          <t>v3</t>
        </is>
      </c>
      <c r="Q9" s="5" t="inlineStr">
        <is>
          <t>v1/v0</t>
        </is>
      </c>
      <c r="R9" s="5" t="inlineStr">
        <is>
          <t>v2/v1</t>
        </is>
      </c>
      <c r="S9" s="5" t="inlineStr">
        <is>
          <t>v2/v0</t>
        </is>
      </c>
      <c r="T9" s="5" t="inlineStr">
        <is>
          <t>v3/v0</t>
        </is>
      </c>
      <c r="U9" s="5" t="inlineStr">
        <is>
          <t>v3/v1</t>
        </is>
      </c>
      <c r="V9" s="5" t="inlineStr">
        <is>
          <t>v3/v2</t>
        </is>
      </c>
      <c r="W9" s="5" t="n"/>
      <c r="X9" s="5" t="inlineStr">
        <is>
          <t>v1/v0</t>
        </is>
      </c>
      <c r="Y9" s="5" t="inlineStr">
        <is>
          <t>v2/v1</t>
        </is>
      </c>
      <c r="Z9" s="5" t="inlineStr">
        <is>
          <t>v2/v0</t>
        </is>
      </c>
      <c r="AA9" s="5" t="inlineStr">
        <is>
          <t>v3/v0</t>
        </is>
      </c>
      <c r="AB9" s="5" t="inlineStr">
        <is>
          <t>v3/v1</t>
        </is>
      </c>
      <c r="AC9" s="5" t="inlineStr">
        <is>
          <t>v3/v2</t>
        </is>
      </c>
      <c r="AE9" s="5" t="inlineStr">
        <is>
          <t>v1/v0</t>
        </is>
      </c>
      <c r="AF9" s="5" t="inlineStr">
        <is>
          <t>v2/v1</t>
        </is>
      </c>
      <c r="AG9" s="5" t="inlineStr">
        <is>
          <t>v2/v0</t>
        </is>
      </c>
      <c r="AH9" s="5" t="inlineStr">
        <is>
          <t>v3/v0</t>
        </is>
      </c>
      <c r="AI9" s="5" t="inlineStr">
        <is>
          <t>v3/v1</t>
        </is>
      </c>
      <c r="AJ9" s="5" t="inlineStr">
        <is>
          <t>v3/v2</t>
        </is>
      </c>
      <c r="AK9" s="5" t="n"/>
      <c r="AL9" s="5" t="inlineStr">
        <is>
          <t>date</t>
        </is>
      </c>
      <c r="AM9" s="5" t="inlineStr">
        <is>
          <t>v1/v0</t>
        </is>
      </c>
      <c r="AN9" s="5" t="inlineStr">
        <is>
          <t>v2/v1</t>
        </is>
      </c>
      <c r="AO9" s="5" t="inlineStr">
        <is>
          <t>v2/v0</t>
        </is>
      </c>
      <c r="AP9" s="5" t="inlineStr">
        <is>
          <t>v3/v0</t>
        </is>
      </c>
      <c r="AQ9" s="5" t="inlineStr">
        <is>
          <t>v3/v1</t>
        </is>
      </c>
      <c r="AR9" s="5" t="inlineStr">
        <is>
          <t>v3/v2</t>
        </is>
      </c>
      <c r="BV9" s="5" t="n"/>
      <c r="BW9" s="5" t="n"/>
      <c r="BX9" s="5" t="n"/>
    </row>
    <row r="10">
      <c r="A10" s="2" t="n">
        <v>44599</v>
      </c>
      <c r="B10" t="n">
        <v>856</v>
      </c>
      <c r="C10" t="n">
        <v>120</v>
      </c>
      <c r="D10" t="n">
        <v>679</v>
      </c>
      <c r="E10" t="n">
        <v>1037</v>
      </c>
      <c r="F10" t="n">
        <v>2692</v>
      </c>
      <c r="L10">
        <f>B10</f>
        <v/>
      </c>
      <c r="M10">
        <f>C10</f>
        <v/>
      </c>
      <c r="N10">
        <f>D10</f>
        <v/>
      </c>
      <c r="O10">
        <f>E10</f>
        <v/>
      </c>
      <c r="Q10" s="9">
        <f>M10/L10</f>
        <v/>
      </c>
      <c r="R10" s="9">
        <f>N10/M10</f>
        <v/>
      </c>
      <c r="S10" s="9">
        <f>N10/L10</f>
        <v/>
      </c>
      <c r="T10" s="9">
        <f>O10/L10</f>
        <v/>
      </c>
      <c r="U10" s="9">
        <f>O10/M10</f>
        <v/>
      </c>
      <c r="V10" s="9">
        <f>O10/N10</f>
        <v/>
      </c>
      <c r="X10" s="9">
        <f>(OFFSET(M10,$M$2,0)-OFFSET(M$10, $M$2-1, 0))/(OFFSET(L10,$M$2,0)-OFFSET(L$10,$M$2-1,0))</f>
        <v/>
      </c>
      <c r="Y10" s="9">
        <f>(OFFSET(N10,$M$2,0)-OFFSET(N$10, $M$2-1, 0))/(OFFSET(M10,$M$2,0)-OFFSET(M$10,$M$2-1,0))</f>
        <v/>
      </c>
      <c r="Z10" s="9">
        <f>(OFFSET(N10,$M$2,0)-OFFSET(N$10, $M$2-1, 0))/(OFFSET(L10,$M$2,0)-OFFSET(L$10,$M$2-1,0))</f>
        <v/>
      </c>
      <c r="AA10">
        <f>(OFFSET(O10,$M$2,0)-OFFSET(O$10, $M$2-1, 0))/(OFFSET(L10,$M$2,0)-OFFSET(L$10,$M$2-1,0))</f>
        <v/>
      </c>
      <c r="AB10">
        <f>(OFFSET(O10,$M$2,0)-OFFSET(O$10, $M$2-1, 0))/(OFFSET(M10,$M$2,0)-OFFSET(M$10,$M$2-1,0))</f>
        <v/>
      </c>
      <c r="AC10">
        <f>(OFFSET(O10,$M$2,0)-OFFSET(O$10, $M$2-1, 0))/(OFFSET(N10,$M$2,0)-OFFSET(N$10,$M$2-1,0))</f>
        <v/>
      </c>
      <c r="AE10" s="9">
        <f>Q10*($X$6^(ROW()-10))</f>
        <v/>
      </c>
      <c r="AF10" s="9">
        <f>R10*($X$6^(ROW()-10))</f>
        <v/>
      </c>
      <c r="AG10" s="9">
        <f>S10*($X$6^(ROW()-10))</f>
        <v/>
      </c>
      <c r="AH10" s="9">
        <f>T10*($X$6^(ROW()-10))</f>
        <v/>
      </c>
      <c r="AI10" s="9">
        <f>U10*($X$6^(ROW()-10))</f>
        <v/>
      </c>
      <c r="AJ10" s="9">
        <f>V10*($X$6^(ROW()-10))</f>
        <v/>
      </c>
      <c r="AL10" s="6">
        <f>A10</f>
        <v/>
      </c>
      <c r="AM10" s="9">
        <f>AE10/OFFSET(AE$10, $M$1,0)</f>
        <v/>
      </c>
      <c r="AN10" s="9">
        <f>AF10/OFFSET(AF$10, $M$1,0)</f>
        <v/>
      </c>
      <c r="AO10" s="9">
        <f>AG10/OFFSET(AG$10, $M$1,0)</f>
        <v/>
      </c>
      <c r="AP10" s="9">
        <f>AH10/OFFSET(AH$10, $M$1,0)</f>
        <v/>
      </c>
      <c r="AQ10" s="9">
        <f>AI10/OFFSET(AI$10, $M$1,0)</f>
        <v/>
      </c>
      <c r="AR10" s="9">
        <f>AJ10/OFFSET(AJ$10, $M$1,0)</f>
        <v/>
      </c>
      <c r="BE10" s="11" t="inlineStr">
        <is>
          <t>v1/v0</t>
        </is>
      </c>
      <c r="BF10" s="11" t="inlineStr">
        <is>
          <t>v2/v1</t>
        </is>
      </c>
      <c r="BG10" s="11" t="inlineStr">
        <is>
          <t>v2/v0</t>
        </is>
      </c>
      <c r="BH10" s="5" t="inlineStr">
        <is>
          <t>v3/v0</t>
        </is>
      </c>
      <c r="BI10" s="5" t="inlineStr">
        <is>
          <t>v3/v1</t>
        </is>
      </c>
      <c r="BJ10" s="5" t="inlineStr">
        <is>
          <t>v3/v2</t>
        </is>
      </c>
    </row>
    <row r="11">
      <c r="A11" s="2" t="n">
        <v>44606</v>
      </c>
      <c r="B11" t="n">
        <v>827</v>
      </c>
      <c r="C11" t="n">
        <v>99</v>
      </c>
      <c r="D11" t="n">
        <v>658</v>
      </c>
      <c r="E11" t="n">
        <v>1051</v>
      </c>
      <c r="F11" t="n">
        <v>2635</v>
      </c>
      <c r="L11">
        <f>B11+L10</f>
        <v/>
      </c>
      <c r="M11">
        <f>C11+M10</f>
        <v/>
      </c>
      <c r="N11">
        <f>D11+N10</f>
        <v/>
      </c>
      <c r="O11">
        <f>E11+O10</f>
        <v/>
      </c>
      <c r="Q11" s="9">
        <f>M11/L11</f>
        <v/>
      </c>
      <c r="R11" s="9">
        <f>N11/M11</f>
        <v/>
      </c>
      <c r="S11" s="9">
        <f>N11/L11</f>
        <v/>
      </c>
      <c r="T11" s="9">
        <f>O11/L11</f>
        <v/>
      </c>
      <c r="U11" s="9">
        <f>O11/M11</f>
        <v/>
      </c>
      <c r="V11" s="9">
        <f>O11/N11</f>
        <v/>
      </c>
      <c r="X11" s="9">
        <f>(OFFSET(M11,$M$2,0)-OFFSET(M$10, $M$2-1, 0))/(OFFSET(L11,$M$2,0)-OFFSET(L$10,$M$2-1,0))</f>
        <v/>
      </c>
      <c r="Y11" s="9">
        <f>(OFFSET(N11,$M$2,0)-OFFSET(N$10, $M$2-1, 0))/(OFFSET(M11,$M$2,0)-OFFSET(M$10,$M$2-1,0))</f>
        <v/>
      </c>
      <c r="Z11" s="9">
        <f>(OFFSET(N11,$M$2,0)-OFFSET(N$10, $M$2-1, 0))/(OFFSET(L11,$M$2,0)-OFFSET(L$10,$M$2-1,0))</f>
        <v/>
      </c>
      <c r="AA11">
        <f>(OFFSET(O11,$M$2,0)-OFFSET(O$10, $M$2-1, 0))/(OFFSET(L11,$M$2,0)-OFFSET(L$10,$M$2-1,0))</f>
        <v/>
      </c>
      <c r="AB11">
        <f>(OFFSET(O11,$M$2,0)-OFFSET(O$10, $M$2-1, 0))/(OFFSET(M11,$M$2,0)-OFFSET(M$10,$M$2-1,0))</f>
        <v/>
      </c>
      <c r="AC11">
        <f>(OFFSET(O11,$M$2,0)-OFFSET(O$10, $M$2-1, 0))/(OFFSET(N11,$M$2,0)-OFFSET(N$10,$M$2-1,0))</f>
        <v/>
      </c>
      <c r="AE11" s="9">
        <f>Q11*($X$6^(ROW()-10))</f>
        <v/>
      </c>
      <c r="AF11" s="9">
        <f>R11*($X$6^(ROW()-10))</f>
        <v/>
      </c>
      <c r="AG11" s="9">
        <f>S11*($X$6^(ROW()-10))</f>
        <v/>
      </c>
      <c r="AH11" s="9">
        <f>T11*($X$6^(ROW()-10))</f>
        <v/>
      </c>
      <c r="AI11" s="9">
        <f>U11*($X$6^(ROW()-10))</f>
        <v/>
      </c>
      <c r="AJ11" s="9">
        <f>V11*($X$6^(ROW()-10))</f>
        <v/>
      </c>
      <c r="AL11" s="6">
        <f>A11</f>
        <v/>
      </c>
      <c r="AM11" s="9">
        <f>AE11/OFFSET(AE$10, $M$1,0)</f>
        <v/>
      </c>
      <c r="AN11" s="9">
        <f>AF11/OFFSET(AF$10, $M$1,0)</f>
        <v/>
      </c>
      <c r="AO11" s="9">
        <f>AG11/OFFSET(AG$10, $M$1,0)</f>
        <v/>
      </c>
      <c r="AP11" s="9">
        <f>AH11/OFFSET(AH$10, $M$1,0)</f>
        <v/>
      </c>
      <c r="AQ11" s="9">
        <f>AI11/OFFSET(AI$10, $M$1,0)</f>
        <v/>
      </c>
      <c r="AR11" s="9">
        <f>AJ11/OFFSET(AJ$10, $M$1,0)</f>
        <v/>
      </c>
      <c r="BD11" s="5" t="inlineStr">
        <is>
          <t>Net impact at end 2022</t>
        </is>
      </c>
      <c r="BE11" s="9">
        <f>VLOOKUP(DATE(2022,12,26), $AL:$AO, 2, FALSE)</f>
        <v/>
      </c>
      <c r="BF11" s="7">
        <f>VLOOKUP(DATE(2022,12,26), $AL:$AO, 3, FALSE)</f>
        <v/>
      </c>
      <c r="BG11" s="7">
        <f>VLOOKUP(DATE(2022,12,26), $AL:$AR, 4, FALSE)</f>
        <v/>
      </c>
      <c r="BH11" s="7">
        <f>VLOOKUP(DATE(2022,12,26), $AL:$AR, 5, FALSE)</f>
        <v/>
      </c>
      <c r="BI11" s="7">
        <f>VLOOKUP(DATE(2022,12,26), $AL:$AR, 6, FALSE)</f>
        <v/>
      </c>
      <c r="BJ11" s="7">
        <f>VLOOKUP(DATE(2022,12,26), $AL:$AR, 7, FALSE)</f>
        <v/>
      </c>
    </row>
    <row r="12">
      <c r="A12" s="2" t="n">
        <v>44613</v>
      </c>
      <c r="B12" t="n">
        <v>797</v>
      </c>
      <c r="C12" t="n">
        <v>105</v>
      </c>
      <c r="D12" t="n">
        <v>558</v>
      </c>
      <c r="E12" t="n">
        <v>1053</v>
      </c>
      <c r="F12" t="n">
        <v>2513</v>
      </c>
      <c r="L12">
        <f>B12+L11</f>
        <v/>
      </c>
      <c r="M12">
        <f>C12+M11</f>
        <v/>
      </c>
      <c r="N12">
        <f>D12+N11</f>
        <v/>
      </c>
      <c r="O12">
        <f>E12+O11</f>
        <v/>
      </c>
      <c r="Q12" s="9">
        <f>M12/L12</f>
        <v/>
      </c>
      <c r="R12" s="9">
        <f>N12/M12</f>
        <v/>
      </c>
      <c r="S12" s="9">
        <f>N12/L12</f>
        <v/>
      </c>
      <c r="T12" s="9">
        <f>O12/L12</f>
        <v/>
      </c>
      <c r="U12" s="9">
        <f>O12/M12</f>
        <v/>
      </c>
      <c r="V12" s="9">
        <f>O12/N12</f>
        <v/>
      </c>
      <c r="X12" s="9">
        <f>(OFFSET(M12,$M$2,0)-OFFSET(M$10, $M$2-1, 0))/(OFFSET(L12,$M$2,0)-OFFSET(L$10,$M$2-1,0))</f>
        <v/>
      </c>
      <c r="Y12" s="9">
        <f>(OFFSET(N12,$M$2,0)-OFFSET(N$10, $M$2-1, 0))/(OFFSET(M12,$M$2,0)-OFFSET(M$10,$M$2-1,0))</f>
        <v/>
      </c>
      <c r="Z12" s="9">
        <f>(OFFSET(N12,$M$2,0)-OFFSET(N$10, $M$2-1, 0))/(OFFSET(L12,$M$2,0)-OFFSET(L$10,$M$2-1,0))</f>
        <v/>
      </c>
      <c r="AA12">
        <f>(OFFSET(O12,$M$2,0)-OFFSET(O$10, $M$2-1, 0))/(OFFSET(L12,$M$2,0)-OFFSET(L$10,$M$2-1,0))</f>
        <v/>
      </c>
      <c r="AB12">
        <f>(OFFSET(O12,$M$2,0)-OFFSET(O$10, $M$2-1, 0))/(OFFSET(M12,$M$2,0)-OFFSET(M$10,$M$2-1,0))</f>
        <v/>
      </c>
      <c r="AC12">
        <f>(OFFSET(O12,$M$2,0)-OFFSET(O$10, $M$2-1, 0))/(OFFSET(N12,$M$2,0)-OFFSET(N$10,$M$2-1,0))</f>
        <v/>
      </c>
      <c r="AE12" s="9">
        <f>Q12*($X$6^(ROW()-10))</f>
        <v/>
      </c>
      <c r="AF12" s="9">
        <f>R12*($X$6^(ROW()-10))</f>
        <v/>
      </c>
      <c r="AG12" s="9">
        <f>S12*($X$6^(ROW()-10))</f>
        <v/>
      </c>
      <c r="AH12" s="9">
        <f>T12*($X$6^(ROW()-10))</f>
        <v/>
      </c>
      <c r="AI12" s="9">
        <f>U12*($X$6^(ROW()-10))</f>
        <v/>
      </c>
      <c r="AJ12" s="9">
        <f>V12*($X$6^(ROW()-10))</f>
        <v/>
      </c>
      <c r="AL12" s="6">
        <f>A12</f>
        <v/>
      </c>
      <c r="AM12" s="9">
        <f>AE12/OFFSET(AE$10, $M$1,0)</f>
        <v/>
      </c>
      <c r="AN12" s="9">
        <f>AF12/OFFSET(AF$10, $M$1,0)</f>
        <v/>
      </c>
      <c r="AO12" s="9">
        <f>AG12/OFFSET(AG$10, $M$1,0)</f>
        <v/>
      </c>
      <c r="AP12" s="9">
        <f>AH12/OFFSET(AH$10, $M$1,0)</f>
        <v/>
      </c>
      <c r="AQ12" s="9">
        <f>AI12/OFFSET(AI$10, $M$1,0)</f>
        <v/>
      </c>
      <c r="AR12" s="9">
        <f>AJ12/OFFSET(AJ$10, $M$1,0)</f>
        <v/>
      </c>
      <c r="BD12" s="5" t="inlineStr">
        <is>
          <t>95% Margin of Error</t>
        </is>
      </c>
      <c r="BE12" s="9">
        <f>((BE19/BE20)/(BE17/BE18)) * (EXP(1.96*SQRT(1/BE19 + 1/BE20 + 1/BE17 + 1/BE18)) - 1)</f>
        <v/>
      </c>
      <c r="BF12" s="7">
        <f>((BF19/BF20)/(BF17/BF18)) * (EXP(1.96*SQRT(1/BF19 + 1/BF20 + 1/BF17 + 1/BF18)) - 1)</f>
        <v/>
      </c>
      <c r="BG12" s="7">
        <f>((BG19/BG20)/(BG17/BG18)) * (EXP(1.96*SQRT(1/BG19 + 1/BG20 + 1/BG17 + 1/BG18)) - 1)</f>
        <v/>
      </c>
      <c r="BH12" s="7">
        <f>((BH19/BH20)/(BH17/BH18)) * (EXP(1.96*SQRT(1/BH19 + 1/BH20 + 1/BH17 + 1/BH18)) - 1)</f>
        <v/>
      </c>
      <c r="BI12" s="7">
        <f>((BI19/BI20)/(BI17/BI18)) * (EXP(1.96*SQRT(1/BI19 + 1/BI20 + 1/BI17 + 1/BI18)) - 1)</f>
        <v/>
      </c>
      <c r="BJ12" s="7">
        <f>((BJ19/BJ20)/(BJ17/BJ18)) * (EXP(1.96*SQRT(1/BJ19 + 1/BJ20 + 1/BJ17 + 1/BJ18)) - 1)</f>
        <v/>
      </c>
    </row>
    <row r="13">
      <c r="A13" s="2" t="n">
        <v>44620</v>
      </c>
      <c r="B13" t="n">
        <v>775</v>
      </c>
      <c r="C13" t="n">
        <v>106</v>
      </c>
      <c r="D13" t="n">
        <v>521</v>
      </c>
      <c r="E13" t="n">
        <v>1020</v>
      </c>
      <c r="F13" t="n">
        <v>2422</v>
      </c>
      <c r="L13">
        <f>B13+L12</f>
        <v/>
      </c>
      <c r="M13">
        <f>C13+M12</f>
        <v/>
      </c>
      <c r="N13">
        <f>D13+N12</f>
        <v/>
      </c>
      <c r="O13">
        <f>E13+O12</f>
        <v/>
      </c>
      <c r="Q13" s="9">
        <f>M13/L13</f>
        <v/>
      </c>
      <c r="R13" s="9">
        <f>N13/M13</f>
        <v/>
      </c>
      <c r="S13" s="9">
        <f>N13/L13</f>
        <v/>
      </c>
      <c r="T13" s="9">
        <f>O13/L13</f>
        <v/>
      </c>
      <c r="U13" s="9">
        <f>O13/M13</f>
        <v/>
      </c>
      <c r="V13" s="9">
        <f>O13/N13</f>
        <v/>
      </c>
      <c r="X13" s="9">
        <f>(OFFSET(M13,$M$2,0)-OFFSET(M$10, $M$2-1, 0))/(OFFSET(L13,$M$2,0)-OFFSET(L$10,$M$2-1,0))</f>
        <v/>
      </c>
      <c r="Y13" s="9">
        <f>(OFFSET(N13,$M$2,0)-OFFSET(N$10, $M$2-1, 0))/(OFFSET(M13,$M$2,0)-OFFSET(M$10,$M$2-1,0))</f>
        <v/>
      </c>
      <c r="Z13" s="9">
        <f>(OFFSET(N13,$M$2,0)-OFFSET(N$10, $M$2-1, 0))/(OFFSET(L13,$M$2,0)-OFFSET(L$10,$M$2-1,0))</f>
        <v/>
      </c>
      <c r="AA13">
        <f>(OFFSET(O13,$M$2,0)-OFFSET(O$10, $M$2-1, 0))/(OFFSET(L13,$M$2,0)-OFFSET(L$10,$M$2-1,0))</f>
        <v/>
      </c>
      <c r="AB13">
        <f>(OFFSET(O13,$M$2,0)-OFFSET(O$10, $M$2-1, 0))/(OFFSET(M13,$M$2,0)-OFFSET(M$10,$M$2-1,0))</f>
        <v/>
      </c>
      <c r="AC13">
        <f>(OFFSET(O13,$M$2,0)-OFFSET(O$10, $M$2-1, 0))/(OFFSET(N13,$M$2,0)-OFFSET(N$10,$M$2-1,0))</f>
        <v/>
      </c>
      <c r="AE13" s="9">
        <f>Q13*($X$6^(ROW()-10))</f>
        <v/>
      </c>
      <c r="AF13" s="9">
        <f>R13*($X$6^(ROW()-10))</f>
        <v/>
      </c>
      <c r="AG13" s="9">
        <f>S13*($X$6^(ROW()-10))</f>
        <v/>
      </c>
      <c r="AH13" s="9">
        <f>T13*($X$6^(ROW()-10))</f>
        <v/>
      </c>
      <c r="AI13" s="9">
        <f>U13*($X$6^(ROW()-10))</f>
        <v/>
      </c>
      <c r="AJ13" s="9">
        <f>V13*($X$6^(ROW()-10))</f>
        <v/>
      </c>
      <c r="AL13" s="6">
        <f>A13</f>
        <v/>
      </c>
      <c r="AM13" s="9">
        <f>AE13/OFFSET(AE$10, $M$1,0)</f>
        <v/>
      </c>
      <c r="AN13" s="9">
        <f>AF13/OFFSET(AF$10, $M$1,0)</f>
        <v/>
      </c>
      <c r="AO13" s="9">
        <f>AG13/OFFSET(AG$10, $M$1,0)</f>
        <v/>
      </c>
      <c r="AP13" s="9">
        <f>AH13/OFFSET(AH$10, $M$1,0)</f>
        <v/>
      </c>
      <c r="AQ13" s="9">
        <f>AI13/OFFSET(AI$10, $M$1,0)</f>
        <v/>
      </c>
      <c r="AR13" s="9">
        <f>AJ13/OFFSET(AJ$10, $M$1,0)</f>
        <v/>
      </c>
    </row>
    <row r="14">
      <c r="A14" s="2" t="n">
        <v>44627</v>
      </c>
      <c r="B14" t="n">
        <v>762</v>
      </c>
      <c r="C14" t="n">
        <v>78</v>
      </c>
      <c r="D14" t="n">
        <v>540</v>
      </c>
      <c r="E14" t="n">
        <v>1028</v>
      </c>
      <c r="F14" t="n">
        <v>2408</v>
      </c>
      <c r="L14">
        <f>B14+L13</f>
        <v/>
      </c>
      <c r="M14">
        <f>C14+M13</f>
        <v/>
      </c>
      <c r="N14">
        <f>D14+N13</f>
        <v/>
      </c>
      <c r="O14">
        <f>E14+O13</f>
        <v/>
      </c>
      <c r="Q14" s="9">
        <f>M14/L14</f>
        <v/>
      </c>
      <c r="R14" s="9">
        <f>N14/M14</f>
        <v/>
      </c>
      <c r="S14" s="9">
        <f>N14/L14</f>
        <v/>
      </c>
      <c r="T14" s="9">
        <f>O14/L14</f>
        <v/>
      </c>
      <c r="U14" s="9">
        <f>O14/M14</f>
        <v/>
      </c>
      <c r="V14" s="9">
        <f>O14/N14</f>
        <v/>
      </c>
      <c r="X14" s="9">
        <f>(OFFSET(M14,$M$2,0)-OFFSET(M$10, $M$2-1, 0))/(OFFSET(L14,$M$2,0)-OFFSET(L$10,$M$2-1,0))</f>
        <v/>
      </c>
      <c r="Y14" s="9">
        <f>(OFFSET(N14,$M$2,0)-OFFSET(N$10, $M$2-1, 0))/(OFFSET(M14,$M$2,0)-OFFSET(M$10,$M$2-1,0))</f>
        <v/>
      </c>
      <c r="Z14" s="9">
        <f>(OFFSET(N14,$M$2,0)-OFFSET(N$10, $M$2-1, 0))/(OFFSET(L14,$M$2,0)-OFFSET(L$10,$M$2-1,0))</f>
        <v/>
      </c>
      <c r="AA14">
        <f>(OFFSET(O14,$M$2,0)-OFFSET(O$10, $M$2-1, 0))/(OFFSET(L14,$M$2,0)-OFFSET(L$10,$M$2-1,0))</f>
        <v/>
      </c>
      <c r="AB14">
        <f>(OFFSET(O14,$M$2,0)-OFFSET(O$10, $M$2-1, 0))/(OFFSET(M14,$M$2,0)-OFFSET(M$10,$M$2-1,0))</f>
        <v/>
      </c>
      <c r="AC14">
        <f>(OFFSET(O14,$M$2,0)-OFFSET(O$10, $M$2-1, 0))/(OFFSET(N14,$M$2,0)-OFFSET(N$10,$M$2-1,0))</f>
        <v/>
      </c>
      <c r="AE14" s="9">
        <f>Q14*($X$6^(ROW()-10))</f>
        <v/>
      </c>
      <c r="AF14" s="9">
        <f>R14*($X$6^(ROW()-10))</f>
        <v/>
      </c>
      <c r="AG14" s="9">
        <f>S14*($X$6^(ROW()-10))</f>
        <v/>
      </c>
      <c r="AH14" s="9">
        <f>T14*($X$6^(ROW()-10))</f>
        <v/>
      </c>
      <c r="AI14" s="9">
        <f>U14*($X$6^(ROW()-10))</f>
        <v/>
      </c>
      <c r="AJ14" s="9">
        <f>V14*($X$6^(ROW()-10))</f>
        <v/>
      </c>
      <c r="AL14" s="6">
        <f>A14</f>
        <v/>
      </c>
      <c r="AM14" s="9">
        <f>AE14/OFFSET(AE$10, $M$1,0)</f>
        <v/>
      </c>
      <c r="AN14" s="9">
        <f>AF14/OFFSET(AF$10, $M$1,0)</f>
        <v/>
      </c>
      <c r="AO14" s="9">
        <f>AG14/OFFSET(AG$10, $M$1,0)</f>
        <v/>
      </c>
      <c r="AP14" s="9">
        <f>AH14/OFFSET(AH$10, $M$1,0)</f>
        <v/>
      </c>
      <c r="AQ14" s="9">
        <f>AI14/OFFSET(AI$10, $M$1,0)</f>
        <v/>
      </c>
      <c r="AR14" s="9">
        <f>AJ14/OFFSET(AJ$10, $M$1,0)</f>
        <v/>
      </c>
    </row>
    <row r="15">
      <c r="A15" s="2" t="n">
        <v>44634</v>
      </c>
      <c r="B15" t="n">
        <v>673</v>
      </c>
      <c r="C15" t="n">
        <v>72</v>
      </c>
      <c r="D15" t="n">
        <v>523</v>
      </c>
      <c r="E15" t="n">
        <v>1056</v>
      </c>
      <c r="F15" t="n">
        <v>2324</v>
      </c>
      <c r="L15">
        <f>B15+L14</f>
        <v/>
      </c>
      <c r="M15">
        <f>C15+M14</f>
        <v/>
      </c>
      <c r="N15">
        <f>D15+N14</f>
        <v/>
      </c>
      <c r="O15">
        <f>E15+O14</f>
        <v/>
      </c>
      <c r="Q15" s="9">
        <f>M15/L15</f>
        <v/>
      </c>
      <c r="R15" s="9">
        <f>N15/M15</f>
        <v/>
      </c>
      <c r="S15" s="9">
        <f>N15/L15</f>
        <v/>
      </c>
      <c r="T15" s="9">
        <f>O15/L15</f>
        <v/>
      </c>
      <c r="U15" s="9">
        <f>O15/M15</f>
        <v/>
      </c>
      <c r="V15" s="9">
        <f>O15/N15</f>
        <v/>
      </c>
      <c r="X15" s="9">
        <f>(OFFSET(M15,$M$2,0)-OFFSET(M$10, $M$2-1, 0))/(OFFSET(L15,$M$2,0)-OFFSET(L$10,$M$2-1,0))</f>
        <v/>
      </c>
      <c r="Y15" s="9">
        <f>(OFFSET(N15,$M$2,0)-OFFSET(N$10, $M$2-1, 0))/(OFFSET(M15,$M$2,0)-OFFSET(M$10,$M$2-1,0))</f>
        <v/>
      </c>
      <c r="Z15" s="9">
        <f>(OFFSET(N15,$M$2,0)-OFFSET(N$10, $M$2-1, 0))/(OFFSET(L15,$M$2,0)-OFFSET(L$10,$M$2-1,0))</f>
        <v/>
      </c>
      <c r="AA15">
        <f>(OFFSET(O15,$M$2,0)-OFFSET(O$10, $M$2-1, 0))/(OFFSET(L15,$M$2,0)-OFFSET(L$10,$M$2-1,0))</f>
        <v/>
      </c>
      <c r="AB15">
        <f>(OFFSET(O15,$M$2,0)-OFFSET(O$10, $M$2-1, 0))/(OFFSET(M15,$M$2,0)-OFFSET(M$10,$M$2-1,0))</f>
        <v/>
      </c>
      <c r="AC15">
        <f>(OFFSET(O15,$M$2,0)-OFFSET(O$10, $M$2-1, 0))/(OFFSET(N15,$M$2,0)-OFFSET(N$10,$M$2-1,0))</f>
        <v/>
      </c>
      <c r="AE15" s="9">
        <f>Q15*($X$6^(ROW()-10))</f>
        <v/>
      </c>
      <c r="AF15" s="9">
        <f>R15*($X$6^(ROW()-10))</f>
        <v/>
      </c>
      <c r="AG15" s="9">
        <f>S15*($X$6^(ROW()-10))</f>
        <v/>
      </c>
      <c r="AH15" s="9">
        <f>T15*($X$6^(ROW()-10))</f>
        <v/>
      </c>
      <c r="AI15" s="9">
        <f>U15*($X$6^(ROW()-10))</f>
        <v/>
      </c>
      <c r="AJ15" s="9">
        <f>V15*($X$6^(ROW()-10))</f>
        <v/>
      </c>
      <c r="AL15" s="6">
        <f>A15</f>
        <v/>
      </c>
      <c r="AM15" s="9">
        <f>AE15/OFFSET(AE$10, $M$1,0)</f>
        <v/>
      </c>
      <c r="AN15" s="9">
        <f>AF15/OFFSET(AF$10, $M$1,0)</f>
        <v/>
      </c>
      <c r="AO15" s="9">
        <f>AG15/OFFSET(AG$10, $M$1,0)</f>
        <v/>
      </c>
      <c r="AP15" s="9">
        <f>AH15/OFFSET(AH$10, $M$1,0)</f>
        <v/>
      </c>
      <c r="AQ15" s="9">
        <f>AI15/OFFSET(AI$10, $M$1,0)</f>
        <v/>
      </c>
      <c r="AR15" s="9">
        <f>AJ15/OFFSET(AJ$10, $M$1,0)</f>
        <v/>
      </c>
    </row>
    <row r="16">
      <c r="A16" s="2" t="n">
        <v>44641</v>
      </c>
      <c r="B16" t="n">
        <v>727</v>
      </c>
      <c r="C16" t="n">
        <v>98</v>
      </c>
      <c r="D16" t="n">
        <v>521</v>
      </c>
      <c r="E16" t="n">
        <v>1120</v>
      </c>
      <c r="F16" t="n">
        <v>2466</v>
      </c>
      <c r="L16">
        <f>B16+L15</f>
        <v/>
      </c>
      <c r="M16">
        <f>C16+M15</f>
        <v/>
      </c>
      <c r="N16">
        <f>D16+N15</f>
        <v/>
      </c>
      <c r="O16">
        <f>E16+O15</f>
        <v/>
      </c>
      <c r="Q16" s="9">
        <f>M16/L16</f>
        <v/>
      </c>
      <c r="R16" s="9">
        <f>N16/M16</f>
        <v/>
      </c>
      <c r="S16" s="9">
        <f>N16/L16</f>
        <v/>
      </c>
      <c r="T16" s="9">
        <f>O16/L16</f>
        <v/>
      </c>
      <c r="U16" s="9">
        <f>O16/M16</f>
        <v/>
      </c>
      <c r="V16" s="9">
        <f>O16/N16</f>
        <v/>
      </c>
      <c r="X16" s="9">
        <f>(OFFSET(M16,$M$2,0)-OFFSET(M$10, $M$2-1, 0))/(OFFSET(L16,$M$2,0)-OFFSET(L$10,$M$2-1,0))</f>
        <v/>
      </c>
      <c r="Y16" s="9">
        <f>(OFFSET(N16,$M$2,0)-OFFSET(N$10, $M$2-1, 0))/(OFFSET(M16,$M$2,0)-OFFSET(M$10,$M$2-1,0))</f>
        <v/>
      </c>
      <c r="Z16" s="9">
        <f>(OFFSET(N16,$M$2,0)-OFFSET(N$10, $M$2-1, 0))/(OFFSET(L16,$M$2,0)-OFFSET(L$10,$M$2-1,0))</f>
        <v/>
      </c>
      <c r="AA16">
        <f>(OFFSET(O16,$M$2,0)-OFFSET(O$10, $M$2-1, 0))/(OFFSET(L16,$M$2,0)-OFFSET(L$10,$M$2-1,0))</f>
        <v/>
      </c>
      <c r="AB16">
        <f>(OFFSET(O16,$M$2,0)-OFFSET(O$10, $M$2-1, 0))/(OFFSET(M16,$M$2,0)-OFFSET(M$10,$M$2-1,0))</f>
        <v/>
      </c>
      <c r="AC16">
        <f>(OFFSET(O16,$M$2,0)-OFFSET(O$10, $M$2-1, 0))/(OFFSET(N16,$M$2,0)-OFFSET(N$10,$M$2-1,0))</f>
        <v/>
      </c>
      <c r="AE16" s="9">
        <f>Q16*($X$6^(ROW()-10))</f>
        <v/>
      </c>
      <c r="AF16" s="9">
        <f>R16*($X$6^(ROW()-10))</f>
        <v/>
      </c>
      <c r="AG16" s="9">
        <f>S16*($X$6^(ROW()-10))</f>
        <v/>
      </c>
      <c r="AH16" s="9">
        <f>T16*($X$6^(ROW()-10))</f>
        <v/>
      </c>
      <c r="AI16" s="9">
        <f>U16*($X$6^(ROW()-10))</f>
        <v/>
      </c>
      <c r="AJ16" s="9">
        <f>V16*($X$6^(ROW()-10))</f>
        <v/>
      </c>
      <c r="AL16" s="6">
        <f>A16</f>
        <v/>
      </c>
      <c r="AM16" s="9">
        <f>AE16/OFFSET(AE$10, $M$1,0)</f>
        <v/>
      </c>
      <c r="AN16" s="9">
        <f>AF16/OFFSET(AF$10, $M$1,0)</f>
        <v/>
      </c>
      <c r="AO16" s="9">
        <f>AG16/OFFSET(AG$10, $M$1,0)</f>
        <v/>
      </c>
      <c r="AP16" s="9">
        <f>AH16/OFFSET(AH$10, $M$1,0)</f>
        <v/>
      </c>
      <c r="AQ16" s="9">
        <f>AI16/OFFSET(AI$10, $M$1,0)</f>
        <v/>
      </c>
      <c r="AR16" s="9">
        <f>AJ16/OFFSET(AJ$10, $M$1,0)</f>
        <v/>
      </c>
      <c r="BD16" s="5" t="inlineStr">
        <is>
          <t>MoE computation</t>
        </is>
      </c>
    </row>
    <row r="17">
      <c r="A17" s="2" t="n">
        <v>44648</v>
      </c>
      <c r="B17" t="n">
        <v>720</v>
      </c>
      <c r="C17" t="n">
        <v>103</v>
      </c>
      <c r="D17" t="n">
        <v>547</v>
      </c>
      <c r="E17" t="n">
        <v>1169</v>
      </c>
      <c r="F17" t="n">
        <v>2539</v>
      </c>
      <c r="L17">
        <f>B17+L16</f>
        <v/>
      </c>
      <c r="M17">
        <f>C17+M16</f>
        <v/>
      </c>
      <c r="N17">
        <f>D17+N16</f>
        <v/>
      </c>
      <c r="O17">
        <f>E17+O16</f>
        <v/>
      </c>
      <c r="Q17" s="9">
        <f>M17/L17</f>
        <v/>
      </c>
      <c r="R17" s="9">
        <f>N17/M17</f>
        <v/>
      </c>
      <c r="S17" s="9">
        <f>N17/L17</f>
        <v/>
      </c>
      <c r="T17" s="9">
        <f>O17/L17</f>
        <v/>
      </c>
      <c r="U17" s="9">
        <f>O17/M17</f>
        <v/>
      </c>
      <c r="V17" s="9">
        <f>O17/N17</f>
        <v/>
      </c>
      <c r="X17" s="9">
        <f>(OFFSET(M17,$M$2,0)-OFFSET(M$10, $M$2-1, 0))/(OFFSET(L17,$M$2,0)-OFFSET(L$10,$M$2-1,0))</f>
        <v/>
      </c>
      <c r="Y17" s="9">
        <f>(OFFSET(N17,$M$2,0)-OFFSET(N$10, $M$2-1, 0))/(OFFSET(M17,$M$2,0)-OFFSET(M$10,$M$2-1,0))</f>
        <v/>
      </c>
      <c r="Z17" s="9">
        <f>(OFFSET(N17,$M$2,0)-OFFSET(N$10, $M$2-1, 0))/(OFFSET(L17,$M$2,0)-OFFSET(L$10,$M$2-1,0))</f>
        <v/>
      </c>
      <c r="AA17">
        <f>(OFFSET(O17,$M$2,0)-OFFSET(O$10, $M$2-1, 0))/(OFFSET(L17,$M$2,0)-OFFSET(L$10,$M$2-1,0))</f>
        <v/>
      </c>
      <c r="AB17">
        <f>(OFFSET(O17,$M$2,0)-OFFSET(O$10, $M$2-1, 0))/(OFFSET(M17,$M$2,0)-OFFSET(M$10,$M$2-1,0))</f>
        <v/>
      </c>
      <c r="AC17">
        <f>(OFFSET(O17,$M$2,0)-OFFSET(O$10, $M$2-1, 0))/(OFFSET(N17,$M$2,0)-OFFSET(N$10,$M$2-1,0))</f>
        <v/>
      </c>
      <c r="AE17" s="9">
        <f>Q17*($X$6^(ROW()-10))</f>
        <v/>
      </c>
      <c r="AF17" s="9">
        <f>R17*($X$6^(ROW()-10))</f>
        <v/>
      </c>
      <c r="AG17" s="9">
        <f>S17*($X$6^(ROW()-10))</f>
        <v/>
      </c>
      <c r="AH17" s="9">
        <f>T17*($X$6^(ROW()-10))</f>
        <v/>
      </c>
      <c r="AI17" s="9">
        <f>U17*($X$6^(ROW()-10))</f>
        <v/>
      </c>
      <c r="AJ17" s="9">
        <f>V17*($X$6^(ROW()-10))</f>
        <v/>
      </c>
      <c r="AL17" s="6">
        <f>A17</f>
        <v/>
      </c>
      <c r="AM17" s="9">
        <f>AE17/OFFSET(AE$10, $M$1,0)</f>
        <v/>
      </c>
      <c r="AN17" s="9">
        <f>AF17/OFFSET(AF$10, $M$1,0)</f>
        <v/>
      </c>
      <c r="AO17" s="9">
        <f>AG17/OFFSET(AG$10, $M$1,0)</f>
        <v/>
      </c>
      <c r="AP17" s="9">
        <f>AH17/OFFSET(AH$10, $M$1,0)</f>
        <v/>
      </c>
      <c r="AQ17" s="9">
        <f>AI17/OFFSET(AI$10, $M$1,0)</f>
        <v/>
      </c>
      <c r="AR17" s="9">
        <f>AJ17/OFFSET(AJ$10, $M$1,0)</f>
        <v/>
      </c>
      <c r="BD17" t="inlineStr">
        <is>
          <t>numerator start</t>
        </is>
      </c>
      <c r="BE17" s="8">
        <f>OFFSET(M10,$M$1-1,0)</f>
        <v/>
      </c>
      <c r="BF17" s="8">
        <f>OFFSET(N10,$M$1-1,0)</f>
        <v/>
      </c>
      <c r="BG17" s="8">
        <f>OFFSET(N10,$M$1-1,0)</f>
        <v/>
      </c>
      <c r="BH17">
        <f>OFFSET(O10,$M$1-1,0)</f>
        <v/>
      </c>
      <c r="BI17">
        <f>OFFSET(O10,$M$1-1,0)</f>
        <v/>
      </c>
      <c r="BJ17">
        <f>OFFSET(O10,$M$1-1,0)</f>
        <v/>
      </c>
    </row>
    <row r="18">
      <c r="A18" s="2" t="n">
        <v>44655</v>
      </c>
      <c r="B18" t="n">
        <v>661</v>
      </c>
      <c r="C18" t="n">
        <v>80</v>
      </c>
      <c r="D18" t="n">
        <v>489</v>
      </c>
      <c r="E18" t="n">
        <v>1214</v>
      </c>
      <c r="F18" t="n">
        <v>2444</v>
      </c>
      <c r="L18">
        <f>B18+L17</f>
        <v/>
      </c>
      <c r="M18">
        <f>C18+M17</f>
        <v/>
      </c>
      <c r="N18">
        <f>D18+N17</f>
        <v/>
      </c>
      <c r="O18">
        <f>E18+O17</f>
        <v/>
      </c>
      <c r="Q18" s="9">
        <f>M18/L18</f>
        <v/>
      </c>
      <c r="R18" s="9">
        <f>N18/M18</f>
        <v/>
      </c>
      <c r="S18" s="9">
        <f>N18/L18</f>
        <v/>
      </c>
      <c r="T18" s="9">
        <f>O18/L18</f>
        <v/>
      </c>
      <c r="U18" s="9">
        <f>O18/M18</f>
        <v/>
      </c>
      <c r="V18" s="9">
        <f>O18/N18</f>
        <v/>
      </c>
      <c r="X18" s="9">
        <f>(OFFSET(M18,$M$2,0)-OFFSET(M$10, $M$2-1, 0))/(OFFSET(L18,$M$2,0)-OFFSET(L$10,$M$2-1,0))</f>
        <v/>
      </c>
      <c r="Y18" s="9">
        <f>(OFFSET(N18,$M$2,0)-OFFSET(N$10, $M$2-1, 0))/(OFFSET(M18,$M$2,0)-OFFSET(M$10,$M$2-1,0))</f>
        <v/>
      </c>
      <c r="Z18" s="9">
        <f>(OFFSET(N18,$M$2,0)-OFFSET(N$10, $M$2-1, 0))/(OFFSET(L18,$M$2,0)-OFFSET(L$10,$M$2-1,0))</f>
        <v/>
      </c>
      <c r="AA18">
        <f>(OFFSET(O18,$M$2,0)-OFFSET(O$10, $M$2-1, 0))/(OFFSET(L18,$M$2,0)-OFFSET(L$10,$M$2-1,0))</f>
        <v/>
      </c>
      <c r="AB18">
        <f>(OFFSET(O18,$M$2,0)-OFFSET(O$10, $M$2-1, 0))/(OFFSET(M18,$M$2,0)-OFFSET(M$10,$M$2-1,0))</f>
        <v/>
      </c>
      <c r="AC18">
        <f>(OFFSET(O18,$M$2,0)-OFFSET(O$10, $M$2-1, 0))/(OFFSET(N18,$M$2,0)-OFFSET(N$10,$M$2-1,0))</f>
        <v/>
      </c>
      <c r="AE18" s="9">
        <f>Q18*($X$6^(ROW()-10))</f>
        <v/>
      </c>
      <c r="AF18" s="9">
        <f>R18*($X$6^(ROW()-10))</f>
        <v/>
      </c>
      <c r="AG18" s="9">
        <f>S18*($X$6^(ROW()-10))</f>
        <v/>
      </c>
      <c r="AH18" s="9">
        <f>T18*($X$6^(ROW()-10))</f>
        <v/>
      </c>
      <c r="AI18" s="9">
        <f>U18*($X$6^(ROW()-10))</f>
        <v/>
      </c>
      <c r="AJ18" s="9">
        <f>V18*($X$6^(ROW()-10))</f>
        <v/>
      </c>
      <c r="AL18" s="6">
        <f>A18</f>
        <v/>
      </c>
      <c r="AM18" s="9">
        <f>AE18/OFFSET(AE$10, $M$1,0)</f>
        <v/>
      </c>
      <c r="AN18" s="9">
        <f>AF18/OFFSET(AF$10, $M$1,0)</f>
        <v/>
      </c>
      <c r="AO18" s="9">
        <f>AG18/OFFSET(AG$10, $M$1,0)</f>
        <v/>
      </c>
      <c r="AP18" s="9">
        <f>AH18/OFFSET(AH$10, $M$1,0)</f>
        <v/>
      </c>
      <c r="AQ18" s="9">
        <f>AI18/OFFSET(AI$10, $M$1,0)</f>
        <v/>
      </c>
      <c r="AR18" s="9">
        <f>AJ18/OFFSET(AJ$10, $M$1,0)</f>
        <v/>
      </c>
      <c r="BD18" t="inlineStr">
        <is>
          <t>denom start</t>
        </is>
      </c>
      <c r="BE18" s="8">
        <f>OFFSET(L10, $M$1-1,0)</f>
        <v/>
      </c>
      <c r="BF18" s="8">
        <f>OFFSET(M10,$M$1-1,0)</f>
        <v/>
      </c>
      <c r="BG18" s="8">
        <f>OFFSET(L10, $M$1-1,0)</f>
        <v/>
      </c>
      <c r="BH18">
        <f>OFFSET(L10, $M$1-1,0)</f>
        <v/>
      </c>
      <c r="BI18">
        <f>OFFSET(M10,$M$1-1,0)</f>
        <v/>
      </c>
      <c r="BJ18">
        <f>OFFSET(N10,$M$1-1,0)</f>
        <v/>
      </c>
    </row>
    <row r="19">
      <c r="A19" s="2" t="n">
        <v>44662</v>
      </c>
      <c r="B19" t="n">
        <v>627</v>
      </c>
      <c r="C19" t="n">
        <v>83</v>
      </c>
      <c r="D19" t="n">
        <v>465</v>
      </c>
      <c r="E19" t="n">
        <v>1163</v>
      </c>
      <c r="F19" t="n">
        <v>2338</v>
      </c>
      <c r="L19">
        <f>B19+L18</f>
        <v/>
      </c>
      <c r="M19">
        <f>C19+M18</f>
        <v/>
      </c>
      <c r="N19">
        <f>D19+N18</f>
        <v/>
      </c>
      <c r="O19">
        <f>E19+O18</f>
        <v/>
      </c>
      <c r="Q19" s="9">
        <f>M19/L19</f>
        <v/>
      </c>
      <c r="R19" s="9">
        <f>N19/M19</f>
        <v/>
      </c>
      <c r="S19" s="9">
        <f>N19/L19</f>
        <v/>
      </c>
      <c r="T19" s="9">
        <f>O19/L19</f>
        <v/>
      </c>
      <c r="U19" s="9">
        <f>O19/M19</f>
        <v/>
      </c>
      <c r="V19" s="9">
        <f>O19/N19</f>
        <v/>
      </c>
      <c r="X19" s="9">
        <f>(OFFSET(M19,$M$2,0)-OFFSET(M$10, $M$2-1, 0))/(OFFSET(L19,$M$2,0)-OFFSET(L$10,$M$2-1,0))</f>
        <v/>
      </c>
      <c r="Y19" s="9">
        <f>(OFFSET(N19,$M$2,0)-OFFSET(N$10, $M$2-1, 0))/(OFFSET(M19,$M$2,0)-OFFSET(M$10,$M$2-1,0))</f>
        <v/>
      </c>
      <c r="Z19" s="9">
        <f>(OFFSET(N19,$M$2,0)-OFFSET(N$10, $M$2-1, 0))/(OFFSET(L19,$M$2,0)-OFFSET(L$10,$M$2-1,0))</f>
        <v/>
      </c>
      <c r="AA19">
        <f>(OFFSET(O19,$M$2,0)-OFFSET(O$10, $M$2-1, 0))/(OFFSET(L19,$M$2,0)-OFFSET(L$10,$M$2-1,0))</f>
        <v/>
      </c>
      <c r="AB19">
        <f>(OFFSET(O19,$M$2,0)-OFFSET(O$10, $M$2-1, 0))/(OFFSET(M19,$M$2,0)-OFFSET(M$10,$M$2-1,0))</f>
        <v/>
      </c>
      <c r="AC19">
        <f>(OFFSET(O19,$M$2,0)-OFFSET(O$10, $M$2-1, 0))/(OFFSET(N19,$M$2,0)-OFFSET(N$10,$M$2-1,0))</f>
        <v/>
      </c>
      <c r="AE19" s="9">
        <f>Q19*($X$6^(ROW()-10))</f>
        <v/>
      </c>
      <c r="AF19" s="9">
        <f>R19*($X$6^(ROW()-10))</f>
        <v/>
      </c>
      <c r="AG19" s="9">
        <f>S19*($X$6^(ROW()-10))</f>
        <v/>
      </c>
      <c r="AH19" s="9">
        <f>T19*($X$6^(ROW()-10))</f>
        <v/>
      </c>
      <c r="AI19" s="9">
        <f>U19*($X$6^(ROW()-10))</f>
        <v/>
      </c>
      <c r="AJ19" s="9">
        <f>V19*($X$6^(ROW()-10))</f>
        <v/>
      </c>
      <c r="AL19" s="6">
        <f>A19</f>
        <v/>
      </c>
      <c r="AM19" s="9">
        <f>AE19/OFFSET(AE$10, $M$1,0)</f>
        <v/>
      </c>
      <c r="AN19" s="9">
        <f>AF19/OFFSET(AF$10, $M$1,0)</f>
        <v/>
      </c>
      <c r="AO19" s="9">
        <f>AG19/OFFSET(AG$10, $M$1,0)</f>
        <v/>
      </c>
      <c r="AP19" s="9">
        <f>AH19/OFFSET(AH$10, $M$1,0)</f>
        <v/>
      </c>
      <c r="AQ19" s="9">
        <f>AI19/OFFSET(AI$10, $M$1,0)</f>
        <v/>
      </c>
      <c r="AR19" s="9">
        <f>AJ19/OFFSET(AJ$10, $M$1,0)</f>
        <v/>
      </c>
      <c r="BD19" t="inlineStr">
        <is>
          <t>numerator end (adjusted)</t>
        </is>
      </c>
      <c r="BE19" s="8">
        <f>BE11*BE17*BE20/BE18</f>
        <v/>
      </c>
      <c r="BF19" s="8">
        <f>BF11*BF17*BF20/BF18</f>
        <v/>
      </c>
      <c r="BG19" s="8">
        <f>BG11*BG17*BG20/BG18</f>
        <v/>
      </c>
      <c r="BH19">
        <f>BH11*BH17*BH20/BH18</f>
        <v/>
      </c>
      <c r="BI19">
        <f>BI11*BI17*BI20/BI18</f>
        <v/>
      </c>
      <c r="BJ19">
        <f>BJ11*BJ17*BJ20/BJ18</f>
        <v/>
      </c>
      <c r="BL19" t="inlineStr">
        <is>
          <t>this is adjusted to match the actual ratio</t>
        </is>
      </c>
    </row>
    <row r="20">
      <c r="A20" s="2" t="n">
        <v>44669</v>
      </c>
      <c r="B20" t="n">
        <v>591</v>
      </c>
      <c r="C20" t="n">
        <v>86</v>
      </c>
      <c r="D20" t="n">
        <v>477</v>
      </c>
      <c r="E20" t="n">
        <v>1186</v>
      </c>
      <c r="F20" t="n">
        <v>2340</v>
      </c>
      <c r="L20">
        <f>B20+L19</f>
        <v/>
      </c>
      <c r="M20">
        <f>C20+M19</f>
        <v/>
      </c>
      <c r="N20">
        <f>D20+N19</f>
        <v/>
      </c>
      <c r="O20">
        <f>E20+O19</f>
        <v/>
      </c>
      <c r="Q20" s="9">
        <f>M20/L20</f>
        <v/>
      </c>
      <c r="R20" s="9">
        <f>N20/M20</f>
        <v/>
      </c>
      <c r="S20" s="9">
        <f>N20/L20</f>
        <v/>
      </c>
      <c r="T20" s="9">
        <f>O20/L20</f>
        <v/>
      </c>
      <c r="U20" s="9">
        <f>O20/M20</f>
        <v/>
      </c>
      <c r="V20" s="9">
        <f>O20/N20</f>
        <v/>
      </c>
      <c r="X20" s="9">
        <f>(OFFSET(M20,$M$2,0)-OFFSET(M$10, $M$2-1, 0))/(OFFSET(L20,$M$2,0)-OFFSET(L$10,$M$2-1,0))</f>
        <v/>
      </c>
      <c r="Y20" s="9">
        <f>(OFFSET(N20,$M$2,0)-OFFSET(N$10, $M$2-1, 0))/(OFFSET(M20,$M$2,0)-OFFSET(M$10,$M$2-1,0))</f>
        <v/>
      </c>
      <c r="Z20" s="9">
        <f>(OFFSET(N20,$M$2,0)-OFFSET(N$10, $M$2-1, 0))/(OFFSET(L20,$M$2,0)-OFFSET(L$10,$M$2-1,0))</f>
        <v/>
      </c>
      <c r="AA20">
        <f>(OFFSET(O20,$M$2,0)-OFFSET(O$10, $M$2-1, 0))/(OFFSET(L20,$M$2,0)-OFFSET(L$10,$M$2-1,0))</f>
        <v/>
      </c>
      <c r="AB20">
        <f>(OFFSET(O20,$M$2,0)-OFFSET(O$10, $M$2-1, 0))/(OFFSET(M20,$M$2,0)-OFFSET(M$10,$M$2-1,0))</f>
        <v/>
      </c>
      <c r="AC20">
        <f>(OFFSET(O20,$M$2,0)-OFFSET(O$10, $M$2-1, 0))/(OFFSET(N20,$M$2,0)-OFFSET(N$10,$M$2-1,0))</f>
        <v/>
      </c>
      <c r="AE20" s="9">
        <f>Q20*($X$6^(ROW()-10))</f>
        <v/>
      </c>
      <c r="AF20" s="9">
        <f>R20*($X$6^(ROW()-10))</f>
        <v/>
      </c>
      <c r="AG20" s="9">
        <f>S20*($X$6^(ROW()-10))</f>
        <v/>
      </c>
      <c r="AH20" s="9">
        <f>T20*($X$6^(ROW()-10))</f>
        <v/>
      </c>
      <c r="AI20" s="9">
        <f>U20*($X$6^(ROW()-10))</f>
        <v/>
      </c>
      <c r="AJ20" s="9">
        <f>V20*($X$6^(ROW()-10))</f>
        <v/>
      </c>
      <c r="AL20" s="6">
        <f>A20</f>
        <v/>
      </c>
      <c r="AM20" s="9">
        <f>AE20/OFFSET(AE$10, $M$1,0)</f>
        <v/>
      </c>
      <c r="AN20" s="9">
        <f>AF20/OFFSET(AF$10, $M$1,0)</f>
        <v/>
      </c>
      <c r="AO20" s="9">
        <f>AG20/OFFSET(AG$10, $M$1,0)</f>
        <v/>
      </c>
      <c r="AP20" s="9">
        <f>AH20/OFFSET(AH$10, $M$1,0)</f>
        <v/>
      </c>
      <c r="AQ20" s="9">
        <f>AI20/OFFSET(AI$10, $M$1,0)</f>
        <v/>
      </c>
      <c r="AR20" s="9">
        <f>AJ20/OFFSET(AJ$10, $M$1,0)</f>
        <v/>
      </c>
      <c r="BD20" t="inlineStr">
        <is>
          <t>denom end</t>
        </is>
      </c>
      <c r="BE20" s="8">
        <f>OFFSET(L1, $BE$22-1,0)</f>
        <v/>
      </c>
      <c r="BF20" s="8">
        <f>OFFSET(M1, $BE$22-1,0)</f>
        <v/>
      </c>
      <c r="BG20" s="8">
        <f>OFFSET(L1, $BE$22-1,0)*(Z$6^($BE$22-10))</f>
        <v/>
      </c>
      <c r="BH20">
        <f>OFFSET(L1, $BE$22-1,0)*(Z$6^($BE$22-10))</f>
        <v/>
      </c>
      <c r="BI20">
        <f>OFFSET(M1, $BE$22-1,0)</f>
        <v/>
      </c>
      <c r="BJ20">
        <f>OFFSET(N1, $BE$22-1,0)</f>
        <v/>
      </c>
      <c r="BL20" t="inlineStr">
        <is>
          <t>so the MoE computation is against the right ratio</t>
        </is>
      </c>
    </row>
    <row r="21">
      <c r="A21" s="2" t="n">
        <v>44676</v>
      </c>
      <c r="B21" t="n">
        <v>577</v>
      </c>
      <c r="C21" t="n">
        <v>92</v>
      </c>
      <c r="D21" t="n">
        <v>443</v>
      </c>
      <c r="E21" t="n">
        <v>1171</v>
      </c>
      <c r="F21" t="n">
        <v>2283</v>
      </c>
      <c r="L21">
        <f>B21+L20</f>
        <v/>
      </c>
      <c r="M21">
        <f>C21+M20</f>
        <v/>
      </c>
      <c r="N21">
        <f>D21+N20</f>
        <v/>
      </c>
      <c r="O21">
        <f>E21+O20</f>
        <v/>
      </c>
      <c r="Q21" s="9">
        <f>M21/L21</f>
        <v/>
      </c>
      <c r="R21" s="9">
        <f>N21/M21</f>
        <v/>
      </c>
      <c r="S21" s="9">
        <f>N21/L21</f>
        <v/>
      </c>
      <c r="T21" s="9">
        <f>O21/L21</f>
        <v/>
      </c>
      <c r="U21" s="9">
        <f>O21/M21</f>
        <v/>
      </c>
      <c r="V21" s="9">
        <f>O21/N21</f>
        <v/>
      </c>
      <c r="X21" s="9">
        <f>(OFFSET(M21,$M$2,0)-OFFSET(M$10, $M$2-1, 0))/(OFFSET(L21,$M$2,0)-OFFSET(L$10,$M$2-1,0))</f>
        <v/>
      </c>
      <c r="Y21" s="9">
        <f>(OFFSET(N21,$M$2,0)-OFFSET(N$10, $M$2-1, 0))/(OFFSET(M21,$M$2,0)-OFFSET(M$10,$M$2-1,0))</f>
        <v/>
      </c>
      <c r="Z21" s="9">
        <f>(OFFSET(N21,$M$2,0)-OFFSET(N$10, $M$2-1, 0))/(OFFSET(L21,$M$2,0)-OFFSET(L$10,$M$2-1,0))</f>
        <v/>
      </c>
      <c r="AA21">
        <f>(OFFSET(O21,$M$2,0)-OFFSET(O$10, $M$2-1, 0))/(OFFSET(L21,$M$2,0)-OFFSET(L$10,$M$2-1,0))</f>
        <v/>
      </c>
      <c r="AB21">
        <f>(OFFSET(O21,$M$2,0)-OFFSET(O$10, $M$2-1, 0))/(OFFSET(M21,$M$2,0)-OFFSET(M$10,$M$2-1,0))</f>
        <v/>
      </c>
      <c r="AC21">
        <f>(OFFSET(O21,$M$2,0)-OFFSET(O$10, $M$2-1, 0))/(OFFSET(N21,$M$2,0)-OFFSET(N$10,$M$2-1,0))</f>
        <v/>
      </c>
      <c r="AE21" s="9">
        <f>Q21*($X$6^(ROW()-10))</f>
        <v/>
      </c>
      <c r="AF21" s="9">
        <f>R21*($X$6^(ROW()-10))</f>
        <v/>
      </c>
      <c r="AG21" s="9">
        <f>S21*($X$6^(ROW()-10))</f>
        <v/>
      </c>
      <c r="AH21" s="9">
        <f>T21*($X$6^(ROW()-10))</f>
        <v/>
      </c>
      <c r="AI21" s="9">
        <f>U21*($X$6^(ROW()-10))</f>
        <v/>
      </c>
      <c r="AJ21" s="9">
        <f>V21*($X$6^(ROW()-10))</f>
        <v/>
      </c>
      <c r="AL21" s="6">
        <f>A21</f>
        <v/>
      </c>
      <c r="AM21" s="9">
        <f>AE21/OFFSET(AE$10, $M$1,0)</f>
        <v/>
      </c>
      <c r="AN21" s="9">
        <f>AF21/OFFSET(AF$10, $M$1,0)</f>
        <v/>
      </c>
      <c r="AO21" s="9">
        <f>AG21/OFFSET(AG$10, $M$1,0)</f>
        <v/>
      </c>
      <c r="AP21" s="9">
        <f>AH21/OFFSET(AH$10, $M$1,0)</f>
        <v/>
      </c>
      <c r="AQ21" s="9">
        <f>AI21/OFFSET(AI$10, $M$1,0)</f>
        <v/>
      </c>
      <c r="AR21" s="9">
        <f>AJ21/OFFSET(AJ$10, $M$1,0)</f>
        <v/>
      </c>
      <c r="BD21" t="inlineStr">
        <is>
          <t>Corrected ratio</t>
        </is>
      </c>
      <c r="BE21" s="7">
        <f>BE19*BE18/(BE17*BE20)</f>
        <v/>
      </c>
      <c r="BF21" s="7">
        <f>BF19*BF18/(BF17*BF20)</f>
        <v/>
      </c>
      <c r="BG21" s="7">
        <f>BG19*BG18/(BG17*BG20)</f>
        <v/>
      </c>
      <c r="BH21">
        <f>BH19*BH18/(BH17*BH20)</f>
        <v/>
      </c>
      <c r="BI21">
        <f>BI19*BI18/(BI17*BI20)</f>
        <v/>
      </c>
      <c r="BJ21">
        <f>BJ19*BJ18/(BJ17*BJ20)</f>
        <v/>
      </c>
    </row>
    <row r="22">
      <c r="A22" s="2" t="n">
        <v>44683</v>
      </c>
      <c r="B22" t="n">
        <v>626</v>
      </c>
      <c r="C22" t="n">
        <v>61</v>
      </c>
      <c r="D22" t="n">
        <v>438</v>
      </c>
      <c r="E22" t="n">
        <v>1167</v>
      </c>
      <c r="F22" t="n">
        <v>2292</v>
      </c>
      <c r="L22">
        <f>B22+L21</f>
        <v/>
      </c>
      <c r="M22">
        <f>C22+M21</f>
        <v/>
      </c>
      <c r="N22">
        <f>D22+N21</f>
        <v/>
      </c>
      <c r="O22">
        <f>E22+O21</f>
        <v/>
      </c>
      <c r="Q22" s="9">
        <f>M22/L22</f>
        <v/>
      </c>
      <c r="R22" s="9">
        <f>N22/M22</f>
        <v/>
      </c>
      <c r="S22" s="9">
        <f>N22/L22</f>
        <v/>
      </c>
      <c r="T22" s="9">
        <f>O22/L22</f>
        <v/>
      </c>
      <c r="U22" s="9">
        <f>O22/M22</f>
        <v/>
      </c>
      <c r="V22" s="9">
        <f>O22/N22</f>
        <v/>
      </c>
      <c r="X22" s="9">
        <f>(OFFSET(M22,$M$2,0)-OFFSET(M$10, $M$2-1, 0))/(OFFSET(L22,$M$2,0)-OFFSET(L$10,$M$2-1,0))</f>
        <v/>
      </c>
      <c r="Y22" s="9">
        <f>(OFFSET(N22,$M$2,0)-OFFSET(N$10, $M$2-1, 0))/(OFFSET(M22,$M$2,0)-OFFSET(M$10,$M$2-1,0))</f>
        <v/>
      </c>
      <c r="Z22" s="9">
        <f>(OFFSET(N22,$M$2,0)-OFFSET(N$10, $M$2-1, 0))/(OFFSET(L22,$M$2,0)-OFFSET(L$10,$M$2-1,0))</f>
        <v/>
      </c>
      <c r="AA22">
        <f>(OFFSET(O22,$M$2,0)-OFFSET(O$10, $M$2-1, 0))/(OFFSET(L22,$M$2,0)-OFFSET(L$10,$M$2-1,0))</f>
        <v/>
      </c>
      <c r="AB22">
        <f>(OFFSET(O22,$M$2,0)-OFFSET(O$10, $M$2-1, 0))/(OFFSET(M22,$M$2,0)-OFFSET(M$10,$M$2-1,0))</f>
        <v/>
      </c>
      <c r="AC22">
        <f>(OFFSET(O22,$M$2,0)-OFFSET(O$10, $M$2-1, 0))/(OFFSET(N22,$M$2,0)-OFFSET(N$10,$M$2-1,0))</f>
        <v/>
      </c>
      <c r="AE22" s="9">
        <f>Q22*($X$6^(ROW()-10))</f>
        <v/>
      </c>
      <c r="AF22" s="9">
        <f>R22*($X$6^(ROW()-10))</f>
        <v/>
      </c>
      <c r="AG22" s="9">
        <f>S22*($X$6^(ROW()-10))</f>
        <v/>
      </c>
      <c r="AH22" s="9">
        <f>T22*($X$6^(ROW()-10))</f>
        <v/>
      </c>
      <c r="AI22" s="9">
        <f>U22*($X$6^(ROW()-10))</f>
        <v/>
      </c>
      <c r="AJ22" s="9">
        <f>V22*($X$6^(ROW()-10))</f>
        <v/>
      </c>
      <c r="AL22" s="6">
        <f>A22</f>
        <v/>
      </c>
      <c r="AM22" s="9">
        <f>AE22/OFFSET(AE$10, $M$1,0)</f>
        <v/>
      </c>
      <c r="AN22" s="9">
        <f>AF22/OFFSET(AF$10, $M$1,0)</f>
        <v/>
      </c>
      <c r="AO22" s="9">
        <f>AG22/OFFSET(AG$10, $M$1,0)</f>
        <v/>
      </c>
      <c r="AP22" s="9">
        <f>AH22/OFFSET(AH$10, $M$1,0)</f>
        <v/>
      </c>
      <c r="AQ22" s="9">
        <f>AI22/OFFSET(AI$10, $M$1,0)</f>
        <v/>
      </c>
      <c r="AR22" s="9">
        <f>AJ22/OFFSET(AJ$10, $M$1,0)</f>
        <v/>
      </c>
      <c r="BD22" t="inlineStr">
        <is>
          <t>end of 2022 row</t>
        </is>
      </c>
      <c r="BE22">
        <f>ROW(INDEX(A:A, MATCH(DATE(2022,12,26), A:A, 0)))</f>
        <v/>
      </c>
    </row>
    <row r="23">
      <c r="A23" s="2" t="n">
        <v>44690</v>
      </c>
      <c r="B23" t="n">
        <v>569</v>
      </c>
      <c r="C23" t="n">
        <v>77</v>
      </c>
      <c r="D23" t="n">
        <v>396</v>
      </c>
      <c r="E23" t="n">
        <v>1159</v>
      </c>
      <c r="F23" t="n">
        <v>2201</v>
      </c>
      <c r="L23">
        <f>B23+L22</f>
        <v/>
      </c>
      <c r="M23">
        <f>C23+M22</f>
        <v/>
      </c>
      <c r="N23">
        <f>D23+N22</f>
        <v/>
      </c>
      <c r="O23">
        <f>E23+O22</f>
        <v/>
      </c>
      <c r="Q23" s="9">
        <f>M23/L23</f>
        <v/>
      </c>
      <c r="R23" s="9">
        <f>N23/M23</f>
        <v/>
      </c>
      <c r="S23" s="9">
        <f>N23/L23</f>
        <v/>
      </c>
      <c r="T23" s="9">
        <f>O23/L23</f>
        <v/>
      </c>
      <c r="U23" s="9">
        <f>O23/M23</f>
        <v/>
      </c>
      <c r="V23" s="9">
        <f>O23/N23</f>
        <v/>
      </c>
      <c r="X23" s="9">
        <f>(OFFSET(M23,$M$2,0)-OFFSET(M$10, $M$2-1, 0))/(OFFSET(L23,$M$2,0)-OFFSET(L$10,$M$2-1,0))</f>
        <v/>
      </c>
      <c r="Y23" s="9">
        <f>(OFFSET(N23,$M$2,0)-OFFSET(N$10, $M$2-1, 0))/(OFFSET(M23,$M$2,0)-OFFSET(M$10,$M$2-1,0))</f>
        <v/>
      </c>
      <c r="Z23" s="9">
        <f>(OFFSET(N23,$M$2,0)-OFFSET(N$10, $M$2-1, 0))/(OFFSET(L23,$M$2,0)-OFFSET(L$10,$M$2-1,0))</f>
        <v/>
      </c>
      <c r="AA23">
        <f>(OFFSET(O23,$M$2,0)-OFFSET(O$10, $M$2-1, 0))/(OFFSET(L23,$M$2,0)-OFFSET(L$10,$M$2-1,0))</f>
        <v/>
      </c>
      <c r="AB23">
        <f>(OFFSET(O23,$M$2,0)-OFFSET(O$10, $M$2-1, 0))/(OFFSET(M23,$M$2,0)-OFFSET(M$10,$M$2-1,0))</f>
        <v/>
      </c>
      <c r="AC23">
        <f>(OFFSET(O23,$M$2,0)-OFFSET(O$10, $M$2-1, 0))/(OFFSET(N23,$M$2,0)-OFFSET(N$10,$M$2-1,0))</f>
        <v/>
      </c>
      <c r="AE23" s="9">
        <f>Q23*($X$6^(ROW()-10))</f>
        <v/>
      </c>
      <c r="AF23" s="9">
        <f>R23*($X$6^(ROW()-10))</f>
        <v/>
      </c>
      <c r="AG23" s="9">
        <f>S23*($X$6^(ROW()-10))</f>
        <v/>
      </c>
      <c r="AH23" s="9">
        <f>T23*($X$6^(ROW()-10))</f>
        <v/>
      </c>
      <c r="AI23" s="9">
        <f>U23*($X$6^(ROW()-10))</f>
        <v/>
      </c>
      <c r="AJ23" s="9">
        <f>V23*($X$6^(ROW()-10))</f>
        <v/>
      </c>
      <c r="AL23" s="6">
        <f>A23</f>
        <v/>
      </c>
      <c r="AM23" s="9">
        <f>AE23/OFFSET(AE$10, $M$1,0)</f>
        <v/>
      </c>
      <c r="AN23" s="9">
        <f>AF23/OFFSET(AF$10, $M$1,0)</f>
        <v/>
      </c>
      <c r="AO23" s="9">
        <f>AG23/OFFSET(AG$10, $M$1,0)</f>
        <v/>
      </c>
      <c r="AP23" s="9">
        <f>AH23/OFFSET(AH$10, $M$1,0)</f>
        <v/>
      </c>
      <c r="AQ23" s="9">
        <f>AI23/OFFSET(AI$10, $M$1,0)</f>
        <v/>
      </c>
      <c r="AR23" s="9">
        <f>AJ23/OFFSET(AJ$10, $M$1,0)</f>
        <v/>
      </c>
    </row>
    <row r="24">
      <c r="A24" s="2" t="n">
        <v>44697</v>
      </c>
      <c r="B24" t="n">
        <v>501</v>
      </c>
      <c r="C24" t="n">
        <v>72</v>
      </c>
      <c r="D24" t="n">
        <v>422</v>
      </c>
      <c r="E24" t="n">
        <v>1067</v>
      </c>
      <c r="F24" t="n">
        <v>2062</v>
      </c>
      <c r="L24">
        <f>B24+L23</f>
        <v/>
      </c>
      <c r="M24">
        <f>C24+M23</f>
        <v/>
      </c>
      <c r="N24">
        <f>D24+N23</f>
        <v/>
      </c>
      <c r="O24">
        <f>E24+O23</f>
        <v/>
      </c>
      <c r="Q24" s="9">
        <f>M24/L24</f>
        <v/>
      </c>
      <c r="R24" s="9">
        <f>N24/M24</f>
        <v/>
      </c>
      <c r="S24" s="9">
        <f>N24/L24</f>
        <v/>
      </c>
      <c r="T24" s="9">
        <f>O24/L24</f>
        <v/>
      </c>
      <c r="U24" s="9">
        <f>O24/M24</f>
        <v/>
      </c>
      <c r="V24" s="9">
        <f>O24/N24</f>
        <v/>
      </c>
      <c r="X24" s="9">
        <f>(OFFSET(M24,$M$2,0)-OFFSET(M$10, $M$2-1, 0))/(OFFSET(L24,$M$2,0)-OFFSET(L$10,$M$2-1,0))</f>
        <v/>
      </c>
      <c r="Y24" s="9">
        <f>(OFFSET(N24,$M$2,0)-OFFSET(N$10, $M$2-1, 0))/(OFFSET(M24,$M$2,0)-OFFSET(M$10,$M$2-1,0))</f>
        <v/>
      </c>
      <c r="Z24" s="9">
        <f>(OFFSET(N24,$M$2,0)-OFFSET(N$10, $M$2-1, 0))/(OFFSET(L24,$M$2,0)-OFFSET(L$10,$M$2-1,0))</f>
        <v/>
      </c>
      <c r="AA24">
        <f>(OFFSET(O24,$M$2,0)-OFFSET(O$10, $M$2-1, 0))/(OFFSET(L24,$M$2,0)-OFFSET(L$10,$M$2-1,0))</f>
        <v/>
      </c>
      <c r="AB24">
        <f>(OFFSET(O24,$M$2,0)-OFFSET(O$10, $M$2-1, 0))/(OFFSET(M24,$M$2,0)-OFFSET(M$10,$M$2-1,0))</f>
        <v/>
      </c>
      <c r="AC24">
        <f>(OFFSET(O24,$M$2,0)-OFFSET(O$10, $M$2-1, 0))/(OFFSET(N24,$M$2,0)-OFFSET(N$10,$M$2-1,0))</f>
        <v/>
      </c>
      <c r="AE24" s="9">
        <f>Q24*($X$6^(ROW()-10))</f>
        <v/>
      </c>
      <c r="AF24" s="9">
        <f>R24*($X$6^(ROW()-10))</f>
        <v/>
      </c>
      <c r="AG24" s="9">
        <f>S24*($X$6^(ROW()-10))</f>
        <v/>
      </c>
      <c r="AH24" s="9">
        <f>T24*($X$6^(ROW()-10))</f>
        <v/>
      </c>
      <c r="AI24" s="9">
        <f>U24*($X$6^(ROW()-10))</f>
        <v/>
      </c>
      <c r="AJ24" s="9">
        <f>V24*($X$6^(ROW()-10))</f>
        <v/>
      </c>
      <c r="AL24" s="6">
        <f>A24</f>
        <v/>
      </c>
      <c r="AM24" s="9">
        <f>AE24/OFFSET(AE$10, $M$1,0)</f>
        <v/>
      </c>
      <c r="AN24" s="9">
        <f>AF24/OFFSET(AF$10, $M$1,0)</f>
        <v/>
      </c>
      <c r="AO24" s="9">
        <f>AG24/OFFSET(AG$10, $M$1,0)</f>
        <v/>
      </c>
      <c r="AP24" s="9">
        <f>AH24/OFFSET(AH$10, $M$1,0)</f>
        <v/>
      </c>
      <c r="AQ24" s="9">
        <f>AI24/OFFSET(AI$10, $M$1,0)</f>
        <v/>
      </c>
      <c r="AR24" s="9">
        <f>AJ24/OFFSET(AJ$10, $M$1,0)</f>
        <v/>
      </c>
      <c r="BD24" t="inlineStr">
        <is>
          <t>numerator end (actual)</t>
        </is>
      </c>
      <c r="BE24">
        <f>OFFSET(M$1, $BE$22-1,0)</f>
        <v/>
      </c>
      <c r="BF24">
        <f>OFFSET(N$1, $BE$22-1,0)</f>
        <v/>
      </c>
      <c r="BG24">
        <f>OFFSET(N$1, $BE$22-1,0)</f>
        <v/>
      </c>
      <c r="BH24">
        <f>OFFSET(O$1, $BE$22-1,0)</f>
        <v/>
      </c>
      <c r="BI24">
        <f>OFFSET(O$1, $BE$22-1,0)</f>
        <v/>
      </c>
      <c r="BJ24">
        <f>OFFSET(O$1, $BE$22-1,0)</f>
        <v/>
      </c>
    </row>
    <row r="25">
      <c r="A25" s="2" t="n">
        <v>44704</v>
      </c>
      <c r="B25" t="n">
        <v>488</v>
      </c>
      <c r="C25" t="n">
        <v>59</v>
      </c>
      <c r="D25" t="n">
        <v>374</v>
      </c>
      <c r="E25" t="n">
        <v>1002</v>
      </c>
      <c r="F25" t="n">
        <v>1923</v>
      </c>
      <c r="L25">
        <f>B25+L24</f>
        <v/>
      </c>
      <c r="M25">
        <f>C25+M24</f>
        <v/>
      </c>
      <c r="N25">
        <f>D25+N24</f>
        <v/>
      </c>
      <c r="O25">
        <f>E25+O24</f>
        <v/>
      </c>
      <c r="Q25" s="9">
        <f>M25/L25</f>
        <v/>
      </c>
      <c r="R25" s="9">
        <f>N25/M25</f>
        <v/>
      </c>
      <c r="S25" s="9">
        <f>N25/L25</f>
        <v/>
      </c>
      <c r="T25" s="9">
        <f>O25/L25</f>
        <v/>
      </c>
      <c r="U25" s="9">
        <f>O25/M25</f>
        <v/>
      </c>
      <c r="V25" s="9">
        <f>O25/N25</f>
        <v/>
      </c>
      <c r="X25" s="9">
        <f>(OFFSET(M25,$M$2,0)-OFFSET(M$10, $M$2-1, 0))/(OFFSET(L25,$M$2,0)-OFFSET(L$10,$M$2-1,0))</f>
        <v/>
      </c>
      <c r="Y25" s="9">
        <f>(OFFSET(N25,$M$2,0)-OFFSET(N$10, $M$2-1, 0))/(OFFSET(M25,$M$2,0)-OFFSET(M$10,$M$2-1,0))</f>
        <v/>
      </c>
      <c r="Z25" s="9">
        <f>(OFFSET(N25,$M$2,0)-OFFSET(N$10, $M$2-1, 0))/(OFFSET(L25,$M$2,0)-OFFSET(L$10,$M$2-1,0))</f>
        <v/>
      </c>
      <c r="AA25">
        <f>(OFFSET(O25,$M$2,0)-OFFSET(O$10, $M$2-1, 0))/(OFFSET(L25,$M$2,0)-OFFSET(L$10,$M$2-1,0))</f>
        <v/>
      </c>
      <c r="AB25">
        <f>(OFFSET(O25,$M$2,0)-OFFSET(O$10, $M$2-1, 0))/(OFFSET(M25,$M$2,0)-OFFSET(M$10,$M$2-1,0))</f>
        <v/>
      </c>
      <c r="AC25">
        <f>(OFFSET(O25,$M$2,0)-OFFSET(O$10, $M$2-1, 0))/(OFFSET(N25,$M$2,0)-OFFSET(N$10,$M$2-1,0))</f>
        <v/>
      </c>
      <c r="AE25" s="9">
        <f>Q25*($X$6^(ROW()-10))</f>
        <v/>
      </c>
      <c r="AF25" s="9">
        <f>R25*($X$6^(ROW()-10))</f>
        <v/>
      </c>
      <c r="AG25" s="9">
        <f>S25*($X$6^(ROW()-10))</f>
        <v/>
      </c>
      <c r="AH25" s="9">
        <f>T25*($X$6^(ROW()-10))</f>
        <v/>
      </c>
      <c r="AI25" s="9">
        <f>U25*($X$6^(ROW()-10))</f>
        <v/>
      </c>
      <c r="AJ25" s="9">
        <f>V25*($X$6^(ROW()-10))</f>
        <v/>
      </c>
      <c r="AL25" s="6">
        <f>A25</f>
        <v/>
      </c>
      <c r="AM25" s="9">
        <f>AE25/OFFSET(AE$10, $M$1,0)</f>
        <v/>
      </c>
      <c r="AN25" s="9">
        <f>AF25/OFFSET(AF$10, $M$1,0)</f>
        <v/>
      </c>
      <c r="AO25" s="9">
        <f>AG25/OFFSET(AG$10, $M$1,0)</f>
        <v/>
      </c>
      <c r="AP25" s="9">
        <f>AH25/OFFSET(AH$10, $M$1,0)</f>
        <v/>
      </c>
      <c r="AQ25" s="9">
        <f>AI25/OFFSET(AI$10, $M$1,0)</f>
        <v/>
      </c>
      <c r="AR25" s="9">
        <f>AJ25/OFFSET(AJ$10, $M$1,0)</f>
        <v/>
      </c>
    </row>
    <row r="26">
      <c r="A26" s="2" t="n">
        <v>44711</v>
      </c>
      <c r="B26" t="n">
        <v>504</v>
      </c>
      <c r="C26" t="n">
        <v>58</v>
      </c>
      <c r="D26" t="n">
        <v>393</v>
      </c>
      <c r="E26" t="n">
        <v>1111</v>
      </c>
      <c r="F26" t="n">
        <v>2066</v>
      </c>
      <c r="L26">
        <f>B26+L25</f>
        <v/>
      </c>
      <c r="M26">
        <f>C26+M25</f>
        <v/>
      </c>
      <c r="N26">
        <f>D26+N25</f>
        <v/>
      </c>
      <c r="O26">
        <f>E26+O25</f>
        <v/>
      </c>
      <c r="Q26" s="9">
        <f>M26/L26</f>
        <v/>
      </c>
      <c r="R26" s="9">
        <f>N26/M26</f>
        <v/>
      </c>
      <c r="S26" s="9">
        <f>N26/L26</f>
        <v/>
      </c>
      <c r="T26" s="9">
        <f>O26/L26</f>
        <v/>
      </c>
      <c r="U26" s="9">
        <f>O26/M26</f>
        <v/>
      </c>
      <c r="V26" s="9">
        <f>O26/N26</f>
        <v/>
      </c>
      <c r="X26" s="9">
        <f>(OFFSET(M26,$M$2,0)-OFFSET(M$10, $M$2-1, 0))/(OFFSET(L26,$M$2,0)-OFFSET(L$10,$M$2-1,0))</f>
        <v/>
      </c>
      <c r="Y26" s="9">
        <f>(OFFSET(N26,$M$2,0)-OFFSET(N$10, $M$2-1, 0))/(OFFSET(M26,$M$2,0)-OFFSET(M$10,$M$2-1,0))</f>
        <v/>
      </c>
      <c r="Z26" s="9">
        <f>(OFFSET(N26,$M$2,0)-OFFSET(N$10, $M$2-1, 0))/(OFFSET(L26,$M$2,0)-OFFSET(L$10,$M$2-1,0))</f>
        <v/>
      </c>
      <c r="AA26">
        <f>(OFFSET(O26,$M$2,0)-OFFSET(O$10, $M$2-1, 0))/(OFFSET(L26,$M$2,0)-OFFSET(L$10,$M$2-1,0))</f>
        <v/>
      </c>
      <c r="AB26">
        <f>(OFFSET(O26,$M$2,0)-OFFSET(O$10, $M$2-1, 0))/(OFFSET(M26,$M$2,0)-OFFSET(M$10,$M$2-1,0))</f>
        <v/>
      </c>
      <c r="AC26">
        <f>(OFFSET(O26,$M$2,0)-OFFSET(O$10, $M$2-1, 0))/(OFFSET(N26,$M$2,0)-OFFSET(N$10,$M$2-1,0))</f>
        <v/>
      </c>
      <c r="AE26" s="9">
        <f>Q26*($X$6^(ROW()-10))</f>
        <v/>
      </c>
      <c r="AF26" s="9">
        <f>R26*($X$6^(ROW()-10))</f>
        <v/>
      </c>
      <c r="AG26" s="9">
        <f>S26*($X$6^(ROW()-10))</f>
        <v/>
      </c>
      <c r="AH26" s="9">
        <f>T26*($X$6^(ROW()-10))</f>
        <v/>
      </c>
      <c r="AI26" s="9">
        <f>U26*($X$6^(ROW()-10))</f>
        <v/>
      </c>
      <c r="AJ26" s="9">
        <f>V26*($X$6^(ROW()-10))</f>
        <v/>
      </c>
      <c r="AL26" s="6">
        <f>A26</f>
        <v/>
      </c>
      <c r="AM26" s="9">
        <f>AE26/OFFSET(AE$10, $M$1,0)</f>
        <v/>
      </c>
      <c r="AN26" s="9">
        <f>AF26/OFFSET(AF$10, $M$1,0)</f>
        <v/>
      </c>
      <c r="AO26" s="9">
        <f>AG26/OFFSET(AG$10, $M$1,0)</f>
        <v/>
      </c>
      <c r="AP26" s="9">
        <f>AH26/OFFSET(AH$10, $M$1,0)</f>
        <v/>
      </c>
      <c r="AQ26" s="9">
        <f>AI26/OFFSET(AI$10, $M$1,0)</f>
        <v/>
      </c>
      <c r="AR26" s="9">
        <f>AJ26/OFFSET(AJ$10, $M$1,0)</f>
        <v/>
      </c>
    </row>
    <row r="27">
      <c r="A27" s="2" t="n">
        <v>44718</v>
      </c>
      <c r="B27" t="n">
        <v>523</v>
      </c>
      <c r="C27" t="n">
        <v>67</v>
      </c>
      <c r="D27" t="n">
        <v>414</v>
      </c>
      <c r="E27" t="n">
        <v>1080</v>
      </c>
      <c r="F27" t="n">
        <v>2084</v>
      </c>
      <c r="L27">
        <f>B27+L26</f>
        <v/>
      </c>
      <c r="M27">
        <f>C27+M26</f>
        <v/>
      </c>
      <c r="N27">
        <f>D27+N26</f>
        <v/>
      </c>
      <c r="O27">
        <f>E27+O26</f>
        <v/>
      </c>
      <c r="Q27" s="9">
        <f>M27/L27</f>
        <v/>
      </c>
      <c r="R27" s="9">
        <f>N27/M27</f>
        <v/>
      </c>
      <c r="S27" s="9">
        <f>N27/L27</f>
        <v/>
      </c>
      <c r="T27" s="9">
        <f>O27/L27</f>
        <v/>
      </c>
      <c r="U27" s="9">
        <f>O27/M27</f>
        <v/>
      </c>
      <c r="V27" s="9">
        <f>O27/N27</f>
        <v/>
      </c>
      <c r="X27" s="9">
        <f>(OFFSET(M27,$M$2,0)-OFFSET(M$10, $M$2-1, 0))/(OFFSET(L27,$M$2,0)-OFFSET(L$10,$M$2-1,0))</f>
        <v/>
      </c>
      <c r="Y27" s="9">
        <f>(OFFSET(N27,$M$2,0)-OFFSET(N$10, $M$2-1, 0))/(OFFSET(M27,$M$2,0)-OFFSET(M$10,$M$2-1,0))</f>
        <v/>
      </c>
      <c r="Z27" s="9">
        <f>(OFFSET(N27,$M$2,0)-OFFSET(N$10, $M$2-1, 0))/(OFFSET(L27,$M$2,0)-OFFSET(L$10,$M$2-1,0))</f>
        <v/>
      </c>
      <c r="AA27">
        <f>(OFFSET(O27,$M$2,0)-OFFSET(O$10, $M$2-1, 0))/(OFFSET(L27,$M$2,0)-OFFSET(L$10,$M$2-1,0))</f>
        <v/>
      </c>
      <c r="AB27">
        <f>(OFFSET(O27,$M$2,0)-OFFSET(O$10, $M$2-1, 0))/(OFFSET(M27,$M$2,0)-OFFSET(M$10,$M$2-1,0))</f>
        <v/>
      </c>
      <c r="AC27">
        <f>(OFFSET(O27,$M$2,0)-OFFSET(O$10, $M$2-1, 0))/(OFFSET(N27,$M$2,0)-OFFSET(N$10,$M$2-1,0))</f>
        <v/>
      </c>
      <c r="AE27" s="9">
        <f>Q27*($X$6^(ROW()-10))</f>
        <v/>
      </c>
      <c r="AF27" s="9">
        <f>R27*($X$6^(ROW()-10))</f>
        <v/>
      </c>
      <c r="AG27" s="9">
        <f>S27*($X$6^(ROW()-10))</f>
        <v/>
      </c>
      <c r="AH27" s="9">
        <f>T27*($X$6^(ROW()-10))</f>
        <v/>
      </c>
      <c r="AI27" s="9">
        <f>U27*($X$6^(ROW()-10))</f>
        <v/>
      </c>
      <c r="AJ27" s="9">
        <f>V27*($X$6^(ROW()-10))</f>
        <v/>
      </c>
      <c r="AL27" s="6">
        <f>A27</f>
        <v/>
      </c>
      <c r="AM27" s="9">
        <f>AE27/OFFSET(AE$10, $M$1,0)</f>
        <v/>
      </c>
      <c r="AN27" s="9">
        <f>AF27/OFFSET(AF$10, $M$1,0)</f>
        <v/>
      </c>
      <c r="AO27" s="9">
        <f>AG27/OFFSET(AG$10, $M$1,0)</f>
        <v/>
      </c>
      <c r="AP27" s="9">
        <f>AH27/OFFSET(AH$10, $M$1,0)</f>
        <v/>
      </c>
      <c r="AQ27" s="9">
        <f>AI27/OFFSET(AI$10, $M$1,0)</f>
        <v/>
      </c>
      <c r="AR27" s="9">
        <f>AJ27/OFFSET(AJ$10, $M$1,0)</f>
        <v/>
      </c>
    </row>
    <row r="28">
      <c r="A28" s="2" t="n">
        <v>44725</v>
      </c>
      <c r="B28" t="n">
        <v>484</v>
      </c>
      <c r="C28" t="n">
        <v>69</v>
      </c>
      <c r="D28" t="n">
        <v>388</v>
      </c>
      <c r="E28" t="n">
        <v>1061</v>
      </c>
      <c r="F28" t="n">
        <v>2002</v>
      </c>
      <c r="L28">
        <f>B28+L27</f>
        <v/>
      </c>
      <c r="M28">
        <f>C28+M27</f>
        <v/>
      </c>
      <c r="N28">
        <f>D28+N27</f>
        <v/>
      </c>
      <c r="O28">
        <f>E28+O27</f>
        <v/>
      </c>
      <c r="Q28" s="9">
        <f>M28/L28</f>
        <v/>
      </c>
      <c r="R28" s="9">
        <f>N28/M28</f>
        <v/>
      </c>
      <c r="S28" s="9">
        <f>N28/L28</f>
        <v/>
      </c>
      <c r="T28" s="9">
        <f>O28/L28</f>
        <v/>
      </c>
      <c r="U28" s="9">
        <f>O28/M28</f>
        <v/>
      </c>
      <c r="V28" s="9">
        <f>O28/N28</f>
        <v/>
      </c>
      <c r="X28" s="9">
        <f>(OFFSET(M28,$M$2,0)-OFFSET(M$10, $M$2-1, 0))/(OFFSET(L28,$M$2,0)-OFFSET(L$10,$M$2-1,0))</f>
        <v/>
      </c>
      <c r="Y28" s="9">
        <f>(OFFSET(N28,$M$2,0)-OFFSET(N$10, $M$2-1, 0))/(OFFSET(M28,$M$2,0)-OFFSET(M$10,$M$2-1,0))</f>
        <v/>
      </c>
      <c r="Z28" s="9">
        <f>(OFFSET(N28,$M$2,0)-OFFSET(N$10, $M$2-1, 0))/(OFFSET(L28,$M$2,0)-OFFSET(L$10,$M$2-1,0))</f>
        <v/>
      </c>
      <c r="AA28">
        <f>(OFFSET(O28,$M$2,0)-OFFSET(O$10, $M$2-1, 0))/(OFFSET(L28,$M$2,0)-OFFSET(L$10,$M$2-1,0))</f>
        <v/>
      </c>
      <c r="AB28">
        <f>(OFFSET(O28,$M$2,0)-OFFSET(O$10, $M$2-1, 0))/(OFFSET(M28,$M$2,0)-OFFSET(M$10,$M$2-1,0))</f>
        <v/>
      </c>
      <c r="AC28">
        <f>(OFFSET(O28,$M$2,0)-OFFSET(O$10, $M$2-1, 0))/(OFFSET(N28,$M$2,0)-OFFSET(N$10,$M$2-1,0))</f>
        <v/>
      </c>
      <c r="AE28" s="9">
        <f>Q28*($X$6^(ROW()-10))</f>
        <v/>
      </c>
      <c r="AF28" s="9">
        <f>R28*($X$6^(ROW()-10))</f>
        <v/>
      </c>
      <c r="AG28" s="9">
        <f>S28*($X$6^(ROW()-10))</f>
        <v/>
      </c>
      <c r="AH28" s="9">
        <f>T28*($X$6^(ROW()-10))</f>
        <v/>
      </c>
      <c r="AI28" s="9">
        <f>U28*($X$6^(ROW()-10))</f>
        <v/>
      </c>
      <c r="AJ28" s="9">
        <f>V28*($X$6^(ROW()-10))</f>
        <v/>
      </c>
      <c r="AL28" s="6">
        <f>A28</f>
        <v/>
      </c>
      <c r="AM28" s="9">
        <f>AE28/OFFSET(AE$10, $M$1,0)</f>
        <v/>
      </c>
      <c r="AN28" s="9">
        <f>AF28/OFFSET(AF$10, $M$1,0)</f>
        <v/>
      </c>
      <c r="AO28" s="9">
        <f>AG28/OFFSET(AG$10, $M$1,0)</f>
        <v/>
      </c>
      <c r="AP28" s="9">
        <f>AH28/OFFSET(AH$10, $M$1,0)</f>
        <v/>
      </c>
      <c r="AQ28" s="9">
        <f>AI28/OFFSET(AI$10, $M$1,0)</f>
        <v/>
      </c>
      <c r="AR28" s="9">
        <f>AJ28/OFFSET(AJ$10, $M$1,0)</f>
        <v/>
      </c>
    </row>
    <row r="29">
      <c r="A29" s="2" t="n">
        <v>44732</v>
      </c>
      <c r="B29" t="n">
        <v>514</v>
      </c>
      <c r="C29" t="n">
        <v>80</v>
      </c>
      <c r="D29" t="n">
        <v>369</v>
      </c>
      <c r="E29" t="n">
        <v>1034</v>
      </c>
      <c r="F29" t="n">
        <v>1997</v>
      </c>
      <c r="L29">
        <f>B29+L28</f>
        <v/>
      </c>
      <c r="M29">
        <f>C29+M28</f>
        <v/>
      </c>
      <c r="N29">
        <f>D29+N28</f>
        <v/>
      </c>
      <c r="O29">
        <f>E29+O28</f>
        <v/>
      </c>
      <c r="Q29" s="9">
        <f>M29/L29</f>
        <v/>
      </c>
      <c r="R29" s="9">
        <f>N29/M29</f>
        <v/>
      </c>
      <c r="S29" s="9">
        <f>N29/L29</f>
        <v/>
      </c>
      <c r="T29" s="9">
        <f>O29/L29</f>
        <v/>
      </c>
      <c r="U29" s="9">
        <f>O29/M29</f>
        <v/>
      </c>
      <c r="V29" s="9">
        <f>O29/N29</f>
        <v/>
      </c>
      <c r="X29" s="9">
        <f>(OFFSET(M29,$M$2,0)-OFFSET(M$10, $M$2-1, 0))/(OFFSET(L29,$M$2,0)-OFFSET(L$10,$M$2-1,0))</f>
        <v/>
      </c>
      <c r="Y29" s="9">
        <f>(OFFSET(N29,$M$2,0)-OFFSET(N$10, $M$2-1, 0))/(OFFSET(M29,$M$2,0)-OFFSET(M$10,$M$2-1,0))</f>
        <v/>
      </c>
      <c r="Z29" s="9">
        <f>(OFFSET(N29,$M$2,0)-OFFSET(N$10, $M$2-1, 0))/(OFFSET(L29,$M$2,0)-OFFSET(L$10,$M$2-1,0))</f>
        <v/>
      </c>
      <c r="AA29">
        <f>(OFFSET(O29,$M$2,0)-OFFSET(O$10, $M$2-1, 0))/(OFFSET(L29,$M$2,0)-OFFSET(L$10,$M$2-1,0))</f>
        <v/>
      </c>
      <c r="AB29">
        <f>(OFFSET(O29,$M$2,0)-OFFSET(O$10, $M$2-1, 0))/(OFFSET(M29,$M$2,0)-OFFSET(M$10,$M$2-1,0))</f>
        <v/>
      </c>
      <c r="AC29">
        <f>(OFFSET(O29,$M$2,0)-OFFSET(O$10, $M$2-1, 0))/(OFFSET(N29,$M$2,0)-OFFSET(N$10,$M$2-1,0))</f>
        <v/>
      </c>
      <c r="AE29" s="9">
        <f>Q29*($X$6^(ROW()-10))</f>
        <v/>
      </c>
      <c r="AF29" s="9">
        <f>R29*($X$6^(ROW()-10))</f>
        <v/>
      </c>
      <c r="AG29" s="9">
        <f>S29*($X$6^(ROW()-10))</f>
        <v/>
      </c>
      <c r="AH29" s="9">
        <f>T29*($X$6^(ROW()-10))</f>
        <v/>
      </c>
      <c r="AI29" s="9">
        <f>U29*($X$6^(ROW()-10))</f>
        <v/>
      </c>
      <c r="AJ29" s="9">
        <f>V29*($X$6^(ROW()-10))</f>
        <v/>
      </c>
      <c r="AL29" s="6">
        <f>A29</f>
        <v/>
      </c>
      <c r="AM29" s="9">
        <f>AE29/OFFSET(AE$10, $M$1,0)</f>
        <v/>
      </c>
      <c r="AN29" s="9">
        <f>AF29/OFFSET(AF$10, $M$1,0)</f>
        <v/>
      </c>
      <c r="AO29" s="9">
        <f>AG29/OFFSET(AG$10, $M$1,0)</f>
        <v/>
      </c>
      <c r="AP29" s="9">
        <f>AH29/OFFSET(AH$10, $M$1,0)</f>
        <v/>
      </c>
      <c r="AQ29" s="9">
        <f>AI29/OFFSET(AI$10, $M$1,0)</f>
        <v/>
      </c>
      <c r="AR29" s="9">
        <f>AJ29/OFFSET(AJ$10, $M$1,0)</f>
        <v/>
      </c>
    </row>
    <row r="30">
      <c r="A30" s="2" t="n">
        <v>44739</v>
      </c>
      <c r="B30" t="n">
        <v>569</v>
      </c>
      <c r="C30" t="n">
        <v>69</v>
      </c>
      <c r="D30" t="n">
        <v>406</v>
      </c>
      <c r="E30" t="n">
        <v>1165</v>
      </c>
      <c r="F30" t="n">
        <v>2209</v>
      </c>
      <c r="L30">
        <f>B30+L29</f>
        <v/>
      </c>
      <c r="M30">
        <f>C30+M29</f>
        <v/>
      </c>
      <c r="N30">
        <f>D30+N29</f>
        <v/>
      </c>
      <c r="O30">
        <f>E30+O29</f>
        <v/>
      </c>
      <c r="Q30" s="9">
        <f>M30/L30</f>
        <v/>
      </c>
      <c r="R30" s="9">
        <f>N30/M30</f>
        <v/>
      </c>
      <c r="S30" s="9">
        <f>N30/L30</f>
        <v/>
      </c>
      <c r="T30" s="9">
        <f>O30/L30</f>
        <v/>
      </c>
      <c r="U30" s="9">
        <f>O30/M30</f>
        <v/>
      </c>
      <c r="V30" s="9">
        <f>O30/N30</f>
        <v/>
      </c>
      <c r="X30" s="9">
        <f>(OFFSET(M30,$M$2,0)-OFFSET(M$10, $M$2-1, 0))/(OFFSET(L30,$M$2,0)-OFFSET(L$10,$M$2-1,0))</f>
        <v/>
      </c>
      <c r="Y30" s="9">
        <f>(OFFSET(N30,$M$2,0)-OFFSET(N$10, $M$2-1, 0))/(OFFSET(M30,$M$2,0)-OFFSET(M$10,$M$2-1,0))</f>
        <v/>
      </c>
      <c r="Z30" s="9">
        <f>(OFFSET(N30,$M$2,0)-OFFSET(N$10, $M$2-1, 0))/(OFFSET(L30,$M$2,0)-OFFSET(L$10,$M$2-1,0))</f>
        <v/>
      </c>
      <c r="AA30">
        <f>(OFFSET(O30,$M$2,0)-OFFSET(O$10, $M$2-1, 0))/(OFFSET(L30,$M$2,0)-OFFSET(L$10,$M$2-1,0))</f>
        <v/>
      </c>
      <c r="AB30">
        <f>(OFFSET(O30,$M$2,0)-OFFSET(O$10, $M$2-1, 0))/(OFFSET(M30,$M$2,0)-OFFSET(M$10,$M$2-1,0))</f>
        <v/>
      </c>
      <c r="AC30">
        <f>(OFFSET(O30,$M$2,0)-OFFSET(O$10, $M$2-1, 0))/(OFFSET(N30,$M$2,0)-OFFSET(N$10,$M$2-1,0))</f>
        <v/>
      </c>
      <c r="AE30" s="9">
        <f>Q30*($X$6^(ROW()-10))</f>
        <v/>
      </c>
      <c r="AF30" s="9">
        <f>R30*($X$6^(ROW()-10))</f>
        <v/>
      </c>
      <c r="AG30" s="9">
        <f>S30*($X$6^(ROW()-10))</f>
        <v/>
      </c>
      <c r="AH30" s="9">
        <f>T30*($X$6^(ROW()-10))</f>
        <v/>
      </c>
      <c r="AI30" s="9">
        <f>U30*($X$6^(ROW()-10))</f>
        <v/>
      </c>
      <c r="AJ30" s="9">
        <f>V30*($X$6^(ROW()-10))</f>
        <v/>
      </c>
      <c r="AL30" s="6">
        <f>A30</f>
        <v/>
      </c>
      <c r="AM30" s="9">
        <f>AE30/OFFSET(AE$10, $M$1,0)</f>
        <v/>
      </c>
      <c r="AN30" s="9">
        <f>AF30/OFFSET(AF$10, $M$1,0)</f>
        <v/>
      </c>
      <c r="AO30" s="9">
        <f>AG30/OFFSET(AG$10, $M$1,0)</f>
        <v/>
      </c>
      <c r="AP30" s="9">
        <f>AH30/OFFSET(AH$10, $M$1,0)</f>
        <v/>
      </c>
      <c r="AQ30" s="9">
        <f>AI30/OFFSET(AI$10, $M$1,0)</f>
        <v/>
      </c>
      <c r="AR30" s="9">
        <f>AJ30/OFFSET(AJ$10, $M$1,0)</f>
        <v/>
      </c>
    </row>
    <row r="31">
      <c r="A31" s="2" t="n">
        <v>44746</v>
      </c>
      <c r="B31" t="n">
        <v>492</v>
      </c>
      <c r="C31" t="n">
        <v>49</v>
      </c>
      <c r="D31" t="n">
        <v>345</v>
      </c>
      <c r="E31" t="n">
        <v>1018</v>
      </c>
      <c r="F31" t="n">
        <v>1904</v>
      </c>
      <c r="L31">
        <f>B31+L30</f>
        <v/>
      </c>
      <c r="M31">
        <f>C31+M30</f>
        <v/>
      </c>
      <c r="N31">
        <f>D31+N30</f>
        <v/>
      </c>
      <c r="O31">
        <f>E31+O30</f>
        <v/>
      </c>
      <c r="Q31" s="9">
        <f>M31/L31</f>
        <v/>
      </c>
      <c r="R31" s="9">
        <f>N31/M31</f>
        <v/>
      </c>
      <c r="S31" s="9">
        <f>N31/L31</f>
        <v/>
      </c>
      <c r="T31" s="9">
        <f>O31/L31</f>
        <v/>
      </c>
      <c r="U31" s="9">
        <f>O31/M31</f>
        <v/>
      </c>
      <c r="V31" s="9">
        <f>O31/N31</f>
        <v/>
      </c>
      <c r="X31" s="9">
        <f>(OFFSET(M31,$M$2,0)-OFFSET(M$10, $M$2-1, 0))/(OFFSET(L31,$M$2,0)-OFFSET(L$10,$M$2-1,0))</f>
        <v/>
      </c>
      <c r="Y31" s="9">
        <f>(OFFSET(N31,$M$2,0)-OFFSET(N$10, $M$2-1, 0))/(OFFSET(M31,$M$2,0)-OFFSET(M$10,$M$2-1,0))</f>
        <v/>
      </c>
      <c r="Z31" s="9">
        <f>(OFFSET(N31,$M$2,0)-OFFSET(N$10, $M$2-1, 0))/(OFFSET(L31,$M$2,0)-OFFSET(L$10,$M$2-1,0))</f>
        <v/>
      </c>
      <c r="AA31">
        <f>(OFFSET(O31,$M$2,0)-OFFSET(O$10, $M$2-1, 0))/(OFFSET(L31,$M$2,0)-OFFSET(L$10,$M$2-1,0))</f>
        <v/>
      </c>
      <c r="AB31">
        <f>(OFFSET(O31,$M$2,0)-OFFSET(O$10, $M$2-1, 0))/(OFFSET(M31,$M$2,0)-OFFSET(M$10,$M$2-1,0))</f>
        <v/>
      </c>
      <c r="AC31">
        <f>(OFFSET(O31,$M$2,0)-OFFSET(O$10, $M$2-1, 0))/(OFFSET(N31,$M$2,0)-OFFSET(N$10,$M$2-1,0))</f>
        <v/>
      </c>
      <c r="AE31" s="9">
        <f>Q31*($X$6^(ROW()-10))</f>
        <v/>
      </c>
      <c r="AF31" s="9">
        <f>R31*($X$6^(ROW()-10))</f>
        <v/>
      </c>
      <c r="AG31" s="9">
        <f>S31*($X$6^(ROW()-10))</f>
        <v/>
      </c>
      <c r="AH31" s="9">
        <f>T31*($X$6^(ROW()-10))</f>
        <v/>
      </c>
      <c r="AI31" s="9">
        <f>U31*($X$6^(ROW()-10))</f>
        <v/>
      </c>
      <c r="AJ31" s="9">
        <f>V31*($X$6^(ROW()-10))</f>
        <v/>
      </c>
      <c r="AL31" s="6">
        <f>A31</f>
        <v/>
      </c>
      <c r="AM31" s="9">
        <f>AE31/OFFSET(AE$10, $M$1,0)</f>
        <v/>
      </c>
      <c r="AN31" s="9">
        <f>AF31/OFFSET(AF$10, $M$1,0)</f>
        <v/>
      </c>
      <c r="AO31" s="9">
        <f>AG31/OFFSET(AG$10, $M$1,0)</f>
        <v/>
      </c>
      <c r="AP31" s="9">
        <f>AH31/OFFSET(AH$10, $M$1,0)</f>
        <v/>
      </c>
      <c r="AQ31" s="9">
        <f>AI31/OFFSET(AI$10, $M$1,0)</f>
        <v/>
      </c>
      <c r="AR31" s="9">
        <f>AJ31/OFFSET(AJ$10, $M$1,0)</f>
        <v/>
      </c>
    </row>
    <row r="32">
      <c r="A32" s="2" t="n">
        <v>44753</v>
      </c>
      <c r="B32" t="n">
        <v>496</v>
      </c>
      <c r="C32" t="n">
        <v>59</v>
      </c>
      <c r="D32" t="n">
        <v>351</v>
      </c>
      <c r="E32" t="n">
        <v>1084</v>
      </c>
      <c r="F32" t="n">
        <v>1990</v>
      </c>
      <c r="L32">
        <f>B32+L31</f>
        <v/>
      </c>
      <c r="M32">
        <f>C32+M31</f>
        <v/>
      </c>
      <c r="N32">
        <f>D32+N31</f>
        <v/>
      </c>
      <c r="O32">
        <f>E32+O31</f>
        <v/>
      </c>
      <c r="Q32" s="9">
        <f>M32/L32</f>
        <v/>
      </c>
      <c r="R32" s="9">
        <f>N32/M32</f>
        <v/>
      </c>
      <c r="S32" s="9">
        <f>N32/L32</f>
        <v/>
      </c>
      <c r="T32" s="9">
        <f>O32/L32</f>
        <v/>
      </c>
      <c r="U32" s="9">
        <f>O32/M32</f>
        <v/>
      </c>
      <c r="V32" s="9">
        <f>O32/N32</f>
        <v/>
      </c>
      <c r="X32" s="9">
        <f>(OFFSET(M32,$M$2,0)-OFFSET(M$10, $M$2-1, 0))/(OFFSET(L32,$M$2,0)-OFFSET(L$10,$M$2-1,0))</f>
        <v/>
      </c>
      <c r="Y32" s="9">
        <f>(OFFSET(N32,$M$2,0)-OFFSET(N$10, $M$2-1, 0))/(OFFSET(M32,$M$2,0)-OFFSET(M$10,$M$2-1,0))</f>
        <v/>
      </c>
      <c r="Z32" s="9">
        <f>(OFFSET(N32,$M$2,0)-OFFSET(N$10, $M$2-1, 0))/(OFFSET(L32,$M$2,0)-OFFSET(L$10,$M$2-1,0))</f>
        <v/>
      </c>
      <c r="AA32">
        <f>(OFFSET(O32,$M$2,0)-OFFSET(O$10, $M$2-1, 0))/(OFFSET(L32,$M$2,0)-OFFSET(L$10,$M$2-1,0))</f>
        <v/>
      </c>
      <c r="AB32">
        <f>(OFFSET(O32,$M$2,0)-OFFSET(O$10, $M$2-1, 0))/(OFFSET(M32,$M$2,0)-OFFSET(M$10,$M$2-1,0))</f>
        <v/>
      </c>
      <c r="AC32">
        <f>(OFFSET(O32,$M$2,0)-OFFSET(O$10, $M$2-1, 0))/(OFFSET(N32,$M$2,0)-OFFSET(N$10,$M$2-1,0))</f>
        <v/>
      </c>
      <c r="AE32" s="9">
        <f>Q32*($X$6^(ROW()-10))</f>
        <v/>
      </c>
      <c r="AF32" s="9">
        <f>R32*($X$6^(ROW()-10))</f>
        <v/>
      </c>
      <c r="AG32" s="9">
        <f>S32*($X$6^(ROW()-10))</f>
        <v/>
      </c>
      <c r="AH32" s="9">
        <f>T32*($X$6^(ROW()-10))</f>
        <v/>
      </c>
      <c r="AI32" s="9">
        <f>U32*($X$6^(ROW()-10))</f>
        <v/>
      </c>
      <c r="AJ32" s="9">
        <f>V32*($X$6^(ROW()-10))</f>
        <v/>
      </c>
      <c r="AL32" s="6">
        <f>A32</f>
        <v/>
      </c>
      <c r="AM32" s="9">
        <f>AE32/OFFSET(AE$10, $M$1,0)</f>
        <v/>
      </c>
      <c r="AN32" s="9">
        <f>AF32/OFFSET(AF$10, $M$1,0)</f>
        <v/>
      </c>
      <c r="AO32" s="9">
        <f>AG32/OFFSET(AG$10, $M$1,0)</f>
        <v/>
      </c>
      <c r="AP32" s="9">
        <f>AH32/OFFSET(AH$10, $M$1,0)</f>
        <v/>
      </c>
      <c r="AQ32" s="9">
        <f>AI32/OFFSET(AI$10, $M$1,0)</f>
        <v/>
      </c>
      <c r="AR32" s="9">
        <f>AJ32/OFFSET(AJ$10, $M$1,0)</f>
        <v/>
      </c>
    </row>
    <row r="33">
      <c r="A33" s="2" t="n">
        <v>44760</v>
      </c>
      <c r="B33" t="n">
        <v>577</v>
      </c>
      <c r="C33" t="n">
        <v>69</v>
      </c>
      <c r="D33" t="n">
        <v>383</v>
      </c>
      <c r="E33" t="n">
        <v>1319</v>
      </c>
      <c r="F33" t="n">
        <v>2348</v>
      </c>
      <c r="L33">
        <f>B33+L32</f>
        <v/>
      </c>
      <c r="M33">
        <f>C33+M32</f>
        <v/>
      </c>
      <c r="N33">
        <f>D33+N32</f>
        <v/>
      </c>
      <c r="O33">
        <f>E33+O32</f>
        <v/>
      </c>
      <c r="Q33" s="9">
        <f>M33/L33</f>
        <v/>
      </c>
      <c r="R33" s="9">
        <f>N33/M33</f>
        <v/>
      </c>
      <c r="S33" s="9">
        <f>N33/L33</f>
        <v/>
      </c>
      <c r="T33" s="9">
        <f>O33/L33</f>
        <v/>
      </c>
      <c r="U33" s="9">
        <f>O33/M33</f>
        <v/>
      </c>
      <c r="V33" s="9">
        <f>O33/N33</f>
        <v/>
      </c>
      <c r="X33" s="9">
        <f>(OFFSET(M33,$M$2,0)-OFFSET(M$10, $M$2-1, 0))/(OFFSET(L33,$M$2,0)-OFFSET(L$10,$M$2-1,0))</f>
        <v/>
      </c>
      <c r="Y33" s="9">
        <f>(OFFSET(N33,$M$2,0)-OFFSET(N$10, $M$2-1, 0))/(OFFSET(M33,$M$2,0)-OFFSET(M$10,$M$2-1,0))</f>
        <v/>
      </c>
      <c r="Z33" s="9">
        <f>(OFFSET(N33,$M$2,0)-OFFSET(N$10, $M$2-1, 0))/(OFFSET(L33,$M$2,0)-OFFSET(L$10,$M$2-1,0))</f>
        <v/>
      </c>
      <c r="AA33">
        <f>(OFFSET(O33,$M$2,0)-OFFSET(O$10, $M$2-1, 0))/(OFFSET(L33,$M$2,0)-OFFSET(L$10,$M$2-1,0))</f>
        <v/>
      </c>
      <c r="AB33">
        <f>(OFFSET(O33,$M$2,0)-OFFSET(O$10, $M$2-1, 0))/(OFFSET(M33,$M$2,0)-OFFSET(M$10,$M$2-1,0))</f>
        <v/>
      </c>
      <c r="AC33">
        <f>(OFFSET(O33,$M$2,0)-OFFSET(O$10, $M$2-1, 0))/(OFFSET(N33,$M$2,0)-OFFSET(N$10,$M$2-1,0))</f>
        <v/>
      </c>
      <c r="AE33" s="9">
        <f>Q33*($X$6^(ROW()-10))</f>
        <v/>
      </c>
      <c r="AF33" s="9">
        <f>R33*($X$6^(ROW()-10))</f>
        <v/>
      </c>
      <c r="AG33" s="9">
        <f>S33*($X$6^(ROW()-10))</f>
        <v/>
      </c>
      <c r="AH33" s="9">
        <f>T33*($X$6^(ROW()-10))</f>
        <v/>
      </c>
      <c r="AI33" s="9">
        <f>U33*($X$6^(ROW()-10))</f>
        <v/>
      </c>
      <c r="AJ33" s="9">
        <f>V33*($X$6^(ROW()-10))</f>
        <v/>
      </c>
      <c r="AL33" s="6">
        <f>A33</f>
        <v/>
      </c>
      <c r="AM33" s="9">
        <f>AE33/OFFSET(AE$10, $M$1,0)</f>
        <v/>
      </c>
      <c r="AN33" s="9">
        <f>AF33/OFFSET(AF$10, $M$1,0)</f>
        <v/>
      </c>
      <c r="AO33" s="9">
        <f>AG33/OFFSET(AG$10, $M$1,0)</f>
        <v/>
      </c>
      <c r="AP33" s="9">
        <f>AH33/OFFSET(AH$10, $M$1,0)</f>
        <v/>
      </c>
      <c r="AQ33" s="9">
        <f>AI33/OFFSET(AI$10, $M$1,0)</f>
        <v/>
      </c>
      <c r="AR33" s="9">
        <f>AJ33/OFFSET(AJ$10, $M$1,0)</f>
        <v/>
      </c>
    </row>
    <row r="34">
      <c r="A34" s="2" t="n">
        <v>44767</v>
      </c>
      <c r="B34" t="n">
        <v>571</v>
      </c>
      <c r="C34" t="n">
        <v>84</v>
      </c>
      <c r="D34" t="n">
        <v>369</v>
      </c>
      <c r="E34" t="n">
        <v>1171</v>
      </c>
      <c r="F34" t="n">
        <v>2195</v>
      </c>
      <c r="L34">
        <f>B34+L33</f>
        <v/>
      </c>
      <c r="M34">
        <f>C34+M33</f>
        <v/>
      </c>
      <c r="N34">
        <f>D34+N33</f>
        <v/>
      </c>
      <c r="O34">
        <f>E34+O33</f>
        <v/>
      </c>
      <c r="Q34" s="9">
        <f>M34/L34</f>
        <v/>
      </c>
      <c r="R34" s="9">
        <f>N34/M34</f>
        <v/>
      </c>
      <c r="S34" s="9">
        <f>N34/L34</f>
        <v/>
      </c>
      <c r="T34" s="9">
        <f>O34/L34</f>
        <v/>
      </c>
      <c r="U34" s="9">
        <f>O34/M34</f>
        <v/>
      </c>
      <c r="V34" s="9">
        <f>O34/N34</f>
        <v/>
      </c>
      <c r="X34" s="9">
        <f>(OFFSET(M34,$M$2,0)-OFFSET(M$10, $M$2-1, 0))/(OFFSET(L34,$M$2,0)-OFFSET(L$10,$M$2-1,0))</f>
        <v/>
      </c>
      <c r="Y34" s="9">
        <f>(OFFSET(N34,$M$2,0)-OFFSET(N$10, $M$2-1, 0))/(OFFSET(M34,$M$2,0)-OFFSET(M$10,$M$2-1,0))</f>
        <v/>
      </c>
      <c r="Z34" s="9">
        <f>(OFFSET(N34,$M$2,0)-OFFSET(N$10, $M$2-1, 0))/(OFFSET(L34,$M$2,0)-OFFSET(L$10,$M$2-1,0))</f>
        <v/>
      </c>
      <c r="AA34">
        <f>(OFFSET(O34,$M$2,0)-OFFSET(O$10, $M$2-1, 0))/(OFFSET(L34,$M$2,0)-OFFSET(L$10,$M$2-1,0))</f>
        <v/>
      </c>
      <c r="AB34">
        <f>(OFFSET(O34,$M$2,0)-OFFSET(O$10, $M$2-1, 0))/(OFFSET(M34,$M$2,0)-OFFSET(M$10,$M$2-1,0))</f>
        <v/>
      </c>
      <c r="AC34">
        <f>(OFFSET(O34,$M$2,0)-OFFSET(O$10, $M$2-1, 0))/(OFFSET(N34,$M$2,0)-OFFSET(N$10,$M$2-1,0))</f>
        <v/>
      </c>
      <c r="AE34" s="9">
        <f>Q34*($X$6^(ROW()-10))</f>
        <v/>
      </c>
      <c r="AF34" s="9">
        <f>R34*($X$6^(ROW()-10))</f>
        <v/>
      </c>
      <c r="AG34" s="9">
        <f>S34*($X$6^(ROW()-10))</f>
        <v/>
      </c>
      <c r="AH34" s="9">
        <f>T34*($X$6^(ROW()-10))</f>
        <v/>
      </c>
      <c r="AI34" s="9">
        <f>U34*($X$6^(ROW()-10))</f>
        <v/>
      </c>
      <c r="AJ34" s="9">
        <f>V34*($X$6^(ROW()-10))</f>
        <v/>
      </c>
      <c r="AL34" s="6">
        <f>A34</f>
        <v/>
      </c>
      <c r="AM34" s="9">
        <f>AE34/OFFSET(AE$10, $M$1,0)</f>
        <v/>
      </c>
      <c r="AN34" s="9">
        <f>AF34/OFFSET(AF$10, $M$1,0)</f>
        <v/>
      </c>
      <c r="AO34" s="9">
        <f>AG34/OFFSET(AG$10, $M$1,0)</f>
        <v/>
      </c>
      <c r="AP34" s="9">
        <f>AH34/OFFSET(AH$10, $M$1,0)</f>
        <v/>
      </c>
      <c r="AQ34" s="9">
        <f>AI34/OFFSET(AI$10, $M$1,0)</f>
        <v/>
      </c>
      <c r="AR34" s="9">
        <f>AJ34/OFFSET(AJ$10, $M$1,0)</f>
        <v/>
      </c>
    </row>
    <row r="35">
      <c r="A35" s="2" t="n">
        <v>44774</v>
      </c>
      <c r="B35" t="n">
        <v>539</v>
      </c>
      <c r="C35" t="n">
        <v>56</v>
      </c>
      <c r="D35" t="n">
        <v>405</v>
      </c>
      <c r="E35" t="n">
        <v>1232</v>
      </c>
      <c r="F35" t="n">
        <v>2232</v>
      </c>
      <c r="L35">
        <f>B35+L34</f>
        <v/>
      </c>
      <c r="M35">
        <f>C35+M34</f>
        <v/>
      </c>
      <c r="N35">
        <f>D35+N34</f>
        <v/>
      </c>
      <c r="O35">
        <f>E35+O34</f>
        <v/>
      </c>
      <c r="Q35" s="9">
        <f>M35/L35</f>
        <v/>
      </c>
      <c r="R35" s="9">
        <f>N35/M35</f>
        <v/>
      </c>
      <c r="S35" s="9">
        <f>N35/L35</f>
        <v/>
      </c>
      <c r="T35" s="9">
        <f>O35/L35</f>
        <v/>
      </c>
      <c r="U35" s="9">
        <f>O35/M35</f>
        <v/>
      </c>
      <c r="V35" s="9">
        <f>O35/N35</f>
        <v/>
      </c>
      <c r="X35" s="9">
        <f>(OFFSET(M35,$M$2,0)-OFFSET(M$10, $M$2-1, 0))/(OFFSET(L35,$M$2,0)-OFFSET(L$10,$M$2-1,0))</f>
        <v/>
      </c>
      <c r="Y35" s="9">
        <f>(OFFSET(N35,$M$2,0)-OFFSET(N$10, $M$2-1, 0))/(OFFSET(M35,$M$2,0)-OFFSET(M$10,$M$2-1,0))</f>
        <v/>
      </c>
      <c r="Z35" s="9">
        <f>(OFFSET(N35,$M$2,0)-OFFSET(N$10, $M$2-1, 0))/(OFFSET(L35,$M$2,0)-OFFSET(L$10,$M$2-1,0))</f>
        <v/>
      </c>
      <c r="AA35">
        <f>(OFFSET(O35,$M$2,0)-OFFSET(O$10, $M$2-1, 0))/(OFFSET(L35,$M$2,0)-OFFSET(L$10,$M$2-1,0))</f>
        <v/>
      </c>
      <c r="AB35">
        <f>(OFFSET(O35,$M$2,0)-OFFSET(O$10, $M$2-1, 0))/(OFFSET(M35,$M$2,0)-OFFSET(M$10,$M$2-1,0))</f>
        <v/>
      </c>
      <c r="AC35">
        <f>(OFFSET(O35,$M$2,0)-OFFSET(O$10, $M$2-1, 0))/(OFFSET(N35,$M$2,0)-OFFSET(N$10,$M$2-1,0))</f>
        <v/>
      </c>
      <c r="AE35" s="9">
        <f>Q35*($X$6^(ROW()-10))</f>
        <v/>
      </c>
      <c r="AF35" s="9">
        <f>R35*($X$6^(ROW()-10))</f>
        <v/>
      </c>
      <c r="AG35" s="9">
        <f>S35*($X$6^(ROW()-10))</f>
        <v/>
      </c>
      <c r="AH35" s="9">
        <f>T35*($X$6^(ROW()-10))</f>
        <v/>
      </c>
      <c r="AI35" s="9">
        <f>U35*($X$6^(ROW()-10))</f>
        <v/>
      </c>
      <c r="AJ35" s="9">
        <f>V35*($X$6^(ROW()-10))</f>
        <v/>
      </c>
      <c r="AL35" s="6">
        <f>A35</f>
        <v/>
      </c>
      <c r="AM35" s="9">
        <f>AE35/OFFSET(AE$10, $M$1,0)</f>
        <v/>
      </c>
      <c r="AN35" s="9">
        <f>AF35/OFFSET(AF$10, $M$1,0)</f>
        <v/>
      </c>
      <c r="AO35" s="9">
        <f>AG35/OFFSET(AG$10, $M$1,0)</f>
        <v/>
      </c>
      <c r="AP35" s="9">
        <f>AH35/OFFSET(AH$10, $M$1,0)</f>
        <v/>
      </c>
      <c r="AQ35" s="9">
        <f>AI35/OFFSET(AI$10, $M$1,0)</f>
        <v/>
      </c>
      <c r="AR35" s="9">
        <f>AJ35/OFFSET(AJ$10, $M$1,0)</f>
        <v/>
      </c>
    </row>
    <row r="36">
      <c r="A36" s="2" t="n">
        <v>44781</v>
      </c>
      <c r="B36" t="n">
        <v>582</v>
      </c>
      <c r="C36" t="n">
        <v>60</v>
      </c>
      <c r="D36" t="n">
        <v>377</v>
      </c>
      <c r="E36" t="n">
        <v>1193</v>
      </c>
      <c r="F36" t="n">
        <v>2212</v>
      </c>
      <c r="L36">
        <f>B36+L35</f>
        <v/>
      </c>
      <c r="M36">
        <f>C36+M35</f>
        <v/>
      </c>
      <c r="N36">
        <f>D36+N35</f>
        <v/>
      </c>
      <c r="O36">
        <f>E36+O35</f>
        <v/>
      </c>
      <c r="Q36" s="9">
        <f>M36/L36</f>
        <v/>
      </c>
      <c r="R36" s="9">
        <f>N36/M36</f>
        <v/>
      </c>
      <c r="S36" s="9">
        <f>N36/L36</f>
        <v/>
      </c>
      <c r="T36" s="9">
        <f>O36/L36</f>
        <v/>
      </c>
      <c r="U36" s="9">
        <f>O36/M36</f>
        <v/>
      </c>
      <c r="V36" s="9">
        <f>O36/N36</f>
        <v/>
      </c>
      <c r="X36" s="9">
        <f>(OFFSET(M36,$M$2,0)-OFFSET(M$10, $M$2-1, 0))/(OFFSET(L36,$M$2,0)-OFFSET(L$10,$M$2-1,0))</f>
        <v/>
      </c>
      <c r="Y36" s="9">
        <f>(OFFSET(N36,$M$2,0)-OFFSET(N$10, $M$2-1, 0))/(OFFSET(M36,$M$2,0)-OFFSET(M$10,$M$2-1,0))</f>
        <v/>
      </c>
      <c r="Z36" s="9">
        <f>(OFFSET(N36,$M$2,0)-OFFSET(N$10, $M$2-1, 0))/(OFFSET(L36,$M$2,0)-OFFSET(L$10,$M$2-1,0))</f>
        <v/>
      </c>
      <c r="AA36">
        <f>(OFFSET(O36,$M$2,0)-OFFSET(O$10, $M$2-1, 0))/(OFFSET(L36,$M$2,0)-OFFSET(L$10,$M$2-1,0))</f>
        <v/>
      </c>
      <c r="AB36">
        <f>(OFFSET(O36,$M$2,0)-OFFSET(O$10, $M$2-1, 0))/(OFFSET(M36,$M$2,0)-OFFSET(M$10,$M$2-1,0))</f>
        <v/>
      </c>
      <c r="AC36">
        <f>(OFFSET(O36,$M$2,0)-OFFSET(O$10, $M$2-1, 0))/(OFFSET(N36,$M$2,0)-OFFSET(N$10,$M$2-1,0))</f>
        <v/>
      </c>
      <c r="AE36" s="9">
        <f>Q36*($X$6^(ROW()-10))</f>
        <v/>
      </c>
      <c r="AF36" s="9">
        <f>R36*($X$6^(ROW()-10))</f>
        <v/>
      </c>
      <c r="AG36" s="9">
        <f>S36*($X$6^(ROW()-10))</f>
        <v/>
      </c>
      <c r="AH36" s="9">
        <f>T36*($X$6^(ROW()-10))</f>
        <v/>
      </c>
      <c r="AI36" s="9">
        <f>U36*($X$6^(ROW()-10))</f>
        <v/>
      </c>
      <c r="AJ36" s="9">
        <f>V36*($X$6^(ROW()-10))</f>
        <v/>
      </c>
      <c r="AL36" s="6">
        <f>A36</f>
        <v/>
      </c>
      <c r="AM36" s="9">
        <f>AE36/OFFSET(AE$10, $M$1,0)</f>
        <v/>
      </c>
      <c r="AN36" s="9">
        <f>AF36/OFFSET(AF$10, $M$1,0)</f>
        <v/>
      </c>
      <c r="AO36" s="9">
        <f>AG36/OFFSET(AG$10, $M$1,0)</f>
        <v/>
      </c>
      <c r="AP36" s="9">
        <f>AH36/OFFSET(AH$10, $M$1,0)</f>
        <v/>
      </c>
      <c r="AQ36" s="9">
        <f>AI36/OFFSET(AI$10, $M$1,0)</f>
        <v/>
      </c>
      <c r="AR36" s="9">
        <f>AJ36/OFFSET(AJ$10, $M$1,0)</f>
        <v/>
      </c>
    </row>
    <row r="37">
      <c r="A37" s="2" t="n">
        <v>44788</v>
      </c>
      <c r="B37" t="n">
        <v>548</v>
      </c>
      <c r="C37" t="n">
        <v>71</v>
      </c>
      <c r="D37" t="n">
        <v>385</v>
      </c>
      <c r="E37" t="n">
        <v>1212</v>
      </c>
      <c r="F37" t="n">
        <v>2216</v>
      </c>
      <c r="L37">
        <f>B37+L36</f>
        <v/>
      </c>
      <c r="M37">
        <f>C37+M36</f>
        <v/>
      </c>
      <c r="N37">
        <f>D37+N36</f>
        <v/>
      </c>
      <c r="O37">
        <f>E37+O36</f>
        <v/>
      </c>
      <c r="Q37" s="9">
        <f>M37/L37</f>
        <v/>
      </c>
      <c r="R37" s="9">
        <f>N37/M37</f>
        <v/>
      </c>
      <c r="S37" s="9">
        <f>N37/L37</f>
        <v/>
      </c>
      <c r="T37" s="9">
        <f>O37/L37</f>
        <v/>
      </c>
      <c r="U37" s="9">
        <f>O37/M37</f>
        <v/>
      </c>
      <c r="V37" s="9">
        <f>O37/N37</f>
        <v/>
      </c>
      <c r="X37" s="9">
        <f>(OFFSET(M37,$M$2,0)-OFFSET(M$10, $M$2-1, 0))/(OFFSET(L37,$M$2,0)-OFFSET(L$10,$M$2-1,0))</f>
        <v/>
      </c>
      <c r="Y37" s="9">
        <f>(OFFSET(N37,$M$2,0)-OFFSET(N$10, $M$2-1, 0))/(OFFSET(M37,$M$2,0)-OFFSET(M$10,$M$2-1,0))</f>
        <v/>
      </c>
      <c r="Z37" s="9">
        <f>(OFFSET(N37,$M$2,0)-OFFSET(N$10, $M$2-1, 0))/(OFFSET(L37,$M$2,0)-OFFSET(L$10,$M$2-1,0))</f>
        <v/>
      </c>
      <c r="AA37">
        <f>(OFFSET(O37,$M$2,0)-OFFSET(O$10, $M$2-1, 0))/(OFFSET(L37,$M$2,0)-OFFSET(L$10,$M$2-1,0))</f>
        <v/>
      </c>
      <c r="AB37">
        <f>(OFFSET(O37,$M$2,0)-OFFSET(O$10, $M$2-1, 0))/(OFFSET(M37,$M$2,0)-OFFSET(M$10,$M$2-1,0))</f>
        <v/>
      </c>
      <c r="AC37">
        <f>(OFFSET(O37,$M$2,0)-OFFSET(O$10, $M$2-1, 0))/(OFFSET(N37,$M$2,0)-OFFSET(N$10,$M$2-1,0))</f>
        <v/>
      </c>
      <c r="AE37" s="9">
        <f>Q37*($X$6^(ROW()-10))</f>
        <v/>
      </c>
      <c r="AF37" s="9">
        <f>R37*($X$6^(ROW()-10))</f>
        <v/>
      </c>
      <c r="AG37" s="9">
        <f>S37*($X$6^(ROW()-10))</f>
        <v/>
      </c>
      <c r="AH37" s="9">
        <f>T37*($X$6^(ROW()-10))</f>
        <v/>
      </c>
      <c r="AI37" s="9">
        <f>U37*($X$6^(ROW()-10))</f>
        <v/>
      </c>
      <c r="AJ37" s="9">
        <f>V37*($X$6^(ROW()-10))</f>
        <v/>
      </c>
      <c r="AL37" s="6">
        <f>A37</f>
        <v/>
      </c>
      <c r="AM37" s="9">
        <f>AE37/OFFSET(AE$10, $M$1,0)</f>
        <v/>
      </c>
      <c r="AN37" s="9">
        <f>AF37/OFFSET(AF$10, $M$1,0)</f>
        <v/>
      </c>
      <c r="AO37" s="9">
        <f>AG37/OFFSET(AG$10, $M$1,0)</f>
        <v/>
      </c>
      <c r="AP37" s="9">
        <f>AH37/OFFSET(AH$10, $M$1,0)</f>
        <v/>
      </c>
      <c r="AQ37" s="9">
        <f>AI37/OFFSET(AI$10, $M$1,0)</f>
        <v/>
      </c>
      <c r="AR37" s="9">
        <f>AJ37/OFFSET(AJ$10, $M$1,0)</f>
        <v/>
      </c>
    </row>
    <row r="38">
      <c r="A38" s="2" t="n">
        <v>44795</v>
      </c>
      <c r="B38" t="n">
        <v>546</v>
      </c>
      <c r="C38" t="n">
        <v>73</v>
      </c>
      <c r="D38" t="n">
        <v>386</v>
      </c>
      <c r="E38" t="n">
        <v>1123</v>
      </c>
      <c r="F38" t="n">
        <v>2128</v>
      </c>
      <c r="L38">
        <f>B38+L37</f>
        <v/>
      </c>
      <c r="M38">
        <f>C38+M37</f>
        <v/>
      </c>
      <c r="N38">
        <f>D38+N37</f>
        <v/>
      </c>
      <c r="O38">
        <f>E38+O37</f>
        <v/>
      </c>
      <c r="Q38" s="9">
        <f>M38/L38</f>
        <v/>
      </c>
      <c r="R38" s="9">
        <f>N38/M38</f>
        <v/>
      </c>
      <c r="S38" s="9">
        <f>N38/L38</f>
        <v/>
      </c>
      <c r="T38" s="9">
        <f>O38/L38</f>
        <v/>
      </c>
      <c r="U38" s="9">
        <f>O38/M38</f>
        <v/>
      </c>
      <c r="V38" s="9">
        <f>O38/N38</f>
        <v/>
      </c>
      <c r="X38" s="9">
        <f>(OFFSET(M38,$M$2,0)-OFFSET(M$10, $M$2-1, 0))/(OFFSET(L38,$M$2,0)-OFFSET(L$10,$M$2-1,0))</f>
        <v/>
      </c>
      <c r="Y38" s="9">
        <f>(OFFSET(N38,$M$2,0)-OFFSET(N$10, $M$2-1, 0))/(OFFSET(M38,$M$2,0)-OFFSET(M$10,$M$2-1,0))</f>
        <v/>
      </c>
      <c r="Z38" s="9">
        <f>(OFFSET(N38,$M$2,0)-OFFSET(N$10, $M$2-1, 0))/(OFFSET(L38,$M$2,0)-OFFSET(L$10,$M$2-1,0))</f>
        <v/>
      </c>
      <c r="AA38">
        <f>(OFFSET(O38,$M$2,0)-OFFSET(O$10, $M$2-1, 0))/(OFFSET(L38,$M$2,0)-OFFSET(L$10,$M$2-1,0))</f>
        <v/>
      </c>
      <c r="AB38">
        <f>(OFFSET(O38,$M$2,0)-OFFSET(O$10, $M$2-1, 0))/(OFFSET(M38,$M$2,0)-OFFSET(M$10,$M$2-1,0))</f>
        <v/>
      </c>
      <c r="AC38">
        <f>(OFFSET(O38,$M$2,0)-OFFSET(O$10, $M$2-1, 0))/(OFFSET(N38,$M$2,0)-OFFSET(N$10,$M$2-1,0))</f>
        <v/>
      </c>
      <c r="AE38" s="9">
        <f>Q38*($X$6^(ROW()-10))</f>
        <v/>
      </c>
      <c r="AF38" s="9">
        <f>R38*($X$6^(ROW()-10))</f>
        <v/>
      </c>
      <c r="AG38" s="9">
        <f>S38*($X$6^(ROW()-10))</f>
        <v/>
      </c>
      <c r="AH38" s="9">
        <f>T38*($X$6^(ROW()-10))</f>
        <v/>
      </c>
      <c r="AI38" s="9">
        <f>U38*($X$6^(ROW()-10))</f>
        <v/>
      </c>
      <c r="AJ38" s="9">
        <f>V38*($X$6^(ROW()-10))</f>
        <v/>
      </c>
      <c r="AL38" s="6">
        <f>A38</f>
        <v/>
      </c>
      <c r="AM38" s="9">
        <f>AE38/OFFSET(AE$10, $M$1,0)</f>
        <v/>
      </c>
      <c r="AN38" s="9">
        <f>AF38/OFFSET(AF$10, $M$1,0)</f>
        <v/>
      </c>
      <c r="AO38" s="9">
        <f>AG38/OFFSET(AG$10, $M$1,0)</f>
        <v/>
      </c>
      <c r="AP38" s="9">
        <f>AH38/OFFSET(AH$10, $M$1,0)</f>
        <v/>
      </c>
      <c r="AQ38" s="9">
        <f>AI38/OFFSET(AI$10, $M$1,0)</f>
        <v/>
      </c>
      <c r="AR38" s="9">
        <f>AJ38/OFFSET(AJ$10, $M$1,0)</f>
        <v/>
      </c>
    </row>
    <row r="39">
      <c r="A39" s="2" t="n">
        <v>44802</v>
      </c>
      <c r="B39" t="n">
        <v>468</v>
      </c>
      <c r="C39" t="n">
        <v>63</v>
      </c>
      <c r="D39" t="n">
        <v>363</v>
      </c>
      <c r="E39" t="n">
        <v>1146</v>
      </c>
      <c r="F39" t="n">
        <v>2040</v>
      </c>
      <c r="L39">
        <f>B39+L38</f>
        <v/>
      </c>
      <c r="M39">
        <f>C39+M38</f>
        <v/>
      </c>
      <c r="N39">
        <f>D39+N38</f>
        <v/>
      </c>
      <c r="O39">
        <f>E39+O38</f>
        <v/>
      </c>
      <c r="Q39" s="9">
        <f>M39/L39</f>
        <v/>
      </c>
      <c r="R39" s="9">
        <f>N39/M39</f>
        <v/>
      </c>
      <c r="S39" s="9">
        <f>N39/L39</f>
        <v/>
      </c>
      <c r="T39" s="9">
        <f>O39/L39</f>
        <v/>
      </c>
      <c r="U39" s="9">
        <f>O39/M39</f>
        <v/>
      </c>
      <c r="V39" s="9">
        <f>O39/N39</f>
        <v/>
      </c>
      <c r="X39" s="9">
        <f>(OFFSET(M39,$M$2,0)-OFFSET(M$10, $M$2-1, 0))/(OFFSET(L39,$M$2,0)-OFFSET(L$10,$M$2-1,0))</f>
        <v/>
      </c>
      <c r="Y39" s="9">
        <f>(OFFSET(N39,$M$2,0)-OFFSET(N$10, $M$2-1, 0))/(OFFSET(M39,$M$2,0)-OFFSET(M$10,$M$2-1,0))</f>
        <v/>
      </c>
      <c r="Z39" s="9">
        <f>(OFFSET(N39,$M$2,0)-OFFSET(N$10, $M$2-1, 0))/(OFFSET(L39,$M$2,0)-OFFSET(L$10,$M$2-1,0))</f>
        <v/>
      </c>
      <c r="AA39">
        <f>(OFFSET(O39,$M$2,0)-OFFSET(O$10, $M$2-1, 0))/(OFFSET(L39,$M$2,0)-OFFSET(L$10,$M$2-1,0))</f>
        <v/>
      </c>
      <c r="AB39">
        <f>(OFFSET(O39,$M$2,0)-OFFSET(O$10, $M$2-1, 0))/(OFFSET(M39,$M$2,0)-OFFSET(M$10,$M$2-1,0))</f>
        <v/>
      </c>
      <c r="AC39">
        <f>(OFFSET(O39,$M$2,0)-OFFSET(O$10, $M$2-1, 0))/(OFFSET(N39,$M$2,0)-OFFSET(N$10,$M$2-1,0))</f>
        <v/>
      </c>
      <c r="AE39" s="9">
        <f>Q39*($X$6^(ROW()-10))</f>
        <v/>
      </c>
      <c r="AF39" s="9">
        <f>R39*($X$6^(ROW()-10))</f>
        <v/>
      </c>
      <c r="AG39" s="9">
        <f>S39*($X$6^(ROW()-10))</f>
        <v/>
      </c>
      <c r="AH39" s="9">
        <f>T39*($X$6^(ROW()-10))</f>
        <v/>
      </c>
      <c r="AI39" s="9">
        <f>U39*($X$6^(ROW()-10))</f>
        <v/>
      </c>
      <c r="AJ39" s="9">
        <f>V39*($X$6^(ROW()-10))</f>
        <v/>
      </c>
      <c r="AL39" s="6">
        <f>A39</f>
        <v/>
      </c>
      <c r="AM39" s="9">
        <f>AE39/OFFSET(AE$10, $M$1,0)</f>
        <v/>
      </c>
      <c r="AN39" s="9">
        <f>AF39/OFFSET(AF$10, $M$1,0)</f>
        <v/>
      </c>
      <c r="AO39" s="9">
        <f>AG39/OFFSET(AG$10, $M$1,0)</f>
        <v/>
      </c>
      <c r="AP39" s="9">
        <f>AH39/OFFSET(AH$10, $M$1,0)</f>
        <v/>
      </c>
      <c r="AQ39" s="9">
        <f>AI39/OFFSET(AI$10, $M$1,0)</f>
        <v/>
      </c>
      <c r="AR39" s="9">
        <f>AJ39/OFFSET(AJ$10, $M$1,0)</f>
        <v/>
      </c>
    </row>
    <row r="40">
      <c r="A40" s="2" t="n">
        <v>44809</v>
      </c>
      <c r="B40" t="n">
        <v>611</v>
      </c>
      <c r="C40" t="n">
        <v>65</v>
      </c>
      <c r="D40" t="n">
        <v>374</v>
      </c>
      <c r="E40" t="n">
        <v>1143</v>
      </c>
      <c r="F40" t="n">
        <v>2193</v>
      </c>
      <c r="L40">
        <f>B40+L39</f>
        <v/>
      </c>
      <c r="M40">
        <f>C40+M39</f>
        <v/>
      </c>
      <c r="N40">
        <f>D40+N39</f>
        <v/>
      </c>
      <c r="O40">
        <f>E40+O39</f>
        <v/>
      </c>
      <c r="Q40" s="9">
        <f>M40/L40</f>
        <v/>
      </c>
      <c r="R40" s="9">
        <f>N40/M40</f>
        <v/>
      </c>
      <c r="S40" s="9">
        <f>N40/L40</f>
        <v/>
      </c>
      <c r="T40" s="9">
        <f>O40/L40</f>
        <v/>
      </c>
      <c r="U40" s="9">
        <f>O40/M40</f>
        <v/>
      </c>
      <c r="V40" s="9">
        <f>O40/N40</f>
        <v/>
      </c>
      <c r="X40" s="9">
        <f>(OFFSET(M40,$M$2,0)-OFFSET(M$10, $M$2-1, 0))/(OFFSET(L40,$M$2,0)-OFFSET(L$10,$M$2-1,0))</f>
        <v/>
      </c>
      <c r="Y40" s="9">
        <f>(OFFSET(N40,$M$2,0)-OFFSET(N$10, $M$2-1, 0))/(OFFSET(M40,$M$2,0)-OFFSET(M$10,$M$2-1,0))</f>
        <v/>
      </c>
      <c r="Z40" s="9">
        <f>(OFFSET(N40,$M$2,0)-OFFSET(N$10, $M$2-1, 0))/(OFFSET(L40,$M$2,0)-OFFSET(L$10,$M$2-1,0))</f>
        <v/>
      </c>
      <c r="AA40">
        <f>(OFFSET(O40,$M$2,0)-OFFSET(O$10, $M$2-1, 0))/(OFFSET(L40,$M$2,0)-OFFSET(L$10,$M$2-1,0))</f>
        <v/>
      </c>
      <c r="AB40">
        <f>(OFFSET(O40,$M$2,0)-OFFSET(O$10, $M$2-1, 0))/(OFFSET(M40,$M$2,0)-OFFSET(M$10,$M$2-1,0))</f>
        <v/>
      </c>
      <c r="AC40">
        <f>(OFFSET(O40,$M$2,0)-OFFSET(O$10, $M$2-1, 0))/(OFFSET(N40,$M$2,0)-OFFSET(N$10,$M$2-1,0))</f>
        <v/>
      </c>
      <c r="AE40" s="9">
        <f>Q40*($X$6^(ROW()-10))</f>
        <v/>
      </c>
      <c r="AF40" s="9">
        <f>R40*($X$6^(ROW()-10))</f>
        <v/>
      </c>
      <c r="AG40" s="9">
        <f>S40*($X$6^(ROW()-10))</f>
        <v/>
      </c>
      <c r="AH40" s="9">
        <f>T40*($X$6^(ROW()-10))</f>
        <v/>
      </c>
      <c r="AI40" s="9">
        <f>U40*($X$6^(ROW()-10))</f>
        <v/>
      </c>
      <c r="AJ40" s="9">
        <f>V40*($X$6^(ROW()-10))</f>
        <v/>
      </c>
      <c r="AL40" s="6">
        <f>A40</f>
        <v/>
      </c>
      <c r="AM40" s="9">
        <f>AE40/OFFSET(AE$10, $M$1,0)</f>
        <v/>
      </c>
      <c r="AN40" s="9">
        <f>AF40/OFFSET(AF$10, $M$1,0)</f>
        <v/>
      </c>
      <c r="AO40" s="9">
        <f>AG40/OFFSET(AG$10, $M$1,0)</f>
        <v/>
      </c>
      <c r="AP40" s="9">
        <f>AH40/OFFSET(AH$10, $M$1,0)</f>
        <v/>
      </c>
      <c r="AQ40" s="9">
        <f>AI40/OFFSET(AI$10, $M$1,0)</f>
        <v/>
      </c>
      <c r="AR40" s="9">
        <f>AJ40/OFFSET(AJ$10, $M$1,0)</f>
        <v/>
      </c>
    </row>
    <row r="41">
      <c r="A41" s="2" t="n">
        <v>44816</v>
      </c>
      <c r="B41" t="n">
        <v>537</v>
      </c>
      <c r="C41" t="n">
        <v>63</v>
      </c>
      <c r="D41" t="n">
        <v>385</v>
      </c>
      <c r="E41" t="n">
        <v>1256</v>
      </c>
      <c r="F41" t="n">
        <v>2241</v>
      </c>
      <c r="L41">
        <f>B41+L40</f>
        <v/>
      </c>
      <c r="M41">
        <f>C41+M40</f>
        <v/>
      </c>
      <c r="N41">
        <f>D41+N40</f>
        <v/>
      </c>
      <c r="O41">
        <f>E41+O40</f>
        <v/>
      </c>
      <c r="Q41" s="9">
        <f>M41/L41</f>
        <v/>
      </c>
      <c r="R41" s="9">
        <f>N41/M41</f>
        <v/>
      </c>
      <c r="S41" s="9">
        <f>N41/L41</f>
        <v/>
      </c>
      <c r="T41" s="9">
        <f>O41/L41</f>
        <v/>
      </c>
      <c r="U41" s="9">
        <f>O41/M41</f>
        <v/>
      </c>
      <c r="V41" s="9">
        <f>O41/N41</f>
        <v/>
      </c>
      <c r="X41" s="9">
        <f>(OFFSET(M41,$M$2,0)-OFFSET(M$10, $M$2-1, 0))/(OFFSET(L41,$M$2,0)-OFFSET(L$10,$M$2-1,0))</f>
        <v/>
      </c>
      <c r="Y41" s="9">
        <f>(OFFSET(N41,$M$2,0)-OFFSET(N$10, $M$2-1, 0))/(OFFSET(M41,$M$2,0)-OFFSET(M$10,$M$2-1,0))</f>
        <v/>
      </c>
      <c r="Z41" s="9">
        <f>(OFFSET(N41,$M$2,0)-OFFSET(N$10, $M$2-1, 0))/(OFFSET(L41,$M$2,0)-OFFSET(L$10,$M$2-1,0))</f>
        <v/>
      </c>
      <c r="AA41">
        <f>(OFFSET(O41,$M$2,0)-OFFSET(O$10, $M$2-1, 0))/(OFFSET(L41,$M$2,0)-OFFSET(L$10,$M$2-1,0))</f>
        <v/>
      </c>
      <c r="AB41">
        <f>(OFFSET(O41,$M$2,0)-OFFSET(O$10, $M$2-1, 0))/(OFFSET(M41,$M$2,0)-OFFSET(M$10,$M$2-1,0))</f>
        <v/>
      </c>
      <c r="AC41">
        <f>(OFFSET(O41,$M$2,0)-OFFSET(O$10, $M$2-1, 0))/(OFFSET(N41,$M$2,0)-OFFSET(N$10,$M$2-1,0))</f>
        <v/>
      </c>
      <c r="AE41" s="9">
        <f>Q41*($X$6^(ROW()-10))</f>
        <v/>
      </c>
      <c r="AF41" s="9">
        <f>R41*($X$6^(ROW()-10))</f>
        <v/>
      </c>
      <c r="AG41" s="9">
        <f>S41*($X$6^(ROW()-10))</f>
        <v/>
      </c>
      <c r="AH41" s="9">
        <f>T41*($X$6^(ROW()-10))</f>
        <v/>
      </c>
      <c r="AI41" s="9">
        <f>U41*($X$6^(ROW()-10))</f>
        <v/>
      </c>
      <c r="AJ41" s="9">
        <f>V41*($X$6^(ROW()-10))</f>
        <v/>
      </c>
      <c r="AL41" s="6">
        <f>A41</f>
        <v/>
      </c>
      <c r="AM41" s="9">
        <f>AE41/OFFSET(AE$10, $M$1,0)</f>
        <v/>
      </c>
      <c r="AN41" s="9">
        <f>AF41/OFFSET(AF$10, $M$1,0)</f>
        <v/>
      </c>
      <c r="AO41" s="9">
        <f>AG41/OFFSET(AG$10, $M$1,0)</f>
        <v/>
      </c>
      <c r="AP41" s="9">
        <f>AH41/OFFSET(AH$10, $M$1,0)</f>
        <v/>
      </c>
      <c r="AQ41" s="9">
        <f>AI41/OFFSET(AI$10, $M$1,0)</f>
        <v/>
      </c>
      <c r="AR41" s="9">
        <f>AJ41/OFFSET(AJ$10, $M$1,0)</f>
        <v/>
      </c>
    </row>
    <row r="42">
      <c r="A42" s="2" t="n">
        <v>44823</v>
      </c>
      <c r="B42" t="n">
        <v>585</v>
      </c>
      <c r="C42" t="n">
        <v>81</v>
      </c>
      <c r="D42" t="n">
        <v>385</v>
      </c>
      <c r="E42" t="n">
        <v>1269</v>
      </c>
      <c r="F42" t="n">
        <v>2320</v>
      </c>
      <c r="L42">
        <f>B42+L41</f>
        <v/>
      </c>
      <c r="M42">
        <f>C42+M41</f>
        <v/>
      </c>
      <c r="N42">
        <f>D42+N41</f>
        <v/>
      </c>
      <c r="O42">
        <f>E42+O41</f>
        <v/>
      </c>
      <c r="Q42" s="9">
        <f>M42/L42</f>
        <v/>
      </c>
      <c r="R42" s="9">
        <f>N42/M42</f>
        <v/>
      </c>
      <c r="S42" s="9">
        <f>N42/L42</f>
        <v/>
      </c>
      <c r="T42" s="9">
        <f>O42/L42</f>
        <v/>
      </c>
      <c r="U42" s="9">
        <f>O42/M42</f>
        <v/>
      </c>
      <c r="V42" s="9">
        <f>O42/N42</f>
        <v/>
      </c>
      <c r="X42" s="9">
        <f>(OFFSET(M42,$M$2,0)-OFFSET(M$10, $M$2-1, 0))/(OFFSET(L42,$M$2,0)-OFFSET(L$10,$M$2-1,0))</f>
        <v/>
      </c>
      <c r="Y42" s="9">
        <f>(OFFSET(N42,$M$2,0)-OFFSET(N$10, $M$2-1, 0))/(OFFSET(M42,$M$2,0)-OFFSET(M$10,$M$2-1,0))</f>
        <v/>
      </c>
      <c r="Z42" s="9">
        <f>(OFFSET(N42,$M$2,0)-OFFSET(N$10, $M$2-1, 0))/(OFFSET(L42,$M$2,0)-OFFSET(L$10,$M$2-1,0))</f>
        <v/>
      </c>
      <c r="AA42">
        <f>(OFFSET(O42,$M$2,0)-OFFSET(O$10, $M$2-1, 0))/(OFFSET(L42,$M$2,0)-OFFSET(L$10,$M$2-1,0))</f>
        <v/>
      </c>
      <c r="AB42">
        <f>(OFFSET(O42,$M$2,0)-OFFSET(O$10, $M$2-1, 0))/(OFFSET(M42,$M$2,0)-OFFSET(M$10,$M$2-1,0))</f>
        <v/>
      </c>
      <c r="AC42">
        <f>(OFFSET(O42,$M$2,0)-OFFSET(O$10, $M$2-1, 0))/(OFFSET(N42,$M$2,0)-OFFSET(N$10,$M$2-1,0))</f>
        <v/>
      </c>
      <c r="AE42" s="9">
        <f>Q42*($X$6^(ROW()-10))</f>
        <v/>
      </c>
      <c r="AF42" s="9">
        <f>R42*($X$6^(ROW()-10))</f>
        <v/>
      </c>
      <c r="AG42" s="9">
        <f>S42*($X$6^(ROW()-10))</f>
        <v/>
      </c>
      <c r="AH42" s="9">
        <f>T42*($X$6^(ROW()-10))</f>
        <v/>
      </c>
      <c r="AI42" s="9">
        <f>U42*($X$6^(ROW()-10))</f>
        <v/>
      </c>
      <c r="AJ42" s="9">
        <f>V42*($X$6^(ROW()-10))</f>
        <v/>
      </c>
      <c r="AL42" s="6">
        <f>A42</f>
        <v/>
      </c>
      <c r="AM42" s="9">
        <f>AE42/OFFSET(AE$10, $M$1,0)</f>
        <v/>
      </c>
      <c r="AN42" s="9">
        <f>AF42/OFFSET(AF$10, $M$1,0)</f>
        <v/>
      </c>
      <c r="AO42" s="9">
        <f>AG42/OFFSET(AG$10, $M$1,0)</f>
        <v/>
      </c>
      <c r="AP42" s="9">
        <f>AH42/OFFSET(AH$10, $M$1,0)</f>
        <v/>
      </c>
      <c r="AQ42" s="9">
        <f>AI42/OFFSET(AI$10, $M$1,0)</f>
        <v/>
      </c>
      <c r="AR42" s="9">
        <f>AJ42/OFFSET(AJ$10, $M$1,0)</f>
        <v/>
      </c>
    </row>
    <row r="43">
      <c r="A43" s="2" t="n">
        <v>44830</v>
      </c>
      <c r="B43" t="n">
        <v>609</v>
      </c>
      <c r="C43" t="n">
        <v>72</v>
      </c>
      <c r="D43" t="n">
        <v>412</v>
      </c>
      <c r="E43" t="n">
        <v>1281</v>
      </c>
      <c r="F43" t="n">
        <v>2374</v>
      </c>
      <c r="L43">
        <f>B43+L42</f>
        <v/>
      </c>
      <c r="M43">
        <f>C43+M42</f>
        <v/>
      </c>
      <c r="N43">
        <f>D43+N42</f>
        <v/>
      </c>
      <c r="O43">
        <f>E43+O42</f>
        <v/>
      </c>
      <c r="Q43" s="9">
        <f>M43/L43</f>
        <v/>
      </c>
      <c r="R43" s="9">
        <f>N43/M43</f>
        <v/>
      </c>
      <c r="S43" s="9">
        <f>N43/L43</f>
        <v/>
      </c>
      <c r="T43" s="9">
        <f>O43/L43</f>
        <v/>
      </c>
      <c r="U43" s="9">
        <f>O43/M43</f>
        <v/>
      </c>
      <c r="V43" s="9">
        <f>O43/N43</f>
        <v/>
      </c>
      <c r="X43" s="9">
        <f>(OFFSET(M43,$M$2,0)-OFFSET(M$10, $M$2-1, 0))/(OFFSET(L43,$M$2,0)-OFFSET(L$10,$M$2-1,0))</f>
        <v/>
      </c>
      <c r="Y43" s="9">
        <f>(OFFSET(N43,$M$2,0)-OFFSET(N$10, $M$2-1, 0))/(OFFSET(M43,$M$2,0)-OFFSET(M$10,$M$2-1,0))</f>
        <v/>
      </c>
      <c r="Z43" s="9">
        <f>(OFFSET(N43,$M$2,0)-OFFSET(N$10, $M$2-1, 0))/(OFFSET(L43,$M$2,0)-OFFSET(L$10,$M$2-1,0))</f>
        <v/>
      </c>
      <c r="AA43">
        <f>(OFFSET(O43,$M$2,0)-OFFSET(O$10, $M$2-1, 0))/(OFFSET(L43,$M$2,0)-OFFSET(L$10,$M$2-1,0))</f>
        <v/>
      </c>
      <c r="AB43">
        <f>(OFFSET(O43,$M$2,0)-OFFSET(O$10, $M$2-1, 0))/(OFFSET(M43,$M$2,0)-OFFSET(M$10,$M$2-1,0))</f>
        <v/>
      </c>
      <c r="AC43">
        <f>(OFFSET(O43,$M$2,0)-OFFSET(O$10, $M$2-1, 0))/(OFFSET(N43,$M$2,0)-OFFSET(N$10,$M$2-1,0))</f>
        <v/>
      </c>
      <c r="AE43" s="9">
        <f>Q43*($X$6^(ROW()-10))</f>
        <v/>
      </c>
      <c r="AF43" s="9">
        <f>R43*($X$6^(ROW()-10))</f>
        <v/>
      </c>
      <c r="AG43" s="9">
        <f>S43*($X$6^(ROW()-10))</f>
        <v/>
      </c>
      <c r="AH43" s="9">
        <f>T43*($X$6^(ROW()-10))</f>
        <v/>
      </c>
      <c r="AI43" s="9">
        <f>U43*($X$6^(ROW()-10))</f>
        <v/>
      </c>
      <c r="AJ43" s="9">
        <f>V43*($X$6^(ROW()-10))</f>
        <v/>
      </c>
      <c r="AL43" s="6">
        <f>A43</f>
        <v/>
      </c>
      <c r="AM43" s="9">
        <f>AE43/OFFSET(AE$10, $M$1,0)</f>
        <v/>
      </c>
      <c r="AN43" s="9">
        <f>AF43/OFFSET(AF$10, $M$1,0)</f>
        <v/>
      </c>
      <c r="AO43" s="9">
        <f>AG43/OFFSET(AG$10, $M$1,0)</f>
        <v/>
      </c>
      <c r="AP43" s="9">
        <f>AH43/OFFSET(AH$10, $M$1,0)</f>
        <v/>
      </c>
      <c r="AQ43" s="9">
        <f>AI43/OFFSET(AI$10, $M$1,0)</f>
        <v/>
      </c>
      <c r="AR43" s="9">
        <f>AJ43/OFFSET(AJ$10, $M$1,0)</f>
        <v/>
      </c>
    </row>
    <row r="44">
      <c r="A44" s="2" t="n">
        <v>44837</v>
      </c>
      <c r="B44" t="n">
        <v>655</v>
      </c>
      <c r="C44" t="n">
        <v>72</v>
      </c>
      <c r="D44" t="n">
        <v>407</v>
      </c>
      <c r="E44" t="n">
        <v>1306</v>
      </c>
      <c r="F44" t="n">
        <v>2440</v>
      </c>
      <c r="L44">
        <f>B44+L43</f>
        <v/>
      </c>
      <c r="M44">
        <f>C44+M43</f>
        <v/>
      </c>
      <c r="N44">
        <f>D44+N43</f>
        <v/>
      </c>
      <c r="O44">
        <f>E44+O43</f>
        <v/>
      </c>
      <c r="Q44" s="9">
        <f>M44/L44</f>
        <v/>
      </c>
      <c r="R44" s="9">
        <f>N44/M44</f>
        <v/>
      </c>
      <c r="S44" s="9">
        <f>N44/L44</f>
        <v/>
      </c>
      <c r="T44" s="9">
        <f>O44/L44</f>
        <v/>
      </c>
      <c r="U44" s="9">
        <f>O44/M44</f>
        <v/>
      </c>
      <c r="V44" s="9">
        <f>O44/N44</f>
        <v/>
      </c>
      <c r="X44" s="9">
        <f>(OFFSET(M44,$M$2,0)-OFFSET(M$10, $M$2-1, 0))/(OFFSET(L44,$M$2,0)-OFFSET(L$10,$M$2-1,0))</f>
        <v/>
      </c>
      <c r="Y44" s="9">
        <f>(OFFSET(N44,$M$2,0)-OFFSET(N$10, $M$2-1, 0))/(OFFSET(M44,$M$2,0)-OFFSET(M$10,$M$2-1,0))</f>
        <v/>
      </c>
      <c r="Z44" s="9">
        <f>(OFFSET(N44,$M$2,0)-OFFSET(N$10, $M$2-1, 0))/(OFFSET(L44,$M$2,0)-OFFSET(L$10,$M$2-1,0))</f>
        <v/>
      </c>
      <c r="AA44">
        <f>(OFFSET(O44,$M$2,0)-OFFSET(O$10, $M$2-1, 0))/(OFFSET(L44,$M$2,0)-OFFSET(L$10,$M$2-1,0))</f>
        <v/>
      </c>
      <c r="AB44">
        <f>(OFFSET(O44,$M$2,0)-OFFSET(O$10, $M$2-1, 0))/(OFFSET(M44,$M$2,0)-OFFSET(M$10,$M$2-1,0))</f>
        <v/>
      </c>
      <c r="AC44">
        <f>(OFFSET(O44,$M$2,0)-OFFSET(O$10, $M$2-1, 0))/(OFFSET(N44,$M$2,0)-OFFSET(N$10,$M$2-1,0))</f>
        <v/>
      </c>
      <c r="AE44" s="9">
        <f>Q44*($X$6^(ROW()-10))</f>
        <v/>
      </c>
      <c r="AF44" s="9">
        <f>R44*($X$6^(ROW()-10))</f>
        <v/>
      </c>
      <c r="AG44" s="9">
        <f>S44*($X$6^(ROW()-10))</f>
        <v/>
      </c>
      <c r="AH44" s="9">
        <f>T44*($X$6^(ROW()-10))</f>
        <v/>
      </c>
      <c r="AI44" s="9">
        <f>U44*($X$6^(ROW()-10))</f>
        <v/>
      </c>
      <c r="AJ44" s="9">
        <f>V44*($X$6^(ROW()-10))</f>
        <v/>
      </c>
      <c r="AL44" s="6">
        <f>A44</f>
        <v/>
      </c>
      <c r="AM44" s="9">
        <f>AE44/OFFSET(AE$10, $M$1,0)</f>
        <v/>
      </c>
      <c r="AN44" s="9">
        <f>AF44/OFFSET(AF$10, $M$1,0)</f>
        <v/>
      </c>
      <c r="AO44" s="9">
        <f>AG44/OFFSET(AG$10, $M$1,0)</f>
        <v/>
      </c>
      <c r="AP44" s="9">
        <f>AH44/OFFSET(AH$10, $M$1,0)</f>
        <v/>
      </c>
      <c r="AQ44" s="9">
        <f>AI44/OFFSET(AI$10, $M$1,0)</f>
        <v/>
      </c>
      <c r="AR44" s="9">
        <f>AJ44/OFFSET(AJ$10, $M$1,0)</f>
        <v/>
      </c>
    </row>
    <row r="45">
      <c r="A45" s="2" t="n">
        <v>44844</v>
      </c>
      <c r="B45" t="n">
        <v>629</v>
      </c>
      <c r="C45" t="n">
        <v>70</v>
      </c>
      <c r="D45" t="n">
        <v>379</v>
      </c>
      <c r="E45" t="n">
        <v>1291</v>
      </c>
      <c r="F45" t="n">
        <v>2369</v>
      </c>
      <c r="L45">
        <f>B45+L44</f>
        <v/>
      </c>
      <c r="M45">
        <f>C45+M44</f>
        <v/>
      </c>
      <c r="N45">
        <f>D45+N44</f>
        <v/>
      </c>
      <c r="O45">
        <f>E45+O44</f>
        <v/>
      </c>
      <c r="Q45" s="9">
        <f>M45/L45</f>
        <v/>
      </c>
      <c r="R45" s="9">
        <f>N45/M45</f>
        <v/>
      </c>
      <c r="S45" s="9">
        <f>N45/L45</f>
        <v/>
      </c>
      <c r="T45" s="9">
        <f>O45/L45</f>
        <v/>
      </c>
      <c r="U45" s="9">
        <f>O45/M45</f>
        <v/>
      </c>
      <c r="V45" s="9">
        <f>O45/N45</f>
        <v/>
      </c>
      <c r="X45" s="9">
        <f>(OFFSET(M45,$M$2,0)-OFFSET(M$10, $M$2-1, 0))/(OFFSET(L45,$M$2,0)-OFFSET(L$10,$M$2-1,0))</f>
        <v/>
      </c>
      <c r="Y45" s="9">
        <f>(OFFSET(N45,$M$2,0)-OFFSET(N$10, $M$2-1, 0))/(OFFSET(M45,$M$2,0)-OFFSET(M$10,$M$2-1,0))</f>
        <v/>
      </c>
      <c r="Z45" s="9">
        <f>(OFFSET(N45,$M$2,0)-OFFSET(N$10, $M$2-1, 0))/(OFFSET(L45,$M$2,0)-OFFSET(L$10,$M$2-1,0))</f>
        <v/>
      </c>
      <c r="AA45">
        <f>(OFFSET(O45,$M$2,0)-OFFSET(O$10, $M$2-1, 0))/(OFFSET(L45,$M$2,0)-OFFSET(L$10,$M$2-1,0))</f>
        <v/>
      </c>
      <c r="AB45">
        <f>(OFFSET(O45,$M$2,0)-OFFSET(O$10, $M$2-1, 0))/(OFFSET(M45,$M$2,0)-OFFSET(M$10,$M$2-1,0))</f>
        <v/>
      </c>
      <c r="AC45">
        <f>(OFFSET(O45,$M$2,0)-OFFSET(O$10, $M$2-1, 0))/(OFFSET(N45,$M$2,0)-OFFSET(N$10,$M$2-1,0))</f>
        <v/>
      </c>
      <c r="AE45" s="9">
        <f>Q45*($X$6^(ROW()-10))</f>
        <v/>
      </c>
      <c r="AF45" s="9">
        <f>R45*($X$6^(ROW()-10))</f>
        <v/>
      </c>
      <c r="AG45" s="9">
        <f>S45*($X$6^(ROW()-10))</f>
        <v/>
      </c>
      <c r="AH45" s="9">
        <f>T45*($X$6^(ROW()-10))</f>
        <v/>
      </c>
      <c r="AI45" s="9">
        <f>U45*($X$6^(ROW()-10))</f>
        <v/>
      </c>
      <c r="AJ45" s="9">
        <f>V45*($X$6^(ROW()-10))</f>
        <v/>
      </c>
      <c r="AL45" s="6">
        <f>A45</f>
        <v/>
      </c>
      <c r="AM45" s="9">
        <f>AE45/OFFSET(AE$10, $M$1,0)</f>
        <v/>
      </c>
      <c r="AN45" s="9">
        <f>AF45/OFFSET(AF$10, $M$1,0)</f>
        <v/>
      </c>
      <c r="AO45" s="9">
        <f>AG45/OFFSET(AG$10, $M$1,0)</f>
        <v/>
      </c>
      <c r="AP45" s="9">
        <f>AH45/OFFSET(AH$10, $M$1,0)</f>
        <v/>
      </c>
      <c r="AQ45" s="9">
        <f>AI45/OFFSET(AI$10, $M$1,0)</f>
        <v/>
      </c>
      <c r="AR45" s="9">
        <f>AJ45/OFFSET(AJ$10, $M$1,0)</f>
        <v/>
      </c>
    </row>
    <row r="46">
      <c r="A46" s="2" t="n">
        <v>44851</v>
      </c>
      <c r="B46" t="n">
        <v>564</v>
      </c>
      <c r="C46" t="n">
        <v>80</v>
      </c>
      <c r="D46" t="n">
        <v>399</v>
      </c>
      <c r="E46" t="n">
        <v>1300</v>
      </c>
      <c r="F46" t="n">
        <v>2343</v>
      </c>
      <c r="L46">
        <f>B46+L45</f>
        <v/>
      </c>
      <c r="M46">
        <f>C46+M45</f>
        <v/>
      </c>
      <c r="N46">
        <f>D46+N45</f>
        <v/>
      </c>
      <c r="O46">
        <f>E46+O45</f>
        <v/>
      </c>
      <c r="Q46" s="9">
        <f>M46/L46</f>
        <v/>
      </c>
      <c r="R46" s="9">
        <f>N46/M46</f>
        <v/>
      </c>
      <c r="S46" s="9">
        <f>N46/L46</f>
        <v/>
      </c>
      <c r="T46" s="9">
        <f>O46/L46</f>
        <v/>
      </c>
      <c r="U46" s="9">
        <f>O46/M46</f>
        <v/>
      </c>
      <c r="V46" s="9">
        <f>O46/N46</f>
        <v/>
      </c>
      <c r="X46" s="9">
        <f>(OFFSET(M46,$M$2,0)-OFFSET(M$10, $M$2-1, 0))/(OFFSET(L46,$M$2,0)-OFFSET(L$10,$M$2-1,0))</f>
        <v/>
      </c>
      <c r="Y46" s="9">
        <f>(OFFSET(N46,$M$2,0)-OFFSET(N$10, $M$2-1, 0))/(OFFSET(M46,$M$2,0)-OFFSET(M$10,$M$2-1,0))</f>
        <v/>
      </c>
      <c r="Z46" s="9">
        <f>(OFFSET(N46,$M$2,0)-OFFSET(N$10, $M$2-1, 0))/(OFFSET(L46,$M$2,0)-OFFSET(L$10,$M$2-1,0))</f>
        <v/>
      </c>
      <c r="AA46">
        <f>(OFFSET(O46,$M$2,0)-OFFSET(O$10, $M$2-1, 0))/(OFFSET(L46,$M$2,0)-OFFSET(L$10,$M$2-1,0))</f>
        <v/>
      </c>
      <c r="AB46">
        <f>(OFFSET(O46,$M$2,0)-OFFSET(O$10, $M$2-1, 0))/(OFFSET(M46,$M$2,0)-OFFSET(M$10,$M$2-1,0))</f>
        <v/>
      </c>
      <c r="AC46">
        <f>(OFFSET(O46,$M$2,0)-OFFSET(O$10, $M$2-1, 0))/(OFFSET(N46,$M$2,0)-OFFSET(N$10,$M$2-1,0))</f>
        <v/>
      </c>
      <c r="AE46" s="9">
        <f>Q46*($X$6^(ROW()-10))</f>
        <v/>
      </c>
      <c r="AF46" s="9">
        <f>R46*($X$6^(ROW()-10))</f>
        <v/>
      </c>
      <c r="AG46" s="9">
        <f>S46*($X$6^(ROW()-10))</f>
        <v/>
      </c>
      <c r="AH46" s="9">
        <f>T46*($X$6^(ROW()-10))</f>
        <v/>
      </c>
      <c r="AI46" s="9">
        <f>U46*($X$6^(ROW()-10))</f>
        <v/>
      </c>
      <c r="AJ46" s="9">
        <f>V46*($X$6^(ROW()-10))</f>
        <v/>
      </c>
      <c r="AL46" s="6">
        <f>A46</f>
        <v/>
      </c>
      <c r="AM46" s="9">
        <f>AE46/OFFSET(AE$10, $M$1,0)</f>
        <v/>
      </c>
      <c r="AN46" s="9">
        <f>AF46/OFFSET(AF$10, $M$1,0)</f>
        <v/>
      </c>
      <c r="AO46" s="9">
        <f>AG46/OFFSET(AG$10, $M$1,0)</f>
        <v/>
      </c>
      <c r="AP46" s="9">
        <f>AH46/OFFSET(AH$10, $M$1,0)</f>
        <v/>
      </c>
      <c r="AQ46" s="9">
        <f>AI46/OFFSET(AI$10, $M$1,0)</f>
        <v/>
      </c>
      <c r="AR46" s="9">
        <f>AJ46/OFFSET(AJ$10, $M$1,0)</f>
        <v/>
      </c>
    </row>
    <row r="47">
      <c r="A47" s="2" t="n">
        <v>44858</v>
      </c>
      <c r="B47" t="n">
        <v>603</v>
      </c>
      <c r="C47" t="n">
        <v>72</v>
      </c>
      <c r="D47" t="n">
        <v>356</v>
      </c>
      <c r="E47" t="n">
        <v>1282</v>
      </c>
      <c r="F47" t="n">
        <v>2313</v>
      </c>
      <c r="L47">
        <f>B47+L46</f>
        <v/>
      </c>
      <c r="M47">
        <f>C47+M46</f>
        <v/>
      </c>
      <c r="N47">
        <f>D47+N46</f>
        <v/>
      </c>
      <c r="O47">
        <f>E47+O46</f>
        <v/>
      </c>
      <c r="Q47" s="9">
        <f>M47/L47</f>
        <v/>
      </c>
      <c r="R47" s="9">
        <f>N47/M47</f>
        <v/>
      </c>
      <c r="S47" s="9">
        <f>N47/L47</f>
        <v/>
      </c>
      <c r="T47" s="9">
        <f>O47/L47</f>
        <v/>
      </c>
      <c r="U47" s="9">
        <f>O47/M47</f>
        <v/>
      </c>
      <c r="V47" s="9">
        <f>O47/N47</f>
        <v/>
      </c>
      <c r="X47" s="9">
        <f>(OFFSET(M47,$M$2,0)-OFFSET(M$10, $M$2-1, 0))/(OFFSET(L47,$M$2,0)-OFFSET(L$10,$M$2-1,0))</f>
        <v/>
      </c>
      <c r="Y47" s="9">
        <f>(OFFSET(N47,$M$2,0)-OFFSET(N$10, $M$2-1, 0))/(OFFSET(M47,$M$2,0)-OFFSET(M$10,$M$2-1,0))</f>
        <v/>
      </c>
      <c r="Z47" s="9">
        <f>(OFFSET(N47,$M$2,0)-OFFSET(N$10, $M$2-1, 0))/(OFFSET(L47,$M$2,0)-OFFSET(L$10,$M$2-1,0))</f>
        <v/>
      </c>
      <c r="AA47">
        <f>(OFFSET(O47,$M$2,0)-OFFSET(O$10, $M$2-1, 0))/(OFFSET(L47,$M$2,0)-OFFSET(L$10,$M$2-1,0))</f>
        <v/>
      </c>
      <c r="AB47">
        <f>(OFFSET(O47,$M$2,0)-OFFSET(O$10, $M$2-1, 0))/(OFFSET(M47,$M$2,0)-OFFSET(M$10,$M$2-1,0))</f>
        <v/>
      </c>
      <c r="AC47">
        <f>(OFFSET(O47,$M$2,0)-OFFSET(O$10, $M$2-1, 0))/(OFFSET(N47,$M$2,0)-OFFSET(N$10,$M$2-1,0))</f>
        <v/>
      </c>
      <c r="AE47" s="9">
        <f>Q47*($X$6^(ROW()-10))</f>
        <v/>
      </c>
      <c r="AF47" s="9">
        <f>R47*($X$6^(ROW()-10))</f>
        <v/>
      </c>
      <c r="AG47" s="9">
        <f>S47*($X$6^(ROW()-10))</f>
        <v/>
      </c>
      <c r="AH47" s="9">
        <f>T47*($X$6^(ROW()-10))</f>
        <v/>
      </c>
      <c r="AI47" s="9">
        <f>U47*($X$6^(ROW()-10))</f>
        <v/>
      </c>
      <c r="AJ47" s="9">
        <f>V47*($X$6^(ROW()-10))</f>
        <v/>
      </c>
      <c r="AL47" s="6">
        <f>A47</f>
        <v/>
      </c>
      <c r="AM47" s="9">
        <f>AE47/OFFSET(AE$10, $M$1,0)</f>
        <v/>
      </c>
      <c r="AN47" s="9">
        <f>AF47/OFFSET(AF$10, $M$1,0)</f>
        <v/>
      </c>
      <c r="AO47" s="9">
        <f>AG47/OFFSET(AG$10, $M$1,0)</f>
        <v/>
      </c>
      <c r="AP47" s="9">
        <f>AH47/OFFSET(AH$10, $M$1,0)</f>
        <v/>
      </c>
      <c r="AQ47" s="9">
        <f>AI47/OFFSET(AI$10, $M$1,0)</f>
        <v/>
      </c>
      <c r="AR47" s="9">
        <f>AJ47/OFFSET(AJ$10, $M$1,0)</f>
        <v/>
      </c>
    </row>
    <row r="48">
      <c r="A48" s="2" t="n">
        <v>44865</v>
      </c>
      <c r="B48" t="n">
        <v>541</v>
      </c>
      <c r="C48" t="n">
        <v>62</v>
      </c>
      <c r="D48" t="n">
        <v>357</v>
      </c>
      <c r="E48" t="n">
        <v>1222</v>
      </c>
      <c r="F48" t="n">
        <v>2182</v>
      </c>
      <c r="L48">
        <f>B48+L47</f>
        <v/>
      </c>
      <c r="M48">
        <f>C48+M47</f>
        <v/>
      </c>
      <c r="N48">
        <f>D48+N47</f>
        <v/>
      </c>
      <c r="O48">
        <f>E48+O47</f>
        <v/>
      </c>
      <c r="Q48" s="9">
        <f>M48/L48</f>
        <v/>
      </c>
      <c r="R48" s="9">
        <f>N48/M48</f>
        <v/>
      </c>
      <c r="S48" s="9">
        <f>N48/L48</f>
        <v/>
      </c>
      <c r="T48" s="9">
        <f>O48/L48</f>
        <v/>
      </c>
      <c r="U48" s="9">
        <f>O48/M48</f>
        <v/>
      </c>
      <c r="V48" s="9">
        <f>O48/N48</f>
        <v/>
      </c>
      <c r="X48" s="9">
        <f>(OFFSET(M48,$M$2,0)-OFFSET(M$10, $M$2-1, 0))/(OFFSET(L48,$M$2,0)-OFFSET(L$10,$M$2-1,0))</f>
        <v/>
      </c>
      <c r="Y48" s="9">
        <f>(OFFSET(N48,$M$2,0)-OFFSET(N$10, $M$2-1, 0))/(OFFSET(M48,$M$2,0)-OFFSET(M$10,$M$2-1,0))</f>
        <v/>
      </c>
      <c r="Z48" s="9">
        <f>(OFFSET(N48,$M$2,0)-OFFSET(N$10, $M$2-1, 0))/(OFFSET(L48,$M$2,0)-OFFSET(L$10,$M$2-1,0))</f>
        <v/>
      </c>
      <c r="AA48">
        <f>(OFFSET(O48,$M$2,0)-OFFSET(O$10, $M$2-1, 0))/(OFFSET(L48,$M$2,0)-OFFSET(L$10,$M$2-1,0))</f>
        <v/>
      </c>
      <c r="AB48">
        <f>(OFFSET(O48,$M$2,0)-OFFSET(O$10, $M$2-1, 0))/(OFFSET(M48,$M$2,0)-OFFSET(M$10,$M$2-1,0))</f>
        <v/>
      </c>
      <c r="AC48">
        <f>(OFFSET(O48,$M$2,0)-OFFSET(O$10, $M$2-1, 0))/(OFFSET(N48,$M$2,0)-OFFSET(N$10,$M$2-1,0))</f>
        <v/>
      </c>
      <c r="AE48" s="9">
        <f>Q48*($X$6^(ROW()-10))</f>
        <v/>
      </c>
      <c r="AF48" s="9">
        <f>R48*($X$6^(ROW()-10))</f>
        <v/>
      </c>
      <c r="AG48" s="9">
        <f>S48*($X$6^(ROW()-10))</f>
        <v/>
      </c>
      <c r="AH48" s="9">
        <f>T48*($X$6^(ROW()-10))</f>
        <v/>
      </c>
      <c r="AI48" s="9">
        <f>U48*($X$6^(ROW()-10))</f>
        <v/>
      </c>
      <c r="AJ48" s="9">
        <f>V48*($X$6^(ROW()-10))</f>
        <v/>
      </c>
      <c r="AL48" s="6">
        <f>A48</f>
        <v/>
      </c>
      <c r="AM48" s="9">
        <f>AE48/OFFSET(AE$10, $M$1,0)</f>
        <v/>
      </c>
      <c r="AN48" s="9">
        <f>AF48/OFFSET(AF$10, $M$1,0)</f>
        <v/>
      </c>
      <c r="AO48" s="9">
        <f>AG48/OFFSET(AG$10, $M$1,0)</f>
        <v/>
      </c>
      <c r="AP48" s="9">
        <f>AH48/OFFSET(AH$10, $M$1,0)</f>
        <v/>
      </c>
      <c r="AQ48" s="9">
        <f>AI48/OFFSET(AI$10, $M$1,0)</f>
        <v/>
      </c>
      <c r="AR48" s="9">
        <f>AJ48/OFFSET(AJ$10, $M$1,0)</f>
        <v/>
      </c>
    </row>
    <row r="49">
      <c r="A49" s="2" t="n">
        <v>44872</v>
      </c>
      <c r="B49" t="n">
        <v>542</v>
      </c>
      <c r="C49" t="n">
        <v>59</v>
      </c>
      <c r="D49" t="n">
        <v>358</v>
      </c>
      <c r="E49" t="n">
        <v>1287</v>
      </c>
      <c r="F49" t="n">
        <v>2246</v>
      </c>
      <c r="L49">
        <f>B49+L48</f>
        <v/>
      </c>
      <c r="M49">
        <f>C49+M48</f>
        <v/>
      </c>
      <c r="N49">
        <f>D49+N48</f>
        <v/>
      </c>
      <c r="O49">
        <f>E49+O48</f>
        <v/>
      </c>
      <c r="Q49" s="9">
        <f>M49/L49</f>
        <v/>
      </c>
      <c r="R49" s="9">
        <f>N49/M49</f>
        <v/>
      </c>
      <c r="S49" s="9">
        <f>N49/L49</f>
        <v/>
      </c>
      <c r="T49" s="9">
        <f>O49/L49</f>
        <v/>
      </c>
      <c r="U49" s="9">
        <f>O49/M49</f>
        <v/>
      </c>
      <c r="V49" s="9">
        <f>O49/N49</f>
        <v/>
      </c>
      <c r="X49" s="9">
        <f>(OFFSET(M49,$M$2,0)-OFFSET(M$10, $M$2-1, 0))/(OFFSET(L49,$M$2,0)-OFFSET(L$10,$M$2-1,0))</f>
        <v/>
      </c>
      <c r="Y49" s="9">
        <f>(OFFSET(N49,$M$2,0)-OFFSET(N$10, $M$2-1, 0))/(OFFSET(M49,$M$2,0)-OFFSET(M$10,$M$2-1,0))</f>
        <v/>
      </c>
      <c r="Z49" s="9">
        <f>(OFFSET(N49,$M$2,0)-OFFSET(N$10, $M$2-1, 0))/(OFFSET(L49,$M$2,0)-OFFSET(L$10,$M$2-1,0))</f>
        <v/>
      </c>
      <c r="AA49">
        <f>(OFFSET(O49,$M$2,0)-OFFSET(O$10, $M$2-1, 0))/(OFFSET(L49,$M$2,0)-OFFSET(L$10,$M$2-1,0))</f>
        <v/>
      </c>
      <c r="AB49">
        <f>(OFFSET(O49,$M$2,0)-OFFSET(O$10, $M$2-1, 0))/(OFFSET(M49,$M$2,0)-OFFSET(M$10,$M$2-1,0))</f>
        <v/>
      </c>
      <c r="AC49">
        <f>(OFFSET(O49,$M$2,0)-OFFSET(O$10, $M$2-1, 0))/(OFFSET(N49,$M$2,0)-OFFSET(N$10,$M$2-1,0))</f>
        <v/>
      </c>
      <c r="AE49" s="9">
        <f>Q49*($X$6^(ROW()-10))</f>
        <v/>
      </c>
      <c r="AF49" s="9">
        <f>R49*($X$6^(ROW()-10))</f>
        <v/>
      </c>
      <c r="AG49" s="9">
        <f>S49*($X$6^(ROW()-10))</f>
        <v/>
      </c>
      <c r="AH49" s="9">
        <f>T49*($X$6^(ROW()-10))</f>
        <v/>
      </c>
      <c r="AI49" s="9">
        <f>U49*($X$6^(ROW()-10))</f>
        <v/>
      </c>
      <c r="AJ49" s="9">
        <f>V49*($X$6^(ROW()-10))</f>
        <v/>
      </c>
      <c r="AL49" s="6">
        <f>A49</f>
        <v/>
      </c>
      <c r="AM49" s="9">
        <f>AE49/OFFSET(AE$10, $M$1,0)</f>
        <v/>
      </c>
      <c r="AN49" s="9">
        <f>AF49/OFFSET(AF$10, $M$1,0)</f>
        <v/>
      </c>
      <c r="AO49" s="9">
        <f>AG49/OFFSET(AG$10, $M$1,0)</f>
        <v/>
      </c>
      <c r="AP49" s="9">
        <f>AH49/OFFSET(AH$10, $M$1,0)</f>
        <v/>
      </c>
      <c r="AQ49" s="9">
        <f>AI49/OFFSET(AI$10, $M$1,0)</f>
        <v/>
      </c>
      <c r="AR49" s="9">
        <f>AJ49/OFFSET(AJ$10, $M$1,0)</f>
        <v/>
      </c>
    </row>
    <row r="50">
      <c r="A50" s="2" t="n">
        <v>44879</v>
      </c>
      <c r="B50" t="n">
        <v>532</v>
      </c>
      <c r="C50" t="n">
        <v>45</v>
      </c>
      <c r="D50" t="n">
        <v>372</v>
      </c>
      <c r="E50" t="n">
        <v>1287</v>
      </c>
      <c r="F50" t="n">
        <v>2236</v>
      </c>
      <c r="L50">
        <f>B50+L49</f>
        <v/>
      </c>
      <c r="M50">
        <f>C50+M49</f>
        <v/>
      </c>
      <c r="N50">
        <f>D50+N49</f>
        <v/>
      </c>
      <c r="O50">
        <f>E50+O49</f>
        <v/>
      </c>
      <c r="Q50" s="9">
        <f>M50/L50</f>
        <v/>
      </c>
      <c r="R50" s="9">
        <f>N50/M50</f>
        <v/>
      </c>
      <c r="S50" s="9">
        <f>N50/L50</f>
        <v/>
      </c>
      <c r="T50" s="9">
        <f>O50/L50</f>
        <v/>
      </c>
      <c r="U50" s="9">
        <f>O50/M50</f>
        <v/>
      </c>
      <c r="V50" s="9">
        <f>O50/N50</f>
        <v/>
      </c>
      <c r="X50" s="9">
        <f>(OFFSET(M50,$M$2,0)-OFFSET(M$10, $M$2-1, 0))/(OFFSET(L50,$M$2,0)-OFFSET(L$10,$M$2-1,0))</f>
        <v/>
      </c>
      <c r="Y50" s="9">
        <f>(OFFSET(N50,$M$2,0)-OFFSET(N$10, $M$2-1, 0))/(OFFSET(M50,$M$2,0)-OFFSET(M$10,$M$2-1,0))</f>
        <v/>
      </c>
      <c r="Z50" s="9">
        <f>(OFFSET(N50,$M$2,0)-OFFSET(N$10, $M$2-1, 0))/(OFFSET(L50,$M$2,0)-OFFSET(L$10,$M$2-1,0))</f>
        <v/>
      </c>
      <c r="AA50">
        <f>(OFFSET(O50,$M$2,0)-OFFSET(O$10, $M$2-1, 0))/(OFFSET(L50,$M$2,0)-OFFSET(L$10,$M$2-1,0))</f>
        <v/>
      </c>
      <c r="AB50">
        <f>(OFFSET(O50,$M$2,0)-OFFSET(O$10, $M$2-1, 0))/(OFFSET(M50,$M$2,0)-OFFSET(M$10,$M$2-1,0))</f>
        <v/>
      </c>
      <c r="AC50">
        <f>(OFFSET(O50,$M$2,0)-OFFSET(O$10, $M$2-1, 0))/(OFFSET(N50,$M$2,0)-OFFSET(N$10,$M$2-1,0))</f>
        <v/>
      </c>
      <c r="AE50" s="9">
        <f>Q50*($X$6^(ROW()-10))</f>
        <v/>
      </c>
      <c r="AF50" s="9">
        <f>R50*($X$6^(ROW()-10))</f>
        <v/>
      </c>
      <c r="AG50" s="9">
        <f>S50*($X$6^(ROW()-10))</f>
        <v/>
      </c>
      <c r="AH50" s="9">
        <f>T50*($X$6^(ROW()-10))</f>
        <v/>
      </c>
      <c r="AI50" s="9">
        <f>U50*($X$6^(ROW()-10))</f>
        <v/>
      </c>
      <c r="AJ50" s="9">
        <f>V50*($X$6^(ROW()-10))</f>
        <v/>
      </c>
      <c r="AL50" s="6">
        <f>A50</f>
        <v/>
      </c>
      <c r="AM50" s="9">
        <f>AE50/OFFSET(AE$10, $M$1,0)</f>
        <v/>
      </c>
      <c r="AN50" s="9">
        <f>AF50/OFFSET(AF$10, $M$1,0)</f>
        <v/>
      </c>
      <c r="AO50" s="9">
        <f>AG50/OFFSET(AG$10, $M$1,0)</f>
        <v/>
      </c>
      <c r="AP50" s="9">
        <f>AH50/OFFSET(AH$10, $M$1,0)</f>
        <v/>
      </c>
      <c r="AQ50" s="9">
        <f>AI50/OFFSET(AI$10, $M$1,0)</f>
        <v/>
      </c>
      <c r="AR50" s="9">
        <f>AJ50/OFFSET(AJ$10, $M$1,0)</f>
        <v/>
      </c>
    </row>
    <row r="51">
      <c r="A51" s="2" t="n">
        <v>44886</v>
      </c>
      <c r="B51" t="n">
        <v>557</v>
      </c>
      <c r="C51" t="n">
        <v>85</v>
      </c>
      <c r="D51" t="n">
        <v>405</v>
      </c>
      <c r="E51" t="n">
        <v>1249</v>
      </c>
      <c r="F51" t="n">
        <v>2296</v>
      </c>
      <c r="L51">
        <f>B51+L50</f>
        <v/>
      </c>
      <c r="M51">
        <f>C51+M50</f>
        <v/>
      </c>
      <c r="N51">
        <f>D51+N50</f>
        <v/>
      </c>
      <c r="O51">
        <f>E51+O50</f>
        <v/>
      </c>
      <c r="Q51" s="9">
        <f>M51/L51</f>
        <v/>
      </c>
      <c r="R51" s="9">
        <f>N51/M51</f>
        <v/>
      </c>
      <c r="S51" s="9">
        <f>N51/L51</f>
        <v/>
      </c>
      <c r="T51" s="9">
        <f>O51/L51</f>
        <v/>
      </c>
      <c r="U51" s="9">
        <f>O51/M51</f>
        <v/>
      </c>
      <c r="V51" s="9">
        <f>O51/N51</f>
        <v/>
      </c>
      <c r="X51" s="9">
        <f>(OFFSET(M51,$M$2,0)-OFFSET(M$10, $M$2-1, 0))/(OFFSET(L51,$M$2,0)-OFFSET(L$10,$M$2-1,0))</f>
        <v/>
      </c>
      <c r="Y51" s="9">
        <f>(OFFSET(N51,$M$2,0)-OFFSET(N$10, $M$2-1, 0))/(OFFSET(M51,$M$2,0)-OFFSET(M$10,$M$2-1,0))</f>
        <v/>
      </c>
      <c r="Z51" s="9">
        <f>(OFFSET(N51,$M$2,0)-OFFSET(N$10, $M$2-1, 0))/(OFFSET(L51,$M$2,0)-OFFSET(L$10,$M$2-1,0))</f>
        <v/>
      </c>
      <c r="AA51">
        <f>(OFFSET(O51,$M$2,0)-OFFSET(O$10, $M$2-1, 0))/(OFFSET(L51,$M$2,0)-OFFSET(L$10,$M$2-1,0))</f>
        <v/>
      </c>
      <c r="AB51">
        <f>(OFFSET(O51,$M$2,0)-OFFSET(O$10, $M$2-1, 0))/(OFFSET(M51,$M$2,0)-OFFSET(M$10,$M$2-1,0))</f>
        <v/>
      </c>
      <c r="AC51">
        <f>(OFFSET(O51,$M$2,0)-OFFSET(O$10, $M$2-1, 0))/(OFFSET(N51,$M$2,0)-OFFSET(N$10,$M$2-1,0))</f>
        <v/>
      </c>
      <c r="AE51" s="9">
        <f>Q51*($X$6^(ROW()-10))</f>
        <v/>
      </c>
      <c r="AF51" s="9">
        <f>R51*($X$6^(ROW()-10))</f>
        <v/>
      </c>
      <c r="AG51" s="9">
        <f>S51*($X$6^(ROW()-10))</f>
        <v/>
      </c>
      <c r="AH51" s="9">
        <f>T51*($X$6^(ROW()-10))</f>
        <v/>
      </c>
      <c r="AI51" s="9">
        <f>U51*($X$6^(ROW()-10))</f>
        <v/>
      </c>
      <c r="AJ51" s="9">
        <f>V51*($X$6^(ROW()-10))</f>
        <v/>
      </c>
      <c r="AL51" s="6">
        <f>A51</f>
        <v/>
      </c>
      <c r="AM51" s="9">
        <f>AE51/OFFSET(AE$10, $M$1,0)</f>
        <v/>
      </c>
      <c r="AN51" s="9">
        <f>AF51/OFFSET(AF$10, $M$1,0)</f>
        <v/>
      </c>
      <c r="AO51" s="9">
        <f>AG51/OFFSET(AG$10, $M$1,0)</f>
        <v/>
      </c>
      <c r="AP51" s="9">
        <f>AH51/OFFSET(AH$10, $M$1,0)</f>
        <v/>
      </c>
      <c r="AQ51" s="9">
        <f>AI51/OFFSET(AI$10, $M$1,0)</f>
        <v/>
      </c>
      <c r="AR51" s="9">
        <f>AJ51/OFFSET(AJ$10, $M$1,0)</f>
        <v/>
      </c>
    </row>
    <row r="52">
      <c r="A52" s="2" t="n">
        <v>44893</v>
      </c>
      <c r="B52" t="n">
        <v>593</v>
      </c>
      <c r="C52" t="n">
        <v>65</v>
      </c>
      <c r="D52" t="n">
        <v>419</v>
      </c>
      <c r="E52" t="n">
        <v>1385</v>
      </c>
      <c r="F52" t="n">
        <v>2462</v>
      </c>
      <c r="L52">
        <f>B52+L51</f>
        <v/>
      </c>
      <c r="M52">
        <f>C52+M51</f>
        <v/>
      </c>
      <c r="N52">
        <f>D52+N51</f>
        <v/>
      </c>
      <c r="O52">
        <f>E52+O51</f>
        <v/>
      </c>
      <c r="Q52" s="9">
        <f>M52/L52</f>
        <v/>
      </c>
      <c r="R52" s="9">
        <f>N52/M52</f>
        <v/>
      </c>
      <c r="S52" s="9">
        <f>N52/L52</f>
        <v/>
      </c>
      <c r="T52" s="9">
        <f>O52/L52</f>
        <v/>
      </c>
      <c r="U52" s="9">
        <f>O52/M52</f>
        <v/>
      </c>
      <c r="V52" s="9">
        <f>O52/N52</f>
        <v/>
      </c>
      <c r="X52" s="9">
        <f>(OFFSET(M52,$M$2,0)-OFFSET(M$10, $M$2-1, 0))/(OFFSET(L52,$M$2,0)-OFFSET(L$10,$M$2-1,0))</f>
        <v/>
      </c>
      <c r="Y52" s="9">
        <f>(OFFSET(N52,$M$2,0)-OFFSET(N$10, $M$2-1, 0))/(OFFSET(M52,$M$2,0)-OFFSET(M$10,$M$2-1,0))</f>
        <v/>
      </c>
      <c r="Z52" s="9">
        <f>(OFFSET(N52,$M$2,0)-OFFSET(N$10, $M$2-1, 0))/(OFFSET(L52,$M$2,0)-OFFSET(L$10,$M$2-1,0))</f>
        <v/>
      </c>
      <c r="AA52">
        <f>(OFFSET(O52,$M$2,0)-OFFSET(O$10, $M$2-1, 0))/(OFFSET(L52,$M$2,0)-OFFSET(L$10,$M$2-1,0))</f>
        <v/>
      </c>
      <c r="AB52">
        <f>(OFFSET(O52,$M$2,0)-OFFSET(O$10, $M$2-1, 0))/(OFFSET(M52,$M$2,0)-OFFSET(M$10,$M$2-1,0))</f>
        <v/>
      </c>
      <c r="AC52">
        <f>(OFFSET(O52,$M$2,0)-OFFSET(O$10, $M$2-1, 0))/(OFFSET(N52,$M$2,0)-OFFSET(N$10,$M$2-1,0))</f>
        <v/>
      </c>
      <c r="AE52" s="9">
        <f>Q52*($X$6^(ROW()-10))</f>
        <v/>
      </c>
      <c r="AF52" s="9">
        <f>R52*($X$6^(ROW()-10))</f>
        <v/>
      </c>
      <c r="AG52" s="9">
        <f>S52*($X$6^(ROW()-10))</f>
        <v/>
      </c>
      <c r="AH52" s="9">
        <f>T52*($X$6^(ROW()-10))</f>
        <v/>
      </c>
      <c r="AI52" s="9">
        <f>U52*($X$6^(ROW()-10))</f>
        <v/>
      </c>
      <c r="AJ52" s="9">
        <f>V52*($X$6^(ROW()-10))</f>
        <v/>
      </c>
      <c r="AL52" s="6">
        <f>A52</f>
        <v/>
      </c>
      <c r="AM52" s="9">
        <f>AE52/OFFSET(AE$10, $M$1,0)</f>
        <v/>
      </c>
      <c r="AN52" s="9">
        <f>AF52/OFFSET(AF$10, $M$1,0)</f>
        <v/>
      </c>
      <c r="AO52" s="9">
        <f>AG52/OFFSET(AG$10, $M$1,0)</f>
        <v/>
      </c>
      <c r="AP52" s="9">
        <f>AH52/OFFSET(AH$10, $M$1,0)</f>
        <v/>
      </c>
      <c r="AQ52" s="9">
        <f>AI52/OFFSET(AI$10, $M$1,0)</f>
        <v/>
      </c>
      <c r="AR52" s="9">
        <f>AJ52/OFFSET(AJ$10, $M$1,0)</f>
        <v/>
      </c>
    </row>
    <row r="53">
      <c r="A53" s="2" t="n">
        <v>44900</v>
      </c>
      <c r="B53" t="n">
        <v>615</v>
      </c>
      <c r="C53" t="n">
        <v>72</v>
      </c>
      <c r="D53" t="n">
        <v>403</v>
      </c>
      <c r="E53" t="n">
        <v>1378</v>
      </c>
      <c r="F53" t="n">
        <v>2468</v>
      </c>
      <c r="L53">
        <f>B53+L52</f>
        <v/>
      </c>
      <c r="M53">
        <f>C53+M52</f>
        <v/>
      </c>
      <c r="N53">
        <f>D53+N52</f>
        <v/>
      </c>
      <c r="O53">
        <f>E53+O52</f>
        <v/>
      </c>
      <c r="Q53" s="9">
        <f>M53/L53</f>
        <v/>
      </c>
      <c r="R53" s="9">
        <f>N53/M53</f>
        <v/>
      </c>
      <c r="S53" s="9">
        <f>N53/L53</f>
        <v/>
      </c>
      <c r="T53" s="9">
        <f>O53/L53</f>
        <v/>
      </c>
      <c r="U53" s="9">
        <f>O53/M53</f>
        <v/>
      </c>
      <c r="V53" s="9">
        <f>O53/N53</f>
        <v/>
      </c>
      <c r="X53" s="9">
        <f>(OFFSET(M53,$M$2,0)-OFFSET(M$10, $M$2-1, 0))/(OFFSET(L53,$M$2,0)-OFFSET(L$10,$M$2-1,0))</f>
        <v/>
      </c>
      <c r="Y53" s="9">
        <f>(OFFSET(N53,$M$2,0)-OFFSET(N$10, $M$2-1, 0))/(OFFSET(M53,$M$2,0)-OFFSET(M$10,$M$2-1,0))</f>
        <v/>
      </c>
      <c r="Z53" s="9">
        <f>(OFFSET(N53,$M$2,0)-OFFSET(N$10, $M$2-1, 0))/(OFFSET(L53,$M$2,0)-OFFSET(L$10,$M$2-1,0))</f>
        <v/>
      </c>
      <c r="AA53">
        <f>(OFFSET(O53,$M$2,0)-OFFSET(O$10, $M$2-1, 0))/(OFFSET(L53,$M$2,0)-OFFSET(L$10,$M$2-1,0))</f>
        <v/>
      </c>
      <c r="AB53">
        <f>(OFFSET(O53,$M$2,0)-OFFSET(O$10, $M$2-1, 0))/(OFFSET(M53,$M$2,0)-OFFSET(M$10,$M$2-1,0))</f>
        <v/>
      </c>
      <c r="AC53">
        <f>(OFFSET(O53,$M$2,0)-OFFSET(O$10, $M$2-1, 0))/(OFFSET(N53,$M$2,0)-OFFSET(N$10,$M$2-1,0))</f>
        <v/>
      </c>
      <c r="AE53" s="9">
        <f>Q53*($X$6^(ROW()-10))</f>
        <v/>
      </c>
      <c r="AF53" s="9">
        <f>R53*($X$6^(ROW()-10))</f>
        <v/>
      </c>
      <c r="AG53" s="9">
        <f>S53*($X$6^(ROW()-10))</f>
        <v/>
      </c>
      <c r="AH53" s="9">
        <f>T53*($X$6^(ROW()-10))</f>
        <v/>
      </c>
      <c r="AI53" s="9">
        <f>U53*($X$6^(ROW()-10))</f>
        <v/>
      </c>
      <c r="AJ53" s="9">
        <f>V53*($X$6^(ROW()-10))</f>
        <v/>
      </c>
      <c r="AL53" s="6">
        <f>A53</f>
        <v/>
      </c>
      <c r="AM53" s="9">
        <f>AE53/OFFSET(AE$10, $M$1,0)</f>
        <v/>
      </c>
      <c r="AN53" s="9">
        <f>AF53/OFFSET(AF$10, $M$1,0)</f>
        <v/>
      </c>
      <c r="AO53" s="9">
        <f>AG53/OFFSET(AG$10, $M$1,0)</f>
        <v/>
      </c>
      <c r="AP53" s="9">
        <f>AH53/OFFSET(AH$10, $M$1,0)</f>
        <v/>
      </c>
      <c r="AQ53" s="9">
        <f>AI53/OFFSET(AI$10, $M$1,0)</f>
        <v/>
      </c>
      <c r="AR53" s="9">
        <f>AJ53/OFFSET(AJ$10, $M$1,0)</f>
        <v/>
      </c>
    </row>
    <row r="54">
      <c r="A54" s="2" t="n">
        <v>44907</v>
      </c>
      <c r="B54" t="n">
        <v>628</v>
      </c>
      <c r="C54" t="n">
        <v>83</v>
      </c>
      <c r="D54" t="n">
        <v>477</v>
      </c>
      <c r="E54" t="n">
        <v>1544</v>
      </c>
      <c r="F54" t="n">
        <v>2732</v>
      </c>
      <c r="L54">
        <f>B54+L53</f>
        <v/>
      </c>
      <c r="M54">
        <f>C54+M53</f>
        <v/>
      </c>
      <c r="N54">
        <f>D54+N53</f>
        <v/>
      </c>
      <c r="O54">
        <f>E54+O53</f>
        <v/>
      </c>
      <c r="Q54" s="9">
        <f>M54/L54</f>
        <v/>
      </c>
      <c r="R54" s="9">
        <f>N54/M54</f>
        <v/>
      </c>
      <c r="S54" s="9">
        <f>N54/L54</f>
        <v/>
      </c>
      <c r="T54" s="9">
        <f>O54/L54</f>
        <v/>
      </c>
      <c r="U54" s="9">
        <f>O54/M54</f>
        <v/>
      </c>
      <c r="V54" s="9">
        <f>O54/N54</f>
        <v/>
      </c>
      <c r="X54" s="9">
        <f>(OFFSET(M54,$M$2,0)-OFFSET(M$10, $M$2-1, 0))/(OFFSET(L54,$M$2,0)-OFFSET(L$10,$M$2-1,0))</f>
        <v/>
      </c>
      <c r="Y54" s="9">
        <f>(OFFSET(N54,$M$2,0)-OFFSET(N$10, $M$2-1, 0))/(OFFSET(M54,$M$2,0)-OFFSET(M$10,$M$2-1,0))</f>
        <v/>
      </c>
      <c r="Z54" s="9">
        <f>(OFFSET(N54,$M$2,0)-OFFSET(N$10, $M$2-1, 0))/(OFFSET(L54,$M$2,0)-OFFSET(L$10,$M$2-1,0))</f>
        <v/>
      </c>
      <c r="AA54">
        <f>(OFFSET(O54,$M$2,0)-OFFSET(O$10, $M$2-1, 0))/(OFFSET(L54,$M$2,0)-OFFSET(L$10,$M$2-1,0))</f>
        <v/>
      </c>
      <c r="AB54">
        <f>(OFFSET(O54,$M$2,0)-OFFSET(O$10, $M$2-1, 0))/(OFFSET(M54,$M$2,0)-OFFSET(M$10,$M$2-1,0))</f>
        <v/>
      </c>
      <c r="AC54">
        <f>(OFFSET(O54,$M$2,0)-OFFSET(O$10, $M$2-1, 0))/(OFFSET(N54,$M$2,0)-OFFSET(N$10,$M$2-1,0))</f>
        <v/>
      </c>
      <c r="AE54" s="9">
        <f>Q54*($X$6^(ROW()-10))</f>
        <v/>
      </c>
      <c r="AF54" s="9">
        <f>R54*($X$6^(ROW()-10))</f>
        <v/>
      </c>
      <c r="AG54" s="9">
        <f>S54*($X$6^(ROW()-10))</f>
        <v/>
      </c>
      <c r="AH54" s="9">
        <f>T54*($X$6^(ROW()-10))</f>
        <v/>
      </c>
      <c r="AI54" s="9">
        <f>U54*($X$6^(ROW()-10))</f>
        <v/>
      </c>
      <c r="AJ54" s="9">
        <f>V54*($X$6^(ROW()-10))</f>
        <v/>
      </c>
      <c r="AL54" s="6">
        <f>A54</f>
        <v/>
      </c>
      <c r="AM54" s="9">
        <f>AE54/OFFSET(AE$10, $M$1,0)</f>
        <v/>
      </c>
      <c r="AN54" s="9">
        <f>AF54/OFFSET(AF$10, $M$1,0)</f>
        <v/>
      </c>
      <c r="AO54" s="9">
        <f>AG54/OFFSET(AG$10, $M$1,0)</f>
        <v/>
      </c>
      <c r="AP54" s="9">
        <f>AH54/OFFSET(AH$10, $M$1,0)</f>
        <v/>
      </c>
      <c r="AQ54" s="9">
        <f>AI54/OFFSET(AI$10, $M$1,0)</f>
        <v/>
      </c>
      <c r="AR54" s="9">
        <f>AJ54/OFFSET(AJ$10, $M$1,0)</f>
        <v/>
      </c>
    </row>
    <row r="55">
      <c r="A55" s="2" t="n">
        <v>44914</v>
      </c>
      <c r="B55" t="n">
        <v>719</v>
      </c>
      <c r="C55" t="n">
        <v>83</v>
      </c>
      <c r="D55" t="n">
        <v>477</v>
      </c>
      <c r="E55" t="n">
        <v>1743</v>
      </c>
      <c r="F55" t="n">
        <v>3022</v>
      </c>
      <c r="L55">
        <f>B55+L54</f>
        <v/>
      </c>
      <c r="M55">
        <f>C55+M54</f>
        <v/>
      </c>
      <c r="N55">
        <f>D55+N54</f>
        <v/>
      </c>
      <c r="O55">
        <f>E55+O54</f>
        <v/>
      </c>
      <c r="Q55" s="9">
        <f>M55/L55</f>
        <v/>
      </c>
      <c r="R55" s="9">
        <f>N55/M55</f>
        <v/>
      </c>
      <c r="S55" s="9">
        <f>N55/L55</f>
        <v/>
      </c>
      <c r="T55" s="9">
        <f>O55/L55</f>
        <v/>
      </c>
      <c r="U55" s="9">
        <f>O55/M55</f>
        <v/>
      </c>
      <c r="V55" s="9">
        <f>O55/N55</f>
        <v/>
      </c>
      <c r="X55" s="9">
        <f>(OFFSET(M55,$M$2,0)-OFFSET(M$10, $M$2-1, 0))/(OFFSET(L55,$M$2,0)-OFFSET(L$10,$M$2-1,0))</f>
        <v/>
      </c>
      <c r="Y55" s="9">
        <f>(OFFSET(N55,$M$2,0)-OFFSET(N$10, $M$2-1, 0))/(OFFSET(M55,$M$2,0)-OFFSET(M$10,$M$2-1,0))</f>
        <v/>
      </c>
      <c r="Z55" s="9">
        <f>(OFFSET(N55,$M$2,0)-OFFSET(N$10, $M$2-1, 0))/(OFFSET(L55,$M$2,0)-OFFSET(L$10,$M$2-1,0))</f>
        <v/>
      </c>
      <c r="AA55">
        <f>(OFFSET(O55,$M$2,0)-OFFSET(O$10, $M$2-1, 0))/(OFFSET(L55,$M$2,0)-OFFSET(L$10,$M$2-1,0))</f>
        <v/>
      </c>
      <c r="AB55">
        <f>(OFFSET(O55,$M$2,0)-OFFSET(O$10, $M$2-1, 0))/(OFFSET(M55,$M$2,0)-OFFSET(M$10,$M$2-1,0))</f>
        <v/>
      </c>
      <c r="AC55">
        <f>(OFFSET(O55,$M$2,0)-OFFSET(O$10, $M$2-1, 0))/(OFFSET(N55,$M$2,0)-OFFSET(N$10,$M$2-1,0))</f>
        <v/>
      </c>
      <c r="AE55" s="9">
        <f>Q55*($X$6^(ROW()-10))</f>
        <v/>
      </c>
      <c r="AF55" s="9">
        <f>R55*($X$6^(ROW()-10))</f>
        <v/>
      </c>
      <c r="AG55" s="9">
        <f>S55*($X$6^(ROW()-10))</f>
        <v/>
      </c>
      <c r="AH55" s="9">
        <f>T55*($X$6^(ROW()-10))</f>
        <v/>
      </c>
      <c r="AI55" s="9">
        <f>U55*($X$6^(ROW()-10))</f>
        <v/>
      </c>
      <c r="AJ55" s="9">
        <f>V55*($X$6^(ROW()-10))</f>
        <v/>
      </c>
      <c r="AL55" s="6">
        <f>A55</f>
        <v/>
      </c>
      <c r="AM55" s="9">
        <f>AE55/OFFSET(AE$10, $M$1,0)</f>
        <v/>
      </c>
      <c r="AN55" s="9">
        <f>AF55/OFFSET(AF$10, $M$1,0)</f>
        <v/>
      </c>
      <c r="AO55" s="9">
        <f>AG55/OFFSET(AG$10, $M$1,0)</f>
        <v/>
      </c>
      <c r="AP55" s="9">
        <f>AH55/OFFSET(AH$10, $M$1,0)</f>
        <v/>
      </c>
      <c r="AQ55" s="9">
        <f>AI55/OFFSET(AI$10, $M$1,0)</f>
        <v/>
      </c>
      <c r="AR55" s="9">
        <f>AJ55/OFFSET(AJ$10, $M$1,0)</f>
        <v/>
      </c>
    </row>
    <row r="56">
      <c r="A56" s="2" t="n">
        <v>44921</v>
      </c>
      <c r="B56" t="n">
        <v>788</v>
      </c>
      <c r="C56" t="n">
        <v>96</v>
      </c>
      <c r="D56" t="n">
        <v>546</v>
      </c>
      <c r="E56" t="n">
        <v>1736</v>
      </c>
      <c r="F56" t="n">
        <v>3166</v>
      </c>
      <c r="L56">
        <f>B56+L55</f>
        <v/>
      </c>
      <c r="M56">
        <f>C56+M55</f>
        <v/>
      </c>
      <c r="N56">
        <f>D56+N55</f>
        <v/>
      </c>
      <c r="O56">
        <f>E56+O55</f>
        <v/>
      </c>
      <c r="Q56" s="9">
        <f>M56/L56</f>
        <v/>
      </c>
      <c r="R56" s="9">
        <f>N56/M56</f>
        <v/>
      </c>
      <c r="S56" s="9">
        <f>N56/L56</f>
        <v/>
      </c>
      <c r="T56" s="9">
        <f>O56/L56</f>
        <v/>
      </c>
      <c r="U56" s="9">
        <f>O56/M56</f>
        <v/>
      </c>
      <c r="V56" s="9">
        <f>O56/N56</f>
        <v/>
      </c>
      <c r="X56" s="9">
        <f>(OFFSET(M56,$M$2,0)-OFFSET(M$10, $M$2-1, 0))/(OFFSET(L56,$M$2,0)-OFFSET(L$10,$M$2-1,0))</f>
        <v/>
      </c>
      <c r="Y56" s="9">
        <f>(OFFSET(N56,$M$2,0)-OFFSET(N$10, $M$2-1, 0))/(OFFSET(M56,$M$2,0)-OFFSET(M$10,$M$2-1,0))</f>
        <v/>
      </c>
      <c r="Z56" s="9">
        <f>(OFFSET(N56,$M$2,0)-OFFSET(N$10, $M$2-1, 0))/(OFFSET(L56,$M$2,0)-OFFSET(L$10,$M$2-1,0))</f>
        <v/>
      </c>
      <c r="AA56">
        <f>(OFFSET(O56,$M$2,0)-OFFSET(O$10, $M$2-1, 0))/(OFFSET(L56,$M$2,0)-OFFSET(L$10,$M$2-1,0))</f>
        <v/>
      </c>
      <c r="AB56">
        <f>(OFFSET(O56,$M$2,0)-OFFSET(O$10, $M$2-1, 0))/(OFFSET(M56,$M$2,0)-OFFSET(M$10,$M$2-1,0))</f>
        <v/>
      </c>
      <c r="AC56">
        <f>(OFFSET(O56,$M$2,0)-OFFSET(O$10, $M$2-1, 0))/(OFFSET(N56,$M$2,0)-OFFSET(N$10,$M$2-1,0))</f>
        <v/>
      </c>
      <c r="AE56" s="9">
        <f>Q56*($X$6^(ROW()-10))</f>
        <v/>
      </c>
      <c r="AF56" s="9">
        <f>R56*($X$6^(ROW()-10))</f>
        <v/>
      </c>
      <c r="AG56" s="9">
        <f>S56*($X$6^(ROW()-10))</f>
        <v/>
      </c>
      <c r="AH56" s="9">
        <f>T56*($X$6^(ROW()-10))</f>
        <v/>
      </c>
      <c r="AI56" s="9">
        <f>U56*($X$6^(ROW()-10))</f>
        <v/>
      </c>
      <c r="AJ56" s="9">
        <f>V56*($X$6^(ROW()-10))</f>
        <v/>
      </c>
      <c r="AL56" s="6">
        <f>A56</f>
        <v/>
      </c>
      <c r="AM56" s="9">
        <f>AE56/OFFSET(AE$10, $M$1,0)</f>
        <v/>
      </c>
      <c r="AN56" s="9">
        <f>AF56/OFFSET(AF$10, $M$1,0)</f>
        <v/>
      </c>
      <c r="AO56" s="9">
        <f>AG56/OFFSET(AG$10, $M$1,0)</f>
        <v/>
      </c>
      <c r="AP56" s="9">
        <f>AH56/OFFSET(AH$10, $M$1,0)</f>
        <v/>
      </c>
      <c r="AQ56" s="9">
        <f>AI56/OFFSET(AI$10, $M$1,0)</f>
        <v/>
      </c>
      <c r="AR56" s="9">
        <f>AJ56/OFFSET(AJ$10, $M$1,0)</f>
        <v/>
      </c>
    </row>
    <row r="57">
      <c r="A57" s="2" t="n">
        <v>44928</v>
      </c>
      <c r="B57" t="n">
        <v>694</v>
      </c>
      <c r="C57" t="n">
        <v>97</v>
      </c>
      <c r="D57" t="n">
        <v>504</v>
      </c>
      <c r="E57" t="n">
        <v>1666</v>
      </c>
      <c r="F57" t="n">
        <v>2961</v>
      </c>
      <c r="L57">
        <f>B57+L56</f>
        <v/>
      </c>
      <c r="M57">
        <f>C57+M56</f>
        <v/>
      </c>
      <c r="N57">
        <f>D57+N56</f>
        <v/>
      </c>
      <c r="O57">
        <f>E57+O56</f>
        <v/>
      </c>
      <c r="Q57" s="9">
        <f>M57/L57</f>
        <v/>
      </c>
      <c r="R57" s="9">
        <f>N57/M57</f>
        <v/>
      </c>
      <c r="S57" s="9">
        <f>N57/L57</f>
        <v/>
      </c>
      <c r="T57" s="9">
        <f>O57/L57</f>
        <v/>
      </c>
      <c r="U57" s="9">
        <f>O57/M57</f>
        <v/>
      </c>
      <c r="V57" s="9">
        <f>O57/N57</f>
        <v/>
      </c>
      <c r="X57" s="9">
        <f>(OFFSET(M57,$M$2,0)-OFFSET(M$10, $M$2-1, 0))/(OFFSET(L57,$M$2,0)-OFFSET(L$10,$M$2-1,0))</f>
        <v/>
      </c>
      <c r="Y57" s="9">
        <f>(OFFSET(N57,$M$2,0)-OFFSET(N$10, $M$2-1, 0))/(OFFSET(M57,$M$2,0)-OFFSET(M$10,$M$2-1,0))</f>
        <v/>
      </c>
      <c r="Z57" s="9">
        <f>(OFFSET(N57,$M$2,0)-OFFSET(N$10, $M$2-1, 0))/(OFFSET(L57,$M$2,0)-OFFSET(L$10,$M$2-1,0))</f>
        <v/>
      </c>
      <c r="AA57">
        <f>(OFFSET(O57,$M$2,0)-OFFSET(O$10, $M$2-1, 0))/(OFFSET(L57,$M$2,0)-OFFSET(L$10,$M$2-1,0))</f>
        <v/>
      </c>
      <c r="AB57">
        <f>(OFFSET(O57,$M$2,0)-OFFSET(O$10, $M$2-1, 0))/(OFFSET(M57,$M$2,0)-OFFSET(M$10,$M$2-1,0))</f>
        <v/>
      </c>
      <c r="AC57">
        <f>(OFFSET(O57,$M$2,0)-OFFSET(O$10, $M$2-1, 0))/(OFFSET(N57,$M$2,0)-OFFSET(N$10,$M$2-1,0))</f>
        <v/>
      </c>
      <c r="AE57" s="9">
        <f>Q57*($X$6^(ROW()-10))</f>
        <v/>
      </c>
      <c r="AF57" s="9">
        <f>R57*($X$6^(ROW()-10))</f>
        <v/>
      </c>
      <c r="AG57" s="9">
        <f>S57*($X$6^(ROW()-10))</f>
        <v/>
      </c>
      <c r="AH57" s="9">
        <f>T57*($X$6^(ROW()-10))</f>
        <v/>
      </c>
      <c r="AI57" s="9">
        <f>U57*($X$6^(ROW()-10))</f>
        <v/>
      </c>
      <c r="AJ57" s="9">
        <f>V57*($X$6^(ROW()-10))</f>
        <v/>
      </c>
      <c r="AL57" s="6">
        <f>A57</f>
        <v/>
      </c>
      <c r="AM57" s="9">
        <f>AE57/OFFSET(AE$10, $M$1,0)</f>
        <v/>
      </c>
      <c r="AN57" s="9">
        <f>AF57/OFFSET(AF$10, $M$1,0)</f>
        <v/>
      </c>
      <c r="AO57" s="9">
        <f>AG57/OFFSET(AG$10, $M$1,0)</f>
        <v/>
      </c>
      <c r="AP57" s="9">
        <f>AH57/OFFSET(AH$10, $M$1,0)</f>
        <v/>
      </c>
      <c r="AQ57" s="9">
        <f>AI57/OFFSET(AI$10, $M$1,0)</f>
        <v/>
      </c>
      <c r="AR57" s="9">
        <f>AJ57/OFFSET(AJ$10, $M$1,0)</f>
        <v/>
      </c>
    </row>
    <row r="58">
      <c r="A58" s="2" t="n">
        <v>44935</v>
      </c>
      <c r="B58" t="n">
        <v>645</v>
      </c>
      <c r="C58" t="n">
        <v>79</v>
      </c>
      <c r="D58" t="n">
        <v>437</v>
      </c>
      <c r="E58" t="n">
        <v>1503</v>
      </c>
      <c r="F58" t="n">
        <v>2664</v>
      </c>
      <c r="L58">
        <f>B58+L57</f>
        <v/>
      </c>
      <c r="M58">
        <f>C58+M57</f>
        <v/>
      </c>
      <c r="N58">
        <f>D58+N57</f>
        <v/>
      </c>
      <c r="O58">
        <f>E58+O57</f>
        <v/>
      </c>
      <c r="Q58" s="9">
        <f>M58/L58</f>
        <v/>
      </c>
      <c r="R58" s="9">
        <f>N58/M58</f>
        <v/>
      </c>
      <c r="S58" s="9">
        <f>N58/L58</f>
        <v/>
      </c>
      <c r="T58" s="9">
        <f>O58/L58</f>
        <v/>
      </c>
      <c r="U58" s="9">
        <f>O58/M58</f>
        <v/>
      </c>
      <c r="V58" s="9">
        <f>O58/N58</f>
        <v/>
      </c>
      <c r="X58" s="9">
        <f>(OFFSET(M58,$M$2,0)-OFFSET(M$10, $M$2-1, 0))/(OFFSET(L58,$M$2,0)-OFFSET(L$10,$M$2-1,0))</f>
        <v/>
      </c>
      <c r="Y58" s="9">
        <f>(OFFSET(N58,$M$2,0)-OFFSET(N$10, $M$2-1, 0))/(OFFSET(M58,$M$2,0)-OFFSET(M$10,$M$2-1,0))</f>
        <v/>
      </c>
      <c r="Z58" s="9">
        <f>(OFFSET(N58,$M$2,0)-OFFSET(N$10, $M$2-1, 0))/(OFFSET(L58,$M$2,0)-OFFSET(L$10,$M$2-1,0))</f>
        <v/>
      </c>
      <c r="AA58">
        <f>(OFFSET(O58,$M$2,0)-OFFSET(O$10, $M$2-1, 0))/(OFFSET(L58,$M$2,0)-OFFSET(L$10,$M$2-1,0))</f>
        <v/>
      </c>
      <c r="AB58">
        <f>(OFFSET(O58,$M$2,0)-OFFSET(O$10, $M$2-1, 0))/(OFFSET(M58,$M$2,0)-OFFSET(M$10,$M$2-1,0))</f>
        <v/>
      </c>
      <c r="AC58">
        <f>(OFFSET(O58,$M$2,0)-OFFSET(O$10, $M$2-1, 0))/(OFFSET(N58,$M$2,0)-OFFSET(N$10,$M$2-1,0))</f>
        <v/>
      </c>
      <c r="AE58" s="9">
        <f>Q58*($X$6^(ROW()-10))</f>
        <v/>
      </c>
      <c r="AF58" s="9">
        <f>R58*($X$6^(ROW()-10))</f>
        <v/>
      </c>
      <c r="AG58" s="9">
        <f>S58*($X$6^(ROW()-10))</f>
        <v/>
      </c>
      <c r="AH58" s="9">
        <f>T58*($X$6^(ROW()-10))</f>
        <v/>
      </c>
      <c r="AI58" s="9">
        <f>U58*($X$6^(ROW()-10))</f>
        <v/>
      </c>
      <c r="AJ58" s="9">
        <f>V58*($X$6^(ROW()-10))</f>
        <v/>
      </c>
      <c r="AL58" s="6">
        <f>A58</f>
        <v/>
      </c>
      <c r="AM58" s="9">
        <f>AE58/OFFSET(AE$10, $M$1,0)</f>
        <v/>
      </c>
      <c r="AN58" s="9">
        <f>AF58/OFFSET(AF$10, $M$1,0)</f>
        <v/>
      </c>
      <c r="AO58" s="9">
        <f>AG58/OFFSET(AG$10, $M$1,0)</f>
        <v/>
      </c>
      <c r="AP58" s="9">
        <f>AH58/OFFSET(AH$10, $M$1,0)</f>
        <v/>
      </c>
      <c r="AQ58" s="9">
        <f>AI58/OFFSET(AI$10, $M$1,0)</f>
        <v/>
      </c>
      <c r="AR58" s="9">
        <f>AJ58/OFFSET(AJ$10, $M$1,0)</f>
        <v/>
      </c>
    </row>
    <row r="59">
      <c r="A59" s="2" t="n">
        <v>44942</v>
      </c>
      <c r="B59" t="n">
        <v>595</v>
      </c>
      <c r="C59" t="n">
        <v>80</v>
      </c>
      <c r="D59" t="n">
        <v>408</v>
      </c>
      <c r="E59" t="n">
        <v>1444</v>
      </c>
      <c r="F59" t="n">
        <v>2527</v>
      </c>
      <c r="L59">
        <f>B59+L58</f>
        <v/>
      </c>
      <c r="M59">
        <f>C59+M58</f>
        <v/>
      </c>
      <c r="N59">
        <f>D59+N58</f>
        <v/>
      </c>
      <c r="O59">
        <f>E59+O58</f>
        <v/>
      </c>
      <c r="Q59" s="9">
        <f>M59/L59</f>
        <v/>
      </c>
      <c r="R59" s="9">
        <f>N59/M59</f>
        <v/>
      </c>
      <c r="S59" s="9">
        <f>N59/L59</f>
        <v/>
      </c>
      <c r="T59" s="9">
        <f>O59/L59</f>
        <v/>
      </c>
      <c r="U59" s="9">
        <f>O59/M59</f>
        <v/>
      </c>
      <c r="V59" s="9">
        <f>O59/N59</f>
        <v/>
      </c>
      <c r="X59" s="9">
        <f>(OFFSET(M59,$M$2,0)-OFFSET(M$10, $M$2-1, 0))/(OFFSET(L59,$M$2,0)-OFFSET(L$10,$M$2-1,0))</f>
        <v/>
      </c>
      <c r="Y59" s="9">
        <f>(OFFSET(N59,$M$2,0)-OFFSET(N$10, $M$2-1, 0))/(OFFSET(M59,$M$2,0)-OFFSET(M$10,$M$2-1,0))</f>
        <v/>
      </c>
      <c r="Z59" s="9">
        <f>(OFFSET(N59,$M$2,0)-OFFSET(N$10, $M$2-1, 0))/(OFFSET(L59,$M$2,0)-OFFSET(L$10,$M$2-1,0))</f>
        <v/>
      </c>
      <c r="AA59">
        <f>(OFFSET(O59,$M$2,0)-OFFSET(O$10, $M$2-1, 0))/(OFFSET(L59,$M$2,0)-OFFSET(L$10,$M$2-1,0))</f>
        <v/>
      </c>
      <c r="AB59">
        <f>(OFFSET(O59,$M$2,0)-OFFSET(O$10, $M$2-1, 0))/(OFFSET(M59,$M$2,0)-OFFSET(M$10,$M$2-1,0))</f>
        <v/>
      </c>
      <c r="AC59">
        <f>(OFFSET(O59,$M$2,0)-OFFSET(O$10, $M$2-1, 0))/(OFFSET(N59,$M$2,0)-OFFSET(N$10,$M$2-1,0))</f>
        <v/>
      </c>
      <c r="AE59" s="9">
        <f>Q59*($X$6^(ROW()-10))</f>
        <v/>
      </c>
      <c r="AF59" s="9">
        <f>R59*($X$6^(ROW()-10))</f>
        <v/>
      </c>
      <c r="AG59" s="9">
        <f>S59*($X$6^(ROW()-10))</f>
        <v/>
      </c>
      <c r="AH59" s="9">
        <f>T59*($X$6^(ROW()-10))</f>
        <v/>
      </c>
      <c r="AI59" s="9">
        <f>U59*($X$6^(ROW()-10))</f>
        <v/>
      </c>
      <c r="AJ59" s="9">
        <f>V59*($X$6^(ROW()-10))</f>
        <v/>
      </c>
      <c r="AL59" s="6">
        <f>A59</f>
        <v/>
      </c>
      <c r="AM59" s="9">
        <f>AE59/OFFSET(AE$10, $M$1,0)</f>
        <v/>
      </c>
      <c r="AN59" s="9">
        <f>AF59/OFFSET(AF$10, $M$1,0)</f>
        <v/>
      </c>
      <c r="AO59" s="9">
        <f>AG59/OFFSET(AG$10, $M$1,0)</f>
        <v/>
      </c>
      <c r="AP59" s="9">
        <f>AH59/OFFSET(AH$10, $M$1,0)</f>
        <v/>
      </c>
      <c r="AQ59" s="9">
        <f>AI59/OFFSET(AI$10, $M$1,0)</f>
        <v/>
      </c>
      <c r="AR59" s="9">
        <f>AJ59/OFFSET(AJ$10, $M$1,0)</f>
        <v/>
      </c>
    </row>
    <row r="60">
      <c r="A60" s="2" t="n">
        <v>44949</v>
      </c>
      <c r="B60" t="n">
        <v>527</v>
      </c>
      <c r="C60" t="n">
        <v>51</v>
      </c>
      <c r="D60" t="n">
        <v>358</v>
      </c>
      <c r="E60" t="n">
        <v>1381</v>
      </c>
      <c r="F60" t="n">
        <v>2317</v>
      </c>
      <c r="L60">
        <f>B60+L59</f>
        <v/>
      </c>
      <c r="M60">
        <f>C60+M59</f>
        <v/>
      </c>
      <c r="N60">
        <f>D60+N59</f>
        <v/>
      </c>
      <c r="O60">
        <f>E60+O59</f>
        <v/>
      </c>
      <c r="Q60" s="9">
        <f>M60/L60</f>
        <v/>
      </c>
      <c r="R60" s="9">
        <f>N60/M60</f>
        <v/>
      </c>
      <c r="S60" s="9">
        <f>N60/L60</f>
        <v/>
      </c>
      <c r="T60" s="9">
        <f>O60/L60</f>
        <v/>
      </c>
      <c r="U60" s="9">
        <f>O60/M60</f>
        <v/>
      </c>
      <c r="V60" s="9">
        <f>O60/N60</f>
        <v/>
      </c>
      <c r="X60" s="9">
        <f>(OFFSET(M60,$M$2,0)-OFFSET(M$10, $M$2-1, 0))/(OFFSET(L60,$M$2,0)-OFFSET(L$10,$M$2-1,0))</f>
        <v/>
      </c>
      <c r="Y60" s="9">
        <f>(OFFSET(N60,$M$2,0)-OFFSET(N$10, $M$2-1, 0))/(OFFSET(M60,$M$2,0)-OFFSET(M$10,$M$2-1,0))</f>
        <v/>
      </c>
      <c r="Z60" s="9">
        <f>(OFFSET(N60,$M$2,0)-OFFSET(N$10, $M$2-1, 0))/(OFFSET(L60,$M$2,0)-OFFSET(L$10,$M$2-1,0))</f>
        <v/>
      </c>
      <c r="AA60">
        <f>(OFFSET(O60,$M$2,0)-OFFSET(O$10, $M$2-1, 0))/(OFFSET(L60,$M$2,0)-OFFSET(L$10,$M$2-1,0))</f>
        <v/>
      </c>
      <c r="AB60">
        <f>(OFFSET(O60,$M$2,0)-OFFSET(O$10, $M$2-1, 0))/(OFFSET(M60,$M$2,0)-OFFSET(M$10,$M$2-1,0))</f>
        <v/>
      </c>
      <c r="AC60">
        <f>(OFFSET(O60,$M$2,0)-OFFSET(O$10, $M$2-1, 0))/(OFFSET(N60,$M$2,0)-OFFSET(N$10,$M$2-1,0))</f>
        <v/>
      </c>
      <c r="AE60" s="9">
        <f>Q60*($X$6^(ROW()-10))</f>
        <v/>
      </c>
      <c r="AF60" s="9">
        <f>R60*($X$6^(ROW()-10))</f>
        <v/>
      </c>
      <c r="AG60" s="9">
        <f>S60*($X$6^(ROW()-10))</f>
        <v/>
      </c>
      <c r="AH60" s="9">
        <f>T60*($X$6^(ROW()-10))</f>
        <v/>
      </c>
      <c r="AI60" s="9">
        <f>U60*($X$6^(ROW()-10))</f>
        <v/>
      </c>
      <c r="AJ60" s="9">
        <f>V60*($X$6^(ROW()-10))</f>
        <v/>
      </c>
      <c r="AL60" s="6">
        <f>A60</f>
        <v/>
      </c>
      <c r="AM60" s="9">
        <f>AE60/OFFSET(AE$10, $M$1,0)</f>
        <v/>
      </c>
      <c r="AN60" s="9">
        <f>AF60/OFFSET(AF$10, $M$1,0)</f>
        <v/>
      </c>
      <c r="AO60" s="9">
        <f>AG60/OFFSET(AG$10, $M$1,0)</f>
        <v/>
      </c>
      <c r="AP60" s="9">
        <f>AH60/OFFSET(AH$10, $M$1,0)</f>
        <v/>
      </c>
      <c r="AQ60" s="9">
        <f>AI60/OFFSET(AI$10, $M$1,0)</f>
        <v/>
      </c>
      <c r="AR60" s="9">
        <f>AJ60/OFFSET(AJ$10, $M$1,0)</f>
        <v/>
      </c>
    </row>
    <row r="61">
      <c r="A61" s="2" t="n">
        <v>44956</v>
      </c>
      <c r="B61" t="n">
        <v>568</v>
      </c>
      <c r="C61" t="n">
        <v>64</v>
      </c>
      <c r="D61" t="n">
        <v>378</v>
      </c>
      <c r="E61" t="n">
        <v>1342</v>
      </c>
      <c r="F61" t="n">
        <v>2352</v>
      </c>
      <c r="L61">
        <f>B61+L60</f>
        <v/>
      </c>
      <c r="M61">
        <f>C61+M60</f>
        <v/>
      </c>
      <c r="N61">
        <f>D61+N60</f>
        <v/>
      </c>
      <c r="O61">
        <f>E61+O60</f>
        <v/>
      </c>
      <c r="Q61" s="9">
        <f>M61/L61</f>
        <v/>
      </c>
      <c r="R61" s="9">
        <f>N61/M61</f>
        <v/>
      </c>
      <c r="S61" s="9">
        <f>N61/L61</f>
        <v/>
      </c>
      <c r="T61" s="9">
        <f>O61/L61</f>
        <v/>
      </c>
      <c r="U61" s="9">
        <f>O61/M61</f>
        <v/>
      </c>
      <c r="V61" s="9">
        <f>O61/N61</f>
        <v/>
      </c>
      <c r="X61" s="9">
        <f>(OFFSET(M61,$M$2,0)-OFFSET(M$10, $M$2-1, 0))/(OFFSET(L61,$M$2,0)-OFFSET(L$10,$M$2-1,0))</f>
        <v/>
      </c>
      <c r="Y61" s="9">
        <f>(OFFSET(N61,$M$2,0)-OFFSET(N$10, $M$2-1, 0))/(OFFSET(M61,$M$2,0)-OFFSET(M$10,$M$2-1,0))</f>
        <v/>
      </c>
      <c r="Z61" s="9">
        <f>(OFFSET(N61,$M$2,0)-OFFSET(N$10, $M$2-1, 0))/(OFFSET(L61,$M$2,0)-OFFSET(L$10,$M$2-1,0))</f>
        <v/>
      </c>
      <c r="AA61">
        <f>(OFFSET(O61,$M$2,0)-OFFSET(O$10, $M$2-1, 0))/(OFFSET(L61,$M$2,0)-OFFSET(L$10,$M$2-1,0))</f>
        <v/>
      </c>
      <c r="AB61">
        <f>(OFFSET(O61,$M$2,0)-OFFSET(O$10, $M$2-1, 0))/(OFFSET(M61,$M$2,0)-OFFSET(M$10,$M$2-1,0))</f>
        <v/>
      </c>
      <c r="AC61">
        <f>(OFFSET(O61,$M$2,0)-OFFSET(O$10, $M$2-1, 0))/(OFFSET(N61,$M$2,0)-OFFSET(N$10,$M$2-1,0))</f>
        <v/>
      </c>
      <c r="AE61" s="9">
        <f>Q61*($X$6^(ROW()-10))</f>
        <v/>
      </c>
      <c r="AF61" s="9">
        <f>R61*($X$6^(ROW()-10))</f>
        <v/>
      </c>
      <c r="AG61" s="9">
        <f>S61*($X$6^(ROW()-10))</f>
        <v/>
      </c>
      <c r="AH61" s="9">
        <f>T61*($X$6^(ROW()-10))</f>
        <v/>
      </c>
      <c r="AI61" s="9">
        <f>U61*($X$6^(ROW()-10))</f>
        <v/>
      </c>
      <c r="AJ61" s="9">
        <f>V61*($X$6^(ROW()-10))</f>
        <v/>
      </c>
      <c r="AL61" s="6">
        <f>A61</f>
        <v/>
      </c>
      <c r="AM61" s="9">
        <f>AE61/OFFSET(AE$10, $M$1,0)</f>
        <v/>
      </c>
      <c r="AN61" s="9">
        <f>AF61/OFFSET(AF$10, $M$1,0)</f>
        <v/>
      </c>
      <c r="AO61" s="9">
        <f>AG61/OFFSET(AG$10, $M$1,0)</f>
        <v/>
      </c>
      <c r="AP61" s="9">
        <f>AH61/OFFSET(AH$10, $M$1,0)</f>
        <v/>
      </c>
      <c r="AQ61" s="9">
        <f>AI61/OFFSET(AI$10, $M$1,0)</f>
        <v/>
      </c>
      <c r="AR61" s="9">
        <f>AJ61/OFFSET(AJ$10, $M$1,0)</f>
        <v/>
      </c>
    </row>
    <row r="62">
      <c r="A62" s="2" t="n">
        <v>44963</v>
      </c>
      <c r="B62" t="n">
        <v>555</v>
      </c>
      <c r="C62" t="n">
        <v>78</v>
      </c>
      <c r="D62" t="n">
        <v>358</v>
      </c>
      <c r="E62" t="n">
        <v>1322</v>
      </c>
      <c r="F62" t="n">
        <v>2313</v>
      </c>
      <c r="L62">
        <f>B62+L61</f>
        <v/>
      </c>
      <c r="M62">
        <f>C62+M61</f>
        <v/>
      </c>
      <c r="N62">
        <f>D62+N61</f>
        <v/>
      </c>
      <c r="O62">
        <f>E62+O61</f>
        <v/>
      </c>
      <c r="Q62" s="9">
        <f>M62/L62</f>
        <v/>
      </c>
      <c r="R62" s="9">
        <f>N62/M62</f>
        <v/>
      </c>
      <c r="S62" s="9">
        <f>N62/L62</f>
        <v/>
      </c>
      <c r="T62" s="9">
        <f>O62/L62</f>
        <v/>
      </c>
      <c r="U62" s="9">
        <f>O62/M62</f>
        <v/>
      </c>
      <c r="V62" s="9">
        <f>O62/N62</f>
        <v/>
      </c>
      <c r="AE62" s="9">
        <f>Q62*($X$6^(ROW()-10))</f>
        <v/>
      </c>
      <c r="AF62" s="9">
        <f>R62*($X$6^(ROW()-10))</f>
        <v/>
      </c>
      <c r="AG62" s="9">
        <f>S62*($X$6^(ROW()-10))</f>
        <v/>
      </c>
      <c r="AH62" s="9">
        <f>T62*($X$6^(ROW()-10))</f>
        <v/>
      </c>
      <c r="AI62" s="9">
        <f>U62*($X$6^(ROW()-10))</f>
        <v/>
      </c>
      <c r="AJ62" s="9">
        <f>V62*($X$6^(ROW()-10))</f>
        <v/>
      </c>
      <c r="AL62" s="6">
        <f>A62</f>
        <v/>
      </c>
      <c r="AM62" s="9">
        <f>AE62/OFFSET(AE$10, $M$1,0)</f>
        <v/>
      </c>
      <c r="AN62" s="9">
        <f>AF62/OFFSET(AF$10, $M$1,0)</f>
        <v/>
      </c>
      <c r="AO62" s="9">
        <f>AG62/OFFSET(AG$10, $M$1,0)</f>
        <v/>
      </c>
      <c r="AP62" s="9">
        <f>AH62/OFFSET(AH$10, $M$1,0)</f>
        <v/>
      </c>
      <c r="AQ62" s="9">
        <f>AI62/OFFSET(AI$10, $M$1,0)</f>
        <v/>
      </c>
      <c r="AR62" s="9">
        <f>AJ62/OFFSET(AJ$10, $M$1,0)</f>
        <v/>
      </c>
    </row>
    <row r="63">
      <c r="A63" s="2" t="n">
        <v>44970</v>
      </c>
      <c r="B63" t="n">
        <v>562</v>
      </c>
      <c r="C63" t="n">
        <v>58</v>
      </c>
      <c r="D63" t="n">
        <v>341</v>
      </c>
      <c r="E63" t="n">
        <v>1380</v>
      </c>
      <c r="F63" t="n">
        <v>2341</v>
      </c>
      <c r="L63">
        <f>B63+L62</f>
        <v/>
      </c>
      <c r="M63">
        <f>C63+M62</f>
        <v/>
      </c>
      <c r="N63">
        <f>D63+N62</f>
        <v/>
      </c>
      <c r="O63">
        <f>E63+O62</f>
        <v/>
      </c>
      <c r="Q63" s="9">
        <f>M63/L63</f>
        <v/>
      </c>
      <c r="R63" s="9">
        <f>N63/M63</f>
        <v/>
      </c>
      <c r="S63" s="9">
        <f>N63/L63</f>
        <v/>
      </c>
      <c r="T63" s="9">
        <f>O63/L63</f>
        <v/>
      </c>
      <c r="U63" s="9">
        <f>O63/M63</f>
        <v/>
      </c>
      <c r="V63" s="9">
        <f>O63/N63</f>
        <v/>
      </c>
      <c r="X63" t="inlineStr">
        <is>
          <t>up to 52 week detrend analysis window</t>
        </is>
      </c>
      <c r="AE63" s="9">
        <f>Q63*($X$6^(ROW()-10))</f>
        <v/>
      </c>
      <c r="AF63" s="9">
        <f>R63*($X$6^(ROW()-10))</f>
        <v/>
      </c>
      <c r="AG63" s="9">
        <f>S63*($X$6^(ROW()-10))</f>
        <v/>
      </c>
      <c r="AH63" s="9">
        <f>T63*($X$6^(ROW()-10))</f>
        <v/>
      </c>
      <c r="AI63" s="9">
        <f>U63*($X$6^(ROW()-10))</f>
        <v/>
      </c>
      <c r="AJ63" s="9">
        <f>V63*($X$6^(ROW()-10))</f>
        <v/>
      </c>
      <c r="AL63" s="6">
        <f>A63</f>
        <v/>
      </c>
      <c r="AM63" s="9">
        <f>AE63/OFFSET(AE$10, $M$1,0)</f>
        <v/>
      </c>
      <c r="AN63" s="9">
        <f>AF63/OFFSET(AF$10, $M$1,0)</f>
        <v/>
      </c>
      <c r="AO63" s="9">
        <f>AG63/OFFSET(AG$10, $M$1,0)</f>
        <v/>
      </c>
      <c r="AP63" s="9">
        <f>AH63/OFFSET(AH$10, $M$1,0)</f>
        <v/>
      </c>
      <c r="AQ63" s="9">
        <f>AI63/OFFSET(AI$10, $M$1,0)</f>
        <v/>
      </c>
      <c r="AR63" s="9">
        <f>AJ63/OFFSET(AJ$10, $M$1,0)</f>
        <v/>
      </c>
    </row>
    <row r="64">
      <c r="A64" s="2" t="n">
        <v>44977</v>
      </c>
      <c r="B64" t="n">
        <v>530</v>
      </c>
      <c r="C64" t="n">
        <v>64</v>
      </c>
      <c r="D64" t="n">
        <v>353</v>
      </c>
      <c r="E64" t="n">
        <v>1351</v>
      </c>
      <c r="F64" t="n">
        <v>2298</v>
      </c>
      <c r="L64">
        <f>B64+L63</f>
        <v/>
      </c>
      <c r="M64">
        <f>C64+M63</f>
        <v/>
      </c>
      <c r="N64">
        <f>D64+N63</f>
        <v/>
      </c>
      <c r="O64">
        <f>E64+O63</f>
        <v/>
      </c>
      <c r="Q64" s="9">
        <f>M64/L64</f>
        <v/>
      </c>
      <c r="R64" s="9">
        <f>N64/M64</f>
        <v/>
      </c>
      <c r="S64" s="9">
        <f>N64/L64</f>
        <v/>
      </c>
      <c r="T64" s="9">
        <f>O64/L64</f>
        <v/>
      </c>
      <c r="U64" s="9">
        <f>O64/M64</f>
        <v/>
      </c>
      <c r="V64" s="9">
        <f>O64/N64</f>
        <v/>
      </c>
      <c r="AE64" s="9">
        <f>Q64*($X$6^(ROW()-10))</f>
        <v/>
      </c>
      <c r="AF64" s="9">
        <f>R64*($X$6^(ROW()-10))</f>
        <v/>
      </c>
      <c r="AG64" s="9">
        <f>S64*($X$6^(ROW()-10))</f>
        <v/>
      </c>
      <c r="AH64" s="9">
        <f>T64*($X$6^(ROW()-10))</f>
        <v/>
      </c>
      <c r="AI64" s="9">
        <f>U64*($X$6^(ROW()-10))</f>
        <v/>
      </c>
      <c r="AJ64" s="9">
        <f>V64*($X$6^(ROW()-10))</f>
        <v/>
      </c>
      <c r="AL64" s="6">
        <f>A64</f>
        <v/>
      </c>
      <c r="AM64" s="9">
        <f>AE64/OFFSET(AE$10, $M$1,0)</f>
        <v/>
      </c>
      <c r="AN64" s="9">
        <f>AF64/OFFSET(AF$10, $M$1,0)</f>
        <v/>
      </c>
      <c r="AO64" s="9">
        <f>AG64/OFFSET(AG$10, $M$1,0)</f>
        <v/>
      </c>
      <c r="AP64" s="9">
        <f>AH64/OFFSET(AH$10, $M$1,0)</f>
        <v/>
      </c>
      <c r="AQ64" s="9">
        <f>AI64/OFFSET(AI$10, $M$1,0)</f>
        <v/>
      </c>
      <c r="AR64" s="9">
        <f>AJ64/OFFSET(AJ$10, $M$1,0)</f>
        <v/>
      </c>
    </row>
    <row r="65">
      <c r="A65" s="2" t="n">
        <v>44984</v>
      </c>
      <c r="B65" t="n">
        <v>550</v>
      </c>
      <c r="C65" t="n">
        <v>61</v>
      </c>
      <c r="D65" t="n">
        <v>375</v>
      </c>
      <c r="E65" t="n">
        <v>1338</v>
      </c>
      <c r="F65" t="n">
        <v>2324</v>
      </c>
      <c r="L65">
        <f>B65+L64</f>
        <v/>
      </c>
      <c r="M65">
        <f>C65+M64</f>
        <v/>
      </c>
      <c r="N65">
        <f>D65+N64</f>
        <v/>
      </c>
      <c r="O65">
        <f>E65+O64</f>
        <v/>
      </c>
      <c r="Q65" s="9">
        <f>M65/L65</f>
        <v/>
      </c>
      <c r="R65" s="9">
        <f>N65/M65</f>
        <v/>
      </c>
      <c r="S65" s="9">
        <f>N65/L65</f>
        <v/>
      </c>
      <c r="T65" s="9">
        <f>O65/L65</f>
        <v/>
      </c>
      <c r="U65" s="9">
        <f>O65/M65</f>
        <v/>
      </c>
      <c r="V65" s="9">
        <f>O65/N65</f>
        <v/>
      </c>
      <c r="AE65" s="9">
        <f>Q65*($X$6^(ROW()-10))</f>
        <v/>
      </c>
      <c r="AF65" s="9">
        <f>R65*($X$6^(ROW()-10))</f>
        <v/>
      </c>
      <c r="AG65" s="9">
        <f>S65*($X$6^(ROW()-10))</f>
        <v/>
      </c>
      <c r="AH65" s="9">
        <f>T65*($X$6^(ROW()-10))</f>
        <v/>
      </c>
      <c r="AI65" s="9">
        <f>U65*($X$6^(ROW()-10))</f>
        <v/>
      </c>
      <c r="AJ65" s="9">
        <f>V65*($X$6^(ROW()-10))</f>
        <v/>
      </c>
      <c r="AL65" s="6">
        <f>A65</f>
        <v/>
      </c>
      <c r="AM65" s="9">
        <f>AE65/OFFSET(AE$10, $M$1,0)</f>
        <v/>
      </c>
      <c r="AN65" s="9">
        <f>AF65/OFFSET(AF$10, $M$1,0)</f>
        <v/>
      </c>
      <c r="AO65" s="9">
        <f>AG65/OFFSET(AG$10, $M$1,0)</f>
        <v/>
      </c>
      <c r="AP65" s="9">
        <f>AH65/OFFSET(AH$10, $M$1,0)</f>
        <v/>
      </c>
      <c r="AQ65" s="9">
        <f>AI65/OFFSET(AI$10, $M$1,0)</f>
        <v/>
      </c>
      <c r="AR65" s="9">
        <f>AJ65/OFFSET(AJ$10, $M$1,0)</f>
        <v/>
      </c>
    </row>
    <row r="66">
      <c r="A66" s="2" t="n">
        <v>44991</v>
      </c>
      <c r="B66" t="n">
        <v>526</v>
      </c>
      <c r="C66" t="n">
        <v>74</v>
      </c>
      <c r="D66" t="n">
        <v>368</v>
      </c>
      <c r="E66" t="n">
        <v>1370</v>
      </c>
      <c r="F66" t="n">
        <v>2338</v>
      </c>
      <c r="L66">
        <f>B66+L65</f>
        <v/>
      </c>
      <c r="M66">
        <f>C66+M65</f>
        <v/>
      </c>
      <c r="N66">
        <f>D66+N65</f>
        <v/>
      </c>
      <c r="O66">
        <f>E66+O65</f>
        <v/>
      </c>
      <c r="Q66" s="9">
        <f>M66/L66</f>
        <v/>
      </c>
      <c r="R66" s="9">
        <f>N66/M66</f>
        <v/>
      </c>
      <c r="S66" s="9">
        <f>N66/L66</f>
        <v/>
      </c>
      <c r="T66" s="9">
        <f>O66/L66</f>
        <v/>
      </c>
      <c r="U66" s="9">
        <f>O66/M66</f>
        <v/>
      </c>
      <c r="V66" s="9">
        <f>O66/N66</f>
        <v/>
      </c>
      <c r="AE66" s="9">
        <f>Q66*($X$6^(ROW()-10))</f>
        <v/>
      </c>
      <c r="AF66" s="9">
        <f>R66*($X$6^(ROW()-10))</f>
        <v/>
      </c>
      <c r="AG66" s="9">
        <f>S66*($X$6^(ROW()-10))</f>
        <v/>
      </c>
      <c r="AH66" s="9">
        <f>T66*($X$6^(ROW()-10))</f>
        <v/>
      </c>
      <c r="AI66" s="9">
        <f>U66*($X$6^(ROW()-10))</f>
        <v/>
      </c>
      <c r="AJ66" s="9">
        <f>V66*($X$6^(ROW()-10))</f>
        <v/>
      </c>
      <c r="AL66" s="6">
        <f>A66</f>
        <v/>
      </c>
      <c r="AM66" s="9">
        <f>AE66/OFFSET(AE$10, $M$1,0)</f>
        <v/>
      </c>
      <c r="AN66" s="9">
        <f>AF66/OFFSET(AF$10, $M$1,0)</f>
        <v/>
      </c>
      <c r="AO66" s="9">
        <f>AG66/OFFSET(AG$10, $M$1,0)</f>
        <v/>
      </c>
      <c r="AP66" s="9">
        <f>AH66/OFFSET(AH$10, $M$1,0)</f>
        <v/>
      </c>
      <c r="AQ66" s="9">
        <f>AI66/OFFSET(AI$10, $M$1,0)</f>
        <v/>
      </c>
      <c r="AR66" s="9">
        <f>AJ66/OFFSET(AJ$10, $M$1,0)</f>
        <v/>
      </c>
    </row>
    <row r="67">
      <c r="A67" s="2" t="n">
        <v>44998</v>
      </c>
      <c r="B67" t="n">
        <v>523</v>
      </c>
      <c r="C67" t="n">
        <v>72</v>
      </c>
      <c r="D67" t="n">
        <v>345</v>
      </c>
      <c r="E67" t="n">
        <v>1281</v>
      </c>
      <c r="F67" t="n">
        <v>2221</v>
      </c>
      <c r="L67">
        <f>B67+L66</f>
        <v/>
      </c>
      <c r="M67">
        <f>C67+M66</f>
        <v/>
      </c>
      <c r="N67">
        <f>D67+N66</f>
        <v/>
      </c>
      <c r="O67">
        <f>E67+O66</f>
        <v/>
      </c>
      <c r="Q67" s="9">
        <f>M67/L67</f>
        <v/>
      </c>
      <c r="R67" s="9">
        <f>N67/M67</f>
        <v/>
      </c>
      <c r="S67" s="9">
        <f>N67/L67</f>
        <v/>
      </c>
      <c r="T67" s="9">
        <f>O67/L67</f>
        <v/>
      </c>
      <c r="U67" s="9">
        <f>O67/M67</f>
        <v/>
      </c>
      <c r="V67" s="9">
        <f>O67/N67</f>
        <v/>
      </c>
      <c r="AE67" s="9">
        <f>Q67*($X$6^(ROW()-10))</f>
        <v/>
      </c>
      <c r="AF67" s="9">
        <f>R67*($X$6^(ROW()-10))</f>
        <v/>
      </c>
      <c r="AG67" s="9">
        <f>S67*($X$6^(ROW()-10))</f>
        <v/>
      </c>
      <c r="AH67" s="9">
        <f>T67*($X$6^(ROW()-10))</f>
        <v/>
      </c>
      <c r="AI67" s="9">
        <f>U67*($X$6^(ROW()-10))</f>
        <v/>
      </c>
      <c r="AJ67" s="9">
        <f>V67*($X$6^(ROW()-10))</f>
        <v/>
      </c>
      <c r="AL67" s="6">
        <f>A67</f>
        <v/>
      </c>
      <c r="AM67" s="9">
        <f>AE67/OFFSET(AE$10, $M$1,0)</f>
        <v/>
      </c>
      <c r="AN67" s="9">
        <f>AF67/OFFSET(AF$10, $M$1,0)</f>
        <v/>
      </c>
      <c r="AO67" s="9">
        <f>AG67/OFFSET(AG$10, $M$1,0)</f>
        <v/>
      </c>
      <c r="AP67" s="9">
        <f>AH67/OFFSET(AH$10, $M$1,0)</f>
        <v/>
      </c>
      <c r="AQ67" s="9">
        <f>AI67/OFFSET(AI$10, $M$1,0)</f>
        <v/>
      </c>
      <c r="AR67" s="9">
        <f>AJ67/OFFSET(AJ$10, $M$1,0)</f>
        <v/>
      </c>
    </row>
    <row r="68">
      <c r="A68" s="2" t="n">
        <v>45005</v>
      </c>
      <c r="B68" t="n">
        <v>536</v>
      </c>
      <c r="C68" t="n">
        <v>47</v>
      </c>
      <c r="D68" t="n">
        <v>370</v>
      </c>
      <c r="E68" t="n">
        <v>1320</v>
      </c>
      <c r="F68" t="n">
        <v>2273</v>
      </c>
      <c r="L68">
        <f>B68+L67</f>
        <v/>
      </c>
      <c r="M68">
        <f>C68+M67</f>
        <v/>
      </c>
      <c r="N68">
        <f>D68+N67</f>
        <v/>
      </c>
      <c r="O68">
        <f>E68+O67</f>
        <v/>
      </c>
      <c r="Q68" s="9">
        <f>M68/L68</f>
        <v/>
      </c>
      <c r="R68" s="9">
        <f>N68/M68</f>
        <v/>
      </c>
      <c r="S68" s="9">
        <f>N68/L68</f>
        <v/>
      </c>
      <c r="T68" s="9">
        <f>O68/L68</f>
        <v/>
      </c>
      <c r="U68" s="9">
        <f>O68/M68</f>
        <v/>
      </c>
      <c r="V68" s="9">
        <f>O68/N68</f>
        <v/>
      </c>
      <c r="AE68" s="9">
        <f>Q68*($X$6^(ROW()-10))</f>
        <v/>
      </c>
      <c r="AF68" s="9">
        <f>R68*($X$6^(ROW()-10))</f>
        <v/>
      </c>
      <c r="AG68" s="9">
        <f>S68*($X$6^(ROW()-10))</f>
        <v/>
      </c>
      <c r="AH68" s="9">
        <f>T68*($X$6^(ROW()-10))</f>
        <v/>
      </c>
      <c r="AI68" s="9">
        <f>U68*($X$6^(ROW()-10))</f>
        <v/>
      </c>
      <c r="AJ68" s="9">
        <f>V68*($X$6^(ROW()-10))</f>
        <v/>
      </c>
      <c r="AL68" s="6">
        <f>A68</f>
        <v/>
      </c>
      <c r="AM68" s="9">
        <f>AE68/OFFSET(AE$10, $M$1,0)</f>
        <v/>
      </c>
      <c r="AN68" s="9">
        <f>AF68/OFFSET(AF$10, $M$1,0)</f>
        <v/>
      </c>
      <c r="AO68" s="9">
        <f>AG68/OFFSET(AG$10, $M$1,0)</f>
        <v/>
      </c>
      <c r="AP68" s="9">
        <f>AH68/OFFSET(AH$10, $M$1,0)</f>
        <v/>
      </c>
      <c r="AQ68" s="9">
        <f>AI68/OFFSET(AI$10, $M$1,0)</f>
        <v/>
      </c>
      <c r="AR68" s="9">
        <f>AJ68/OFFSET(AJ$10, $M$1,0)</f>
        <v/>
      </c>
    </row>
    <row r="69">
      <c r="A69" s="2" t="n">
        <v>45012</v>
      </c>
      <c r="B69" t="n">
        <v>554</v>
      </c>
      <c r="C69" t="n">
        <v>67</v>
      </c>
      <c r="D69" t="n">
        <v>312</v>
      </c>
      <c r="E69" t="n">
        <v>1264</v>
      </c>
      <c r="F69" t="n">
        <v>2197</v>
      </c>
      <c r="L69">
        <f>B69+L68</f>
        <v/>
      </c>
      <c r="M69">
        <f>C69+M68</f>
        <v/>
      </c>
      <c r="N69">
        <f>D69+N68</f>
        <v/>
      </c>
      <c r="O69">
        <f>E69+O68</f>
        <v/>
      </c>
      <c r="Q69" s="9">
        <f>M69/L69</f>
        <v/>
      </c>
      <c r="R69" s="9">
        <f>N69/M69</f>
        <v/>
      </c>
      <c r="S69" s="9">
        <f>N69/L69</f>
        <v/>
      </c>
      <c r="T69" s="9">
        <f>O69/L69</f>
        <v/>
      </c>
      <c r="U69" s="9">
        <f>O69/M69</f>
        <v/>
      </c>
      <c r="V69" s="9">
        <f>O69/N69</f>
        <v/>
      </c>
      <c r="AE69" s="9">
        <f>Q69*($X$6^(ROW()-10))</f>
        <v/>
      </c>
      <c r="AF69" s="9">
        <f>R69*($X$6^(ROW()-10))</f>
        <v/>
      </c>
      <c r="AG69" s="9">
        <f>S69*($X$6^(ROW()-10))</f>
        <v/>
      </c>
      <c r="AH69" s="9">
        <f>T69*($X$6^(ROW()-10))</f>
        <v/>
      </c>
      <c r="AI69" s="9">
        <f>U69*($X$6^(ROW()-10))</f>
        <v/>
      </c>
      <c r="AJ69" s="9">
        <f>V69*($X$6^(ROW()-10))</f>
        <v/>
      </c>
      <c r="AL69" s="6">
        <f>A69</f>
        <v/>
      </c>
      <c r="AM69" s="9">
        <f>AE69/OFFSET(AE$10, $M$1,0)</f>
        <v/>
      </c>
      <c r="AN69" s="9">
        <f>AF69/OFFSET(AF$10, $M$1,0)</f>
        <v/>
      </c>
      <c r="AO69" s="9">
        <f>AG69/OFFSET(AG$10, $M$1,0)</f>
        <v/>
      </c>
      <c r="AP69" s="9">
        <f>AH69/OFFSET(AH$10, $M$1,0)</f>
        <v/>
      </c>
      <c r="AQ69" s="9">
        <f>AI69/OFFSET(AI$10, $M$1,0)</f>
        <v/>
      </c>
      <c r="AR69" s="9">
        <f>AJ69/OFFSET(AJ$10, $M$1,0)</f>
        <v/>
      </c>
    </row>
    <row r="70">
      <c r="A70" s="2" t="n">
        <v>45019</v>
      </c>
      <c r="B70" t="n">
        <v>512</v>
      </c>
      <c r="C70" t="n">
        <v>50</v>
      </c>
      <c r="D70" t="n">
        <v>349</v>
      </c>
      <c r="E70" t="n">
        <v>1208</v>
      </c>
      <c r="F70" t="n">
        <v>2119</v>
      </c>
      <c r="L70">
        <f>B70+L69</f>
        <v/>
      </c>
      <c r="M70">
        <f>C70+M69</f>
        <v/>
      </c>
      <c r="N70">
        <f>D70+N69</f>
        <v/>
      </c>
      <c r="O70">
        <f>E70+O69</f>
        <v/>
      </c>
      <c r="Q70" s="9">
        <f>M70/L70</f>
        <v/>
      </c>
      <c r="R70" s="9">
        <f>N70/M70</f>
        <v/>
      </c>
      <c r="S70" s="9">
        <f>N70/L70</f>
        <v/>
      </c>
      <c r="T70" s="9">
        <f>O70/L70</f>
        <v/>
      </c>
      <c r="U70" s="9">
        <f>O70/M70</f>
        <v/>
      </c>
      <c r="V70" s="9">
        <f>O70/N70</f>
        <v/>
      </c>
      <c r="AE70" s="9">
        <f>Q70*($X$6^(ROW()-10))</f>
        <v/>
      </c>
      <c r="AF70" s="9">
        <f>R70*($X$6^(ROW()-10))</f>
        <v/>
      </c>
      <c r="AG70" s="9">
        <f>S70*($X$6^(ROW()-10))</f>
        <v/>
      </c>
      <c r="AH70" s="9">
        <f>T70*($X$6^(ROW()-10))</f>
        <v/>
      </c>
      <c r="AI70" s="9">
        <f>U70*($X$6^(ROW()-10))</f>
        <v/>
      </c>
      <c r="AJ70" s="9">
        <f>V70*($X$6^(ROW()-10))</f>
        <v/>
      </c>
      <c r="AL70" s="6">
        <f>A70</f>
        <v/>
      </c>
      <c r="AM70" s="9">
        <f>AE70/OFFSET(AE$10, $M$1,0)</f>
        <v/>
      </c>
      <c r="AN70" s="9">
        <f>AF70/OFFSET(AF$10, $M$1,0)</f>
        <v/>
      </c>
      <c r="AO70" s="9">
        <f>AG70/OFFSET(AG$10, $M$1,0)</f>
        <v/>
      </c>
      <c r="AP70" s="9">
        <f>AH70/OFFSET(AH$10, $M$1,0)</f>
        <v/>
      </c>
      <c r="AQ70" s="9">
        <f>AI70/OFFSET(AI$10, $M$1,0)</f>
        <v/>
      </c>
      <c r="AR70" s="9">
        <f>AJ70/OFFSET(AJ$10, $M$1,0)</f>
        <v/>
      </c>
    </row>
    <row r="71">
      <c r="A71" s="2" t="n">
        <v>45026</v>
      </c>
      <c r="B71" t="n">
        <v>510</v>
      </c>
      <c r="C71" t="n">
        <v>61</v>
      </c>
      <c r="D71" t="n">
        <v>357</v>
      </c>
      <c r="E71" t="n">
        <v>1320</v>
      </c>
      <c r="F71" t="n">
        <v>2248</v>
      </c>
      <c r="L71">
        <f>B71+L70</f>
        <v/>
      </c>
      <c r="M71">
        <f>C71+M70</f>
        <v/>
      </c>
      <c r="N71">
        <f>D71+N70</f>
        <v/>
      </c>
      <c r="O71">
        <f>E71+O70</f>
        <v/>
      </c>
      <c r="Q71" s="9">
        <f>M71/L71</f>
        <v/>
      </c>
      <c r="R71" s="9">
        <f>N71/M71</f>
        <v/>
      </c>
      <c r="S71" s="9">
        <f>N71/L71</f>
        <v/>
      </c>
      <c r="T71" s="9">
        <f>O71/L71</f>
        <v/>
      </c>
      <c r="U71" s="9">
        <f>O71/M71</f>
        <v/>
      </c>
      <c r="V71" s="9">
        <f>O71/N71</f>
        <v/>
      </c>
      <c r="AE71" s="9">
        <f>Q71*($X$6^(ROW()-10))</f>
        <v/>
      </c>
      <c r="AF71" s="9">
        <f>R71*($X$6^(ROW()-10))</f>
        <v/>
      </c>
      <c r="AG71" s="9">
        <f>S71*($X$6^(ROW()-10))</f>
        <v/>
      </c>
      <c r="AH71" s="9">
        <f>T71*($X$6^(ROW()-10))</f>
        <v/>
      </c>
      <c r="AI71" s="9">
        <f>U71*($X$6^(ROW()-10))</f>
        <v/>
      </c>
      <c r="AJ71" s="9">
        <f>V71*($X$6^(ROW()-10))</f>
        <v/>
      </c>
      <c r="AL71" s="6">
        <f>A71</f>
        <v/>
      </c>
      <c r="AM71" s="9">
        <f>AE71/OFFSET(AE$10, $M$1,0)</f>
        <v/>
      </c>
      <c r="AN71" s="9">
        <f>AF71/OFFSET(AF$10, $M$1,0)</f>
        <v/>
      </c>
      <c r="AO71" s="9">
        <f>AG71/OFFSET(AG$10, $M$1,0)</f>
        <v/>
      </c>
      <c r="AP71" s="9">
        <f>AH71/OFFSET(AH$10, $M$1,0)</f>
        <v/>
      </c>
      <c r="AQ71" s="9">
        <f>AI71/OFFSET(AI$10, $M$1,0)</f>
        <v/>
      </c>
      <c r="AR71" s="9">
        <f>AJ71/OFFSET(AJ$10, $M$1,0)</f>
        <v/>
      </c>
    </row>
    <row r="72">
      <c r="A72" s="2" t="n">
        <v>45033</v>
      </c>
      <c r="B72" t="n">
        <v>473</v>
      </c>
      <c r="C72" t="n">
        <v>57</v>
      </c>
      <c r="D72" t="n">
        <v>348</v>
      </c>
      <c r="E72" t="n">
        <v>1276</v>
      </c>
      <c r="F72" t="n">
        <v>2154</v>
      </c>
      <c r="L72">
        <f>B72+L71</f>
        <v/>
      </c>
      <c r="M72">
        <f>C72+M71</f>
        <v/>
      </c>
      <c r="N72">
        <f>D72+N71</f>
        <v/>
      </c>
      <c r="O72">
        <f>E72+O71</f>
        <v/>
      </c>
      <c r="Q72" s="9">
        <f>M72/L72</f>
        <v/>
      </c>
      <c r="R72" s="9">
        <f>N72/M72</f>
        <v/>
      </c>
      <c r="S72" s="9">
        <f>N72/L72</f>
        <v/>
      </c>
      <c r="T72" s="9">
        <f>O72/L72</f>
        <v/>
      </c>
      <c r="U72" s="9">
        <f>O72/M72</f>
        <v/>
      </c>
      <c r="V72" s="9">
        <f>O72/N72</f>
        <v/>
      </c>
      <c r="AE72" s="9">
        <f>Q72*($X$6^(ROW()-10))</f>
        <v/>
      </c>
      <c r="AF72" s="9">
        <f>R72*($X$6^(ROW()-10))</f>
        <v/>
      </c>
      <c r="AG72" s="9">
        <f>S72*($X$6^(ROW()-10))</f>
        <v/>
      </c>
      <c r="AH72" s="9">
        <f>T72*($X$6^(ROW()-10))</f>
        <v/>
      </c>
      <c r="AI72" s="9">
        <f>U72*($X$6^(ROW()-10))</f>
        <v/>
      </c>
      <c r="AJ72" s="9">
        <f>V72*($X$6^(ROW()-10))</f>
        <v/>
      </c>
      <c r="AL72" s="6">
        <f>A72</f>
        <v/>
      </c>
      <c r="AM72" s="9">
        <f>AE72/OFFSET(AE$10, $M$1,0)</f>
        <v/>
      </c>
      <c r="AN72" s="9">
        <f>AF72/OFFSET(AF$10, $M$1,0)</f>
        <v/>
      </c>
      <c r="AO72" s="9">
        <f>AG72/OFFSET(AG$10, $M$1,0)</f>
        <v/>
      </c>
      <c r="AP72" s="9">
        <f>AH72/OFFSET(AH$10, $M$1,0)</f>
        <v/>
      </c>
      <c r="AQ72" s="9">
        <f>AI72/OFFSET(AI$10, $M$1,0)</f>
        <v/>
      </c>
      <c r="AR72" s="9">
        <f>AJ72/OFFSET(AJ$10, $M$1,0)</f>
        <v/>
      </c>
    </row>
    <row r="73">
      <c r="A73" s="2" t="n">
        <v>45040</v>
      </c>
      <c r="B73" t="n">
        <v>463</v>
      </c>
      <c r="C73" t="n">
        <v>60</v>
      </c>
      <c r="D73" t="n">
        <v>335</v>
      </c>
      <c r="E73" t="n">
        <v>1216</v>
      </c>
      <c r="F73" t="n">
        <v>2074</v>
      </c>
      <c r="L73">
        <f>B73+L72</f>
        <v/>
      </c>
      <c r="M73">
        <f>C73+M72</f>
        <v/>
      </c>
      <c r="N73">
        <f>D73+N72</f>
        <v/>
      </c>
      <c r="O73">
        <f>E73+O72</f>
        <v/>
      </c>
      <c r="Q73" s="9">
        <f>M73/L73</f>
        <v/>
      </c>
      <c r="R73" s="9">
        <f>N73/M73</f>
        <v/>
      </c>
      <c r="S73" s="9">
        <f>N73/L73</f>
        <v/>
      </c>
      <c r="T73" s="9">
        <f>O73/L73</f>
        <v/>
      </c>
      <c r="U73" s="9">
        <f>O73/M73</f>
        <v/>
      </c>
      <c r="V73" s="9">
        <f>O73/N73</f>
        <v/>
      </c>
      <c r="AE73" s="9">
        <f>Q73*($X$6^(ROW()-10))</f>
        <v/>
      </c>
      <c r="AF73" s="9">
        <f>R73*($X$6^(ROW()-10))</f>
        <v/>
      </c>
      <c r="AG73" s="9">
        <f>S73*($X$6^(ROW()-10))</f>
        <v/>
      </c>
      <c r="AH73" s="9">
        <f>T73*($X$6^(ROW()-10))</f>
        <v/>
      </c>
      <c r="AI73" s="9">
        <f>U73*($X$6^(ROW()-10))</f>
        <v/>
      </c>
      <c r="AJ73" s="9">
        <f>V73*($X$6^(ROW()-10))</f>
        <v/>
      </c>
      <c r="AL73" s="6">
        <f>A73</f>
        <v/>
      </c>
      <c r="AM73" s="9">
        <f>AE73/OFFSET(AE$10, $M$1,0)</f>
        <v/>
      </c>
      <c r="AN73" s="9">
        <f>AF73/OFFSET(AF$10, $M$1,0)</f>
        <v/>
      </c>
      <c r="AO73" s="9">
        <f>AG73/OFFSET(AG$10, $M$1,0)</f>
        <v/>
      </c>
      <c r="AP73" s="9">
        <f>AH73/OFFSET(AH$10, $M$1,0)</f>
        <v/>
      </c>
      <c r="AQ73" s="9">
        <f>AI73/OFFSET(AI$10, $M$1,0)</f>
        <v/>
      </c>
      <c r="AR73" s="9">
        <f>AJ73/OFFSET(AJ$10, $M$1,0)</f>
        <v/>
      </c>
    </row>
    <row r="74">
      <c r="A74" s="2" t="n">
        <v>45047</v>
      </c>
      <c r="B74" t="n">
        <v>496</v>
      </c>
      <c r="C74" t="n">
        <v>56</v>
      </c>
      <c r="D74" t="n">
        <v>347</v>
      </c>
      <c r="E74" t="n">
        <v>1211</v>
      </c>
      <c r="F74" t="n">
        <v>2110</v>
      </c>
      <c r="L74">
        <f>B74+L73</f>
        <v/>
      </c>
      <c r="M74">
        <f>C74+M73</f>
        <v/>
      </c>
      <c r="N74">
        <f>D74+N73</f>
        <v/>
      </c>
      <c r="O74">
        <f>E74+O73</f>
        <v/>
      </c>
      <c r="Q74" s="9">
        <f>M74/L74</f>
        <v/>
      </c>
      <c r="R74" s="9">
        <f>N74/M74</f>
        <v/>
      </c>
      <c r="S74" s="9">
        <f>N74/L74</f>
        <v/>
      </c>
      <c r="T74" s="9">
        <f>O74/L74</f>
        <v/>
      </c>
      <c r="U74" s="9">
        <f>O74/M74</f>
        <v/>
      </c>
      <c r="V74" s="9">
        <f>O74/N74</f>
        <v/>
      </c>
      <c r="AE74" s="9">
        <f>Q74*($X$6^(ROW()-10))</f>
        <v/>
      </c>
      <c r="AF74" s="9">
        <f>R74*($X$6^(ROW()-10))</f>
        <v/>
      </c>
      <c r="AG74" s="9">
        <f>S74*($X$6^(ROW()-10))</f>
        <v/>
      </c>
      <c r="AH74" s="9">
        <f>T74*($X$6^(ROW()-10))</f>
        <v/>
      </c>
      <c r="AI74" s="9">
        <f>U74*($X$6^(ROW()-10))</f>
        <v/>
      </c>
      <c r="AJ74" s="9">
        <f>V74*($X$6^(ROW()-10))</f>
        <v/>
      </c>
      <c r="AL74" s="6">
        <f>A74</f>
        <v/>
      </c>
      <c r="AM74" s="9">
        <f>AE74/OFFSET(AE$10, $M$1,0)</f>
        <v/>
      </c>
      <c r="AN74" s="9">
        <f>AF74/OFFSET(AF$10, $M$1,0)</f>
        <v/>
      </c>
      <c r="AO74" s="9">
        <f>AG74/OFFSET(AG$10, $M$1,0)</f>
        <v/>
      </c>
      <c r="AP74" s="9">
        <f>AH74/OFFSET(AH$10, $M$1,0)</f>
        <v/>
      </c>
      <c r="AQ74" s="9">
        <f>AI74/OFFSET(AI$10, $M$1,0)</f>
        <v/>
      </c>
      <c r="AR74" s="9">
        <f>AJ74/OFFSET(AJ$10, $M$1,0)</f>
        <v/>
      </c>
    </row>
    <row r="75">
      <c r="A75" s="2" t="n">
        <v>45054</v>
      </c>
      <c r="B75" t="n">
        <v>431</v>
      </c>
      <c r="C75" t="n">
        <v>56</v>
      </c>
      <c r="D75" t="n">
        <v>322</v>
      </c>
      <c r="E75" t="n">
        <v>1198</v>
      </c>
      <c r="F75" t="n">
        <v>2007</v>
      </c>
      <c r="L75">
        <f>B75+L74</f>
        <v/>
      </c>
      <c r="M75">
        <f>C75+M74</f>
        <v/>
      </c>
      <c r="N75">
        <f>D75+N74</f>
        <v/>
      </c>
      <c r="O75">
        <f>E75+O74</f>
        <v/>
      </c>
      <c r="Q75" s="9">
        <f>M75/L75</f>
        <v/>
      </c>
      <c r="R75" s="9">
        <f>N75/M75</f>
        <v/>
      </c>
      <c r="S75" s="9">
        <f>N75/L75</f>
        <v/>
      </c>
      <c r="T75" s="9">
        <f>O75/L75</f>
        <v/>
      </c>
      <c r="U75" s="9">
        <f>O75/M75</f>
        <v/>
      </c>
      <c r="V75" s="9">
        <f>O75/N75</f>
        <v/>
      </c>
      <c r="AE75" s="9">
        <f>Q75*($X$6^(ROW()-10))</f>
        <v/>
      </c>
      <c r="AF75" s="9">
        <f>R75*($X$6^(ROW()-10))</f>
        <v/>
      </c>
      <c r="AG75" s="9">
        <f>S75*($X$6^(ROW()-10))</f>
        <v/>
      </c>
      <c r="AH75" s="9">
        <f>T75*($X$6^(ROW()-10))</f>
        <v/>
      </c>
      <c r="AI75" s="9">
        <f>U75*($X$6^(ROW()-10))</f>
        <v/>
      </c>
      <c r="AJ75" s="9">
        <f>V75*($X$6^(ROW()-10))</f>
        <v/>
      </c>
      <c r="AL75" s="6">
        <f>A75</f>
        <v/>
      </c>
      <c r="AM75" s="9">
        <f>AE75/OFFSET(AE$10, $M$1,0)</f>
        <v/>
      </c>
      <c r="AN75" s="9">
        <f>AF75/OFFSET(AF$10, $M$1,0)</f>
        <v/>
      </c>
      <c r="AO75" s="9">
        <f>AG75/OFFSET(AG$10, $M$1,0)</f>
        <v/>
      </c>
      <c r="AP75" s="9">
        <f>AH75/OFFSET(AH$10, $M$1,0)</f>
        <v/>
      </c>
      <c r="AQ75" s="9">
        <f>AI75/OFFSET(AI$10, $M$1,0)</f>
        <v/>
      </c>
      <c r="AR75" s="9">
        <f>AJ75/OFFSET(AJ$10, $M$1,0)</f>
        <v/>
      </c>
    </row>
    <row r="76">
      <c r="A76" s="2" t="n">
        <v>45061</v>
      </c>
      <c r="B76" t="n">
        <v>469</v>
      </c>
      <c r="C76" t="n">
        <v>64</v>
      </c>
      <c r="D76" t="n">
        <v>319</v>
      </c>
      <c r="E76" t="n">
        <v>1178</v>
      </c>
      <c r="F76" t="n">
        <v>2030</v>
      </c>
      <c r="L76">
        <f>B76+L75</f>
        <v/>
      </c>
      <c r="M76">
        <f>C76+M75</f>
        <v/>
      </c>
      <c r="N76">
        <f>D76+N75</f>
        <v/>
      </c>
      <c r="O76">
        <f>E76+O75</f>
        <v/>
      </c>
      <c r="Q76" s="9">
        <f>M76/L76</f>
        <v/>
      </c>
      <c r="R76" s="9">
        <f>N76/M76</f>
        <v/>
      </c>
      <c r="S76" s="9">
        <f>N76/L76</f>
        <v/>
      </c>
      <c r="T76" s="9">
        <f>O76/L76</f>
        <v/>
      </c>
      <c r="U76" s="9">
        <f>O76/M76</f>
        <v/>
      </c>
      <c r="V76" s="9">
        <f>O76/N76</f>
        <v/>
      </c>
      <c r="AE76" s="9">
        <f>Q76*($X$6^(ROW()-10))</f>
        <v/>
      </c>
      <c r="AF76" s="9">
        <f>R76*($X$6^(ROW()-10))</f>
        <v/>
      </c>
      <c r="AG76" s="9">
        <f>S76*($X$6^(ROW()-10))</f>
        <v/>
      </c>
      <c r="AH76" s="9">
        <f>T76*($X$6^(ROW()-10))</f>
        <v/>
      </c>
      <c r="AI76" s="9">
        <f>U76*($X$6^(ROW()-10))</f>
        <v/>
      </c>
      <c r="AJ76" s="9">
        <f>V76*($X$6^(ROW()-10))</f>
        <v/>
      </c>
      <c r="AL76" s="6">
        <f>A76</f>
        <v/>
      </c>
      <c r="AM76" s="9">
        <f>AE76/OFFSET(AE$10, $M$1,0)</f>
        <v/>
      </c>
      <c r="AN76" s="9">
        <f>AF76/OFFSET(AF$10, $M$1,0)</f>
        <v/>
      </c>
      <c r="AO76" s="9">
        <f>AG76/OFFSET(AG$10, $M$1,0)</f>
        <v/>
      </c>
      <c r="AP76" s="9">
        <f>AH76/OFFSET(AH$10, $M$1,0)</f>
        <v/>
      </c>
      <c r="AQ76" s="9">
        <f>AI76/OFFSET(AI$10, $M$1,0)</f>
        <v/>
      </c>
      <c r="AR76" s="9">
        <f>AJ76/OFFSET(AJ$10, $M$1,0)</f>
        <v/>
      </c>
    </row>
    <row r="77">
      <c r="A77" s="2" t="n">
        <v>45068</v>
      </c>
      <c r="B77" t="n">
        <v>445</v>
      </c>
      <c r="C77" t="n">
        <v>67</v>
      </c>
      <c r="D77" t="n">
        <v>307</v>
      </c>
      <c r="E77" t="n">
        <v>1158</v>
      </c>
      <c r="F77" t="n">
        <v>1977</v>
      </c>
      <c r="L77">
        <f>B77+L76</f>
        <v/>
      </c>
      <c r="M77">
        <f>C77+M76</f>
        <v/>
      </c>
      <c r="N77">
        <f>D77+N76</f>
        <v/>
      </c>
      <c r="O77">
        <f>E77+O76</f>
        <v/>
      </c>
      <c r="Q77" s="9">
        <f>M77/L77</f>
        <v/>
      </c>
      <c r="R77" s="9">
        <f>N77/M77</f>
        <v/>
      </c>
      <c r="S77" s="9">
        <f>N77/L77</f>
        <v/>
      </c>
      <c r="T77" s="9">
        <f>O77/L77</f>
        <v/>
      </c>
      <c r="U77" s="9">
        <f>O77/M77</f>
        <v/>
      </c>
      <c r="V77" s="9">
        <f>O77/N77</f>
        <v/>
      </c>
      <c r="AE77" s="9">
        <f>Q77*($X$6^(ROW()-10))</f>
        <v/>
      </c>
      <c r="AF77" s="9">
        <f>R77*($X$6^(ROW()-10))</f>
        <v/>
      </c>
      <c r="AG77" s="9">
        <f>S77*($X$6^(ROW()-10))</f>
        <v/>
      </c>
      <c r="AH77" s="9">
        <f>T77*($X$6^(ROW()-10))</f>
        <v/>
      </c>
      <c r="AI77" s="9">
        <f>U77*($X$6^(ROW()-10))</f>
        <v/>
      </c>
      <c r="AJ77" s="9">
        <f>V77*($X$6^(ROW()-10))</f>
        <v/>
      </c>
      <c r="AL77" s="6">
        <f>A77</f>
        <v/>
      </c>
      <c r="AM77" s="9">
        <f>AE77/OFFSET(AE$10, $M$1,0)</f>
        <v/>
      </c>
      <c r="AN77" s="9">
        <f>AF77/OFFSET(AF$10, $M$1,0)</f>
        <v/>
      </c>
      <c r="AO77" s="9">
        <f>AG77/OFFSET(AG$10, $M$1,0)</f>
        <v/>
      </c>
      <c r="AP77" s="9">
        <f>AH77/OFFSET(AH$10, $M$1,0)</f>
        <v/>
      </c>
      <c r="AQ77" s="9">
        <f>AI77/OFFSET(AI$10, $M$1,0)</f>
        <v/>
      </c>
      <c r="AR77" s="9">
        <f>AJ77/OFFSET(AJ$10, $M$1,0)</f>
        <v/>
      </c>
    </row>
    <row r="78">
      <c r="A78" s="2" t="n">
        <v>45075</v>
      </c>
      <c r="B78" t="n">
        <v>447</v>
      </c>
      <c r="C78" t="n">
        <v>49</v>
      </c>
      <c r="D78" t="n">
        <v>335</v>
      </c>
      <c r="E78" t="n">
        <v>1138</v>
      </c>
      <c r="F78" t="n">
        <v>1969</v>
      </c>
      <c r="L78">
        <f>B78+L77</f>
        <v/>
      </c>
      <c r="M78">
        <f>C78+M77</f>
        <v/>
      </c>
      <c r="N78">
        <f>D78+N77</f>
        <v/>
      </c>
      <c r="O78">
        <f>E78+O77</f>
        <v/>
      </c>
      <c r="Q78" s="9">
        <f>M78/L78</f>
        <v/>
      </c>
      <c r="R78" s="9">
        <f>N78/M78</f>
        <v/>
      </c>
      <c r="S78" s="9">
        <f>N78/L78</f>
        <v/>
      </c>
      <c r="T78" s="9">
        <f>O78/L78</f>
        <v/>
      </c>
      <c r="U78" s="9">
        <f>O78/M78</f>
        <v/>
      </c>
      <c r="V78" s="9">
        <f>O78/N78</f>
        <v/>
      </c>
      <c r="AE78" s="9">
        <f>Q78*($X$6^(ROW()-10))</f>
        <v/>
      </c>
      <c r="AF78" s="9">
        <f>R78*($X$6^(ROW()-10))</f>
        <v/>
      </c>
      <c r="AG78" s="9">
        <f>S78*($X$6^(ROW()-10))</f>
        <v/>
      </c>
      <c r="AH78" s="9">
        <f>T78*($X$6^(ROW()-10))</f>
        <v/>
      </c>
      <c r="AI78" s="9">
        <f>U78*($X$6^(ROW()-10))</f>
        <v/>
      </c>
      <c r="AJ78" s="9">
        <f>V78*($X$6^(ROW()-10))</f>
        <v/>
      </c>
      <c r="AL78" s="6">
        <f>A78</f>
        <v/>
      </c>
      <c r="AM78" s="9">
        <f>AE78/OFFSET(AE$10, $M$1,0)</f>
        <v/>
      </c>
      <c r="AN78" s="9">
        <f>AF78/OFFSET(AF$10, $M$1,0)</f>
        <v/>
      </c>
      <c r="AO78" s="9">
        <f>AG78/OFFSET(AG$10, $M$1,0)</f>
        <v/>
      </c>
      <c r="AP78" s="9">
        <f>AH78/OFFSET(AH$10, $M$1,0)</f>
        <v/>
      </c>
      <c r="AQ78" s="9">
        <f>AI78/OFFSET(AI$10, $M$1,0)</f>
        <v/>
      </c>
      <c r="AR78" s="9">
        <f>AJ78/OFFSET(AJ$10, $M$1,0)</f>
        <v/>
      </c>
    </row>
    <row r="79">
      <c r="A79" s="2" t="n">
        <v>45082</v>
      </c>
      <c r="B79" t="n">
        <v>484</v>
      </c>
      <c r="C79" t="n">
        <v>46</v>
      </c>
      <c r="D79" t="n">
        <v>301</v>
      </c>
      <c r="E79" t="n">
        <v>1160</v>
      </c>
      <c r="F79" t="n">
        <v>1991</v>
      </c>
      <c r="L79">
        <f>B79+L78</f>
        <v/>
      </c>
      <c r="M79">
        <f>C79+M78</f>
        <v/>
      </c>
      <c r="N79">
        <f>D79+N78</f>
        <v/>
      </c>
      <c r="O79">
        <f>E79+O78</f>
        <v/>
      </c>
      <c r="Q79" s="9">
        <f>M79/L79</f>
        <v/>
      </c>
      <c r="R79" s="9">
        <f>N79/M79</f>
        <v/>
      </c>
      <c r="S79" s="9">
        <f>N79/L79</f>
        <v/>
      </c>
      <c r="T79" s="9">
        <f>O79/L79</f>
        <v/>
      </c>
      <c r="U79" s="9">
        <f>O79/M79</f>
        <v/>
      </c>
      <c r="V79" s="9">
        <f>O79/N79</f>
        <v/>
      </c>
      <c r="AE79" s="9">
        <f>Q79*($X$6^(ROW()-10))</f>
        <v/>
      </c>
      <c r="AF79" s="9">
        <f>R79*($X$6^(ROW()-10))</f>
        <v/>
      </c>
      <c r="AG79" s="9">
        <f>S79*($X$6^(ROW()-10))</f>
        <v/>
      </c>
      <c r="AH79" s="9">
        <f>T79*($X$6^(ROW()-10))</f>
        <v/>
      </c>
      <c r="AI79" s="9">
        <f>U79*($X$6^(ROW()-10))</f>
        <v/>
      </c>
      <c r="AJ79" s="9">
        <f>V79*($X$6^(ROW()-10))</f>
        <v/>
      </c>
      <c r="AL79" s="6">
        <f>A79</f>
        <v/>
      </c>
      <c r="AM79" s="9">
        <f>AE79/OFFSET(AE$10, $M$1,0)</f>
        <v/>
      </c>
      <c r="AN79" s="9">
        <f>AF79/OFFSET(AF$10, $M$1,0)</f>
        <v/>
      </c>
      <c r="AO79" s="9">
        <f>AG79/OFFSET(AG$10, $M$1,0)</f>
        <v/>
      </c>
      <c r="AP79" s="9">
        <f>AH79/OFFSET(AH$10, $M$1,0)</f>
        <v/>
      </c>
      <c r="AQ79" s="9">
        <f>AI79/OFFSET(AI$10, $M$1,0)</f>
        <v/>
      </c>
      <c r="AR79" s="9">
        <f>AJ79/OFFSET(AJ$10, $M$1,0)</f>
        <v/>
      </c>
    </row>
    <row r="80">
      <c r="A80" s="2" t="n">
        <v>45089</v>
      </c>
      <c r="B80" t="n">
        <v>456</v>
      </c>
      <c r="C80" t="n">
        <v>43</v>
      </c>
      <c r="D80" t="n">
        <v>337</v>
      </c>
      <c r="E80" t="n">
        <v>1124</v>
      </c>
      <c r="F80" t="n">
        <v>1960</v>
      </c>
      <c r="L80">
        <f>B80+L79</f>
        <v/>
      </c>
      <c r="M80">
        <f>C80+M79</f>
        <v/>
      </c>
      <c r="N80">
        <f>D80+N79</f>
        <v/>
      </c>
      <c r="O80">
        <f>E80+O79</f>
        <v/>
      </c>
      <c r="Q80" s="9">
        <f>M80/L80</f>
        <v/>
      </c>
      <c r="R80" s="9">
        <f>N80/M80</f>
        <v/>
      </c>
      <c r="S80" s="9">
        <f>N80/L80</f>
        <v/>
      </c>
      <c r="T80" s="9">
        <f>O80/L80</f>
        <v/>
      </c>
      <c r="U80" s="9">
        <f>O80/M80</f>
        <v/>
      </c>
      <c r="V80" s="9">
        <f>O80/N80</f>
        <v/>
      </c>
      <c r="AE80" s="9">
        <f>Q80*($X$6^(ROW()-10))</f>
        <v/>
      </c>
      <c r="AF80" s="9">
        <f>R80*($X$6^(ROW()-10))</f>
        <v/>
      </c>
      <c r="AG80" s="9">
        <f>S80*($X$6^(ROW()-10))</f>
        <v/>
      </c>
      <c r="AH80" s="9">
        <f>T80*($X$6^(ROW()-10))</f>
        <v/>
      </c>
      <c r="AI80" s="9">
        <f>U80*($X$6^(ROW()-10))</f>
        <v/>
      </c>
      <c r="AJ80" s="9">
        <f>V80*($X$6^(ROW()-10))</f>
        <v/>
      </c>
      <c r="AL80" s="6">
        <f>A80</f>
        <v/>
      </c>
      <c r="AM80" s="9">
        <f>AE80/OFFSET(AE$10, $M$1,0)</f>
        <v/>
      </c>
      <c r="AN80" s="9">
        <f>AF80/OFFSET(AF$10, $M$1,0)</f>
        <v/>
      </c>
      <c r="AO80" s="9">
        <f>AG80/OFFSET(AG$10, $M$1,0)</f>
        <v/>
      </c>
      <c r="AP80" s="9">
        <f>AH80/OFFSET(AH$10, $M$1,0)</f>
        <v/>
      </c>
      <c r="AQ80" s="9">
        <f>AI80/OFFSET(AI$10, $M$1,0)</f>
        <v/>
      </c>
      <c r="AR80" s="9">
        <f>AJ80/OFFSET(AJ$10, $M$1,0)</f>
        <v/>
      </c>
    </row>
    <row r="81">
      <c r="A81" s="2" t="n">
        <v>45096</v>
      </c>
      <c r="B81" t="n">
        <v>505</v>
      </c>
      <c r="C81" t="n">
        <v>54</v>
      </c>
      <c r="D81" t="n">
        <v>346</v>
      </c>
      <c r="E81" t="n">
        <v>1224</v>
      </c>
      <c r="F81" t="n">
        <v>2129</v>
      </c>
      <c r="L81">
        <f>B81+L80</f>
        <v/>
      </c>
      <c r="M81">
        <f>C81+M80</f>
        <v/>
      </c>
      <c r="N81">
        <f>D81+N80</f>
        <v/>
      </c>
      <c r="O81">
        <f>E81+O80</f>
        <v/>
      </c>
      <c r="Q81" s="9">
        <f>M81/L81</f>
        <v/>
      </c>
      <c r="R81" s="9">
        <f>N81/M81</f>
        <v/>
      </c>
      <c r="S81" s="9">
        <f>N81/L81</f>
        <v/>
      </c>
      <c r="T81" s="9">
        <f>O81/L81</f>
        <v/>
      </c>
      <c r="U81" s="9">
        <f>O81/M81</f>
        <v/>
      </c>
      <c r="V81" s="9">
        <f>O81/N81</f>
        <v/>
      </c>
      <c r="AE81" s="9">
        <f>Q81*($X$6^(ROW()-10))</f>
        <v/>
      </c>
      <c r="AF81" s="9">
        <f>R81*($X$6^(ROW()-10))</f>
        <v/>
      </c>
      <c r="AG81" s="9">
        <f>S81*($X$6^(ROW()-10))</f>
        <v/>
      </c>
      <c r="AH81" s="9">
        <f>T81*($X$6^(ROW()-10))</f>
        <v/>
      </c>
      <c r="AI81" s="9">
        <f>U81*($X$6^(ROW()-10))</f>
        <v/>
      </c>
      <c r="AJ81" s="9">
        <f>V81*($X$6^(ROW()-10))</f>
        <v/>
      </c>
      <c r="AL81" s="6">
        <f>A81</f>
        <v/>
      </c>
      <c r="AM81" s="9">
        <f>AE81/OFFSET(AE$10, $M$1,0)</f>
        <v/>
      </c>
      <c r="AN81" s="9">
        <f>AF81/OFFSET(AF$10, $M$1,0)</f>
        <v/>
      </c>
      <c r="AO81" s="9">
        <f>AG81/OFFSET(AG$10, $M$1,0)</f>
        <v/>
      </c>
      <c r="AP81" s="9">
        <f>AH81/OFFSET(AH$10, $M$1,0)</f>
        <v/>
      </c>
      <c r="AQ81" s="9">
        <f>AI81/OFFSET(AI$10, $M$1,0)</f>
        <v/>
      </c>
      <c r="AR81" s="9">
        <f>AJ81/OFFSET(AJ$10, $M$1,0)</f>
        <v/>
      </c>
    </row>
    <row r="82">
      <c r="A82" s="2" t="n">
        <v>45103</v>
      </c>
      <c r="B82" t="n">
        <v>433</v>
      </c>
      <c r="C82" t="n">
        <v>52</v>
      </c>
      <c r="D82" t="n">
        <v>344</v>
      </c>
      <c r="E82" t="n">
        <v>1108</v>
      </c>
      <c r="F82" t="n">
        <v>1937</v>
      </c>
      <c r="L82">
        <f>B82+L81</f>
        <v/>
      </c>
      <c r="M82">
        <f>C82+M81</f>
        <v/>
      </c>
      <c r="N82">
        <f>D82+N81</f>
        <v/>
      </c>
      <c r="O82">
        <f>E82+O81</f>
        <v/>
      </c>
      <c r="Q82" s="9">
        <f>M82/L82</f>
        <v/>
      </c>
      <c r="R82" s="9">
        <f>N82/M82</f>
        <v/>
      </c>
      <c r="S82" s="9">
        <f>N82/L82</f>
        <v/>
      </c>
      <c r="T82" s="9">
        <f>O82/L82</f>
        <v/>
      </c>
      <c r="U82" s="9">
        <f>O82/M82</f>
        <v/>
      </c>
      <c r="V82" s="9">
        <f>O82/N82</f>
        <v/>
      </c>
      <c r="AE82" s="9">
        <f>Q82*($X$6^(ROW()-10))</f>
        <v/>
      </c>
      <c r="AF82" s="9">
        <f>R82*($X$6^(ROW()-10))</f>
        <v/>
      </c>
      <c r="AG82" s="9">
        <f>S82*($X$6^(ROW()-10))</f>
        <v/>
      </c>
      <c r="AH82" s="9">
        <f>T82*($X$6^(ROW()-10))</f>
        <v/>
      </c>
      <c r="AI82" s="9">
        <f>U82*($X$6^(ROW()-10))</f>
        <v/>
      </c>
      <c r="AJ82" s="9">
        <f>V82*($X$6^(ROW()-10))</f>
        <v/>
      </c>
      <c r="AL82" s="6">
        <f>A82</f>
        <v/>
      </c>
      <c r="AM82" s="9">
        <f>AE82/OFFSET(AE$10, $M$1,0)</f>
        <v/>
      </c>
      <c r="AN82" s="9">
        <f>AF82/OFFSET(AF$10, $M$1,0)</f>
        <v/>
      </c>
      <c r="AO82" s="9">
        <f>AG82/OFFSET(AG$10, $M$1,0)</f>
        <v/>
      </c>
      <c r="AP82" s="9">
        <f>AH82/OFFSET(AH$10, $M$1,0)</f>
        <v/>
      </c>
      <c r="AQ82" s="9">
        <f>AI82/OFFSET(AI$10, $M$1,0)</f>
        <v/>
      </c>
      <c r="AR82" s="9">
        <f>AJ82/OFFSET(AJ$10, $M$1,0)</f>
        <v/>
      </c>
    </row>
    <row r="83">
      <c r="A83" s="2" t="n">
        <v>45110</v>
      </c>
      <c r="B83" t="n">
        <v>445</v>
      </c>
      <c r="C83" t="n">
        <v>51</v>
      </c>
      <c r="D83" t="n">
        <v>316</v>
      </c>
      <c r="E83" t="n">
        <v>1149</v>
      </c>
      <c r="F83" t="n">
        <v>1961</v>
      </c>
      <c r="L83">
        <f>B83+L82</f>
        <v/>
      </c>
      <c r="M83">
        <f>C83+M82</f>
        <v/>
      </c>
      <c r="N83">
        <f>D83+N82</f>
        <v/>
      </c>
      <c r="O83">
        <f>E83+O82</f>
        <v/>
      </c>
      <c r="Q83" s="9">
        <f>M83/L83</f>
        <v/>
      </c>
      <c r="R83" s="9">
        <f>N83/M83</f>
        <v/>
      </c>
      <c r="S83" s="9">
        <f>N83/L83</f>
        <v/>
      </c>
      <c r="T83" s="9">
        <f>O83/L83</f>
        <v/>
      </c>
      <c r="U83" s="9">
        <f>O83/M83</f>
        <v/>
      </c>
      <c r="V83" s="9">
        <f>O83/N83</f>
        <v/>
      </c>
      <c r="AE83" s="9">
        <f>Q83*($X$6^(ROW()-10))</f>
        <v/>
      </c>
      <c r="AF83" s="9">
        <f>R83*($X$6^(ROW()-10))</f>
        <v/>
      </c>
      <c r="AG83" s="9">
        <f>S83*($X$6^(ROW()-10))</f>
        <v/>
      </c>
      <c r="AH83" s="9">
        <f>T83*($X$6^(ROW()-10))</f>
        <v/>
      </c>
      <c r="AI83" s="9">
        <f>U83*($X$6^(ROW()-10))</f>
        <v/>
      </c>
      <c r="AJ83" s="9">
        <f>V83*($X$6^(ROW()-10))</f>
        <v/>
      </c>
      <c r="AL83" s="6">
        <f>A83</f>
        <v/>
      </c>
      <c r="AM83" s="9">
        <f>AE83/OFFSET(AE$10, $M$1,0)</f>
        <v/>
      </c>
      <c r="AN83" s="9">
        <f>AF83/OFFSET(AF$10, $M$1,0)</f>
        <v/>
      </c>
      <c r="AO83" s="9">
        <f>AG83/OFFSET(AG$10, $M$1,0)</f>
        <v/>
      </c>
      <c r="AP83" s="9">
        <f>AH83/OFFSET(AH$10, $M$1,0)</f>
        <v/>
      </c>
      <c r="AQ83" s="9">
        <f>AI83/OFFSET(AI$10, $M$1,0)</f>
        <v/>
      </c>
      <c r="AR83" s="9">
        <f>AJ83/OFFSET(AJ$10, $M$1,0)</f>
        <v/>
      </c>
    </row>
    <row r="84">
      <c r="A84" s="2" t="n">
        <v>45117</v>
      </c>
      <c r="B84" t="n">
        <v>467</v>
      </c>
      <c r="C84" t="n">
        <v>58</v>
      </c>
      <c r="D84" t="n">
        <v>304</v>
      </c>
      <c r="E84" t="n">
        <v>1235</v>
      </c>
      <c r="F84" t="n">
        <v>2064</v>
      </c>
      <c r="L84">
        <f>B84+L83</f>
        <v/>
      </c>
      <c r="M84">
        <f>C84+M83</f>
        <v/>
      </c>
      <c r="N84">
        <f>D84+N83</f>
        <v/>
      </c>
      <c r="O84">
        <f>E84+O83</f>
        <v/>
      </c>
      <c r="Q84" s="9">
        <f>M84/L84</f>
        <v/>
      </c>
      <c r="R84" s="9">
        <f>N84/M84</f>
        <v/>
      </c>
      <c r="S84" s="9">
        <f>N84/L84</f>
        <v/>
      </c>
      <c r="T84" s="9">
        <f>O84/L84</f>
        <v/>
      </c>
      <c r="U84" s="9">
        <f>O84/M84</f>
        <v/>
      </c>
      <c r="V84" s="9">
        <f>O84/N84</f>
        <v/>
      </c>
      <c r="AE84" s="9">
        <f>Q84*($X$6^(ROW()-10))</f>
        <v/>
      </c>
      <c r="AF84" s="9">
        <f>R84*($X$6^(ROW()-10))</f>
        <v/>
      </c>
      <c r="AG84" s="9">
        <f>S84*($X$6^(ROW()-10))</f>
        <v/>
      </c>
      <c r="AH84" s="9">
        <f>T84*($X$6^(ROW()-10))</f>
        <v/>
      </c>
      <c r="AI84" s="9">
        <f>U84*($X$6^(ROW()-10))</f>
        <v/>
      </c>
      <c r="AJ84" s="9">
        <f>V84*($X$6^(ROW()-10))</f>
        <v/>
      </c>
      <c r="AL84" s="6">
        <f>A84</f>
        <v/>
      </c>
      <c r="AM84" s="9">
        <f>AE84/OFFSET(AE$10, $M$1,0)</f>
        <v/>
      </c>
      <c r="AN84" s="9">
        <f>AF84/OFFSET(AF$10, $M$1,0)</f>
        <v/>
      </c>
      <c r="AO84" s="9">
        <f>AG84/OFFSET(AG$10, $M$1,0)</f>
        <v/>
      </c>
      <c r="AP84" s="9">
        <f>AH84/OFFSET(AH$10, $M$1,0)</f>
        <v/>
      </c>
      <c r="AQ84" s="9">
        <f>AI84/OFFSET(AI$10, $M$1,0)</f>
        <v/>
      </c>
      <c r="AR84" s="9">
        <f>AJ84/OFFSET(AJ$10, $M$1,0)</f>
        <v/>
      </c>
    </row>
    <row r="85">
      <c r="A85" s="2" t="n">
        <v>45124</v>
      </c>
      <c r="B85" t="n">
        <v>456</v>
      </c>
      <c r="C85" t="n">
        <v>48</v>
      </c>
      <c r="D85" t="n">
        <v>328</v>
      </c>
      <c r="E85" t="n">
        <v>1143</v>
      </c>
      <c r="F85" t="n">
        <v>1975</v>
      </c>
      <c r="L85">
        <f>B85+L84</f>
        <v/>
      </c>
      <c r="M85">
        <f>C85+M84</f>
        <v/>
      </c>
      <c r="N85">
        <f>D85+N84</f>
        <v/>
      </c>
      <c r="O85">
        <f>E85+O84</f>
        <v/>
      </c>
      <c r="Q85" s="9">
        <f>M85/L85</f>
        <v/>
      </c>
      <c r="R85" s="9">
        <f>N85/M85</f>
        <v/>
      </c>
      <c r="S85" s="9">
        <f>N85/L85</f>
        <v/>
      </c>
      <c r="T85" s="9">
        <f>O85/L85</f>
        <v/>
      </c>
      <c r="U85" s="9">
        <f>O85/M85</f>
        <v/>
      </c>
      <c r="V85" s="9">
        <f>O85/N85</f>
        <v/>
      </c>
      <c r="AE85" s="9">
        <f>Q85*($X$6^(ROW()-10))</f>
        <v/>
      </c>
      <c r="AF85" s="9">
        <f>R85*($X$6^(ROW()-10))</f>
        <v/>
      </c>
      <c r="AG85" s="9">
        <f>S85*($X$6^(ROW()-10))</f>
        <v/>
      </c>
      <c r="AH85" s="9">
        <f>T85*($X$6^(ROW()-10))</f>
        <v/>
      </c>
      <c r="AI85" s="9">
        <f>U85*($X$6^(ROW()-10))</f>
        <v/>
      </c>
      <c r="AJ85" s="9">
        <f>V85*($X$6^(ROW()-10))</f>
        <v/>
      </c>
      <c r="AL85" s="6">
        <f>A85</f>
        <v/>
      </c>
      <c r="AM85" s="9">
        <f>AE85/OFFSET(AE$10, $M$1,0)</f>
        <v/>
      </c>
      <c r="AN85" s="9">
        <f>AF85/OFFSET(AF$10, $M$1,0)</f>
        <v/>
      </c>
      <c r="AO85" s="9">
        <f>AG85/OFFSET(AG$10, $M$1,0)</f>
        <v/>
      </c>
      <c r="AP85" s="9">
        <f>AH85/OFFSET(AH$10, $M$1,0)</f>
        <v/>
      </c>
      <c r="AQ85" s="9">
        <f>AI85/OFFSET(AI$10, $M$1,0)</f>
        <v/>
      </c>
      <c r="AR85" s="9">
        <f>AJ85/OFFSET(AJ$10, $M$1,0)</f>
        <v/>
      </c>
    </row>
    <row r="86">
      <c r="A86" s="2" t="n">
        <v>45131</v>
      </c>
      <c r="B86" t="n">
        <v>411</v>
      </c>
      <c r="C86" t="n">
        <v>51</v>
      </c>
      <c r="D86" t="n">
        <v>297</v>
      </c>
      <c r="E86" t="n">
        <v>1118</v>
      </c>
      <c r="F86" t="n">
        <v>1877</v>
      </c>
      <c r="L86">
        <f>B86+L85</f>
        <v/>
      </c>
      <c r="M86">
        <f>C86+M85</f>
        <v/>
      </c>
      <c r="N86">
        <f>D86+N85</f>
        <v/>
      </c>
      <c r="O86">
        <f>E86+O85</f>
        <v/>
      </c>
      <c r="Q86" s="9">
        <f>M86/L86</f>
        <v/>
      </c>
      <c r="R86" s="9">
        <f>N86/M86</f>
        <v/>
      </c>
      <c r="S86" s="9">
        <f>N86/L86</f>
        <v/>
      </c>
      <c r="T86" s="9">
        <f>O86/L86</f>
        <v/>
      </c>
      <c r="U86" s="9">
        <f>O86/M86</f>
        <v/>
      </c>
      <c r="V86" s="9">
        <f>O86/N86</f>
        <v/>
      </c>
      <c r="AE86" s="9">
        <f>Q86*($X$6^(ROW()-10))</f>
        <v/>
      </c>
      <c r="AF86" s="9">
        <f>R86*($X$6^(ROW()-10))</f>
        <v/>
      </c>
      <c r="AG86" s="9">
        <f>S86*($X$6^(ROW()-10))</f>
        <v/>
      </c>
      <c r="AH86" s="9">
        <f>T86*($X$6^(ROW()-10))</f>
        <v/>
      </c>
      <c r="AI86" s="9">
        <f>U86*($X$6^(ROW()-10))</f>
        <v/>
      </c>
      <c r="AJ86" s="9">
        <f>V86*($X$6^(ROW()-10))</f>
        <v/>
      </c>
      <c r="AL86" s="6">
        <f>A86</f>
        <v/>
      </c>
      <c r="AM86" s="9">
        <f>AE86/OFFSET(AE$10, $M$1,0)</f>
        <v/>
      </c>
      <c r="AN86" s="9">
        <f>AF86/OFFSET(AF$10, $M$1,0)</f>
        <v/>
      </c>
      <c r="AO86" s="9">
        <f>AG86/OFFSET(AG$10, $M$1,0)</f>
        <v/>
      </c>
      <c r="AP86" s="9">
        <f>AH86/OFFSET(AH$10, $M$1,0)</f>
        <v/>
      </c>
      <c r="AQ86" s="9">
        <f>AI86/OFFSET(AI$10, $M$1,0)</f>
        <v/>
      </c>
      <c r="AR86" s="9">
        <f>AJ86/OFFSET(AJ$10, $M$1,0)</f>
        <v/>
      </c>
    </row>
    <row r="87">
      <c r="A87" s="2" t="n">
        <v>45138</v>
      </c>
      <c r="B87" t="n">
        <v>426</v>
      </c>
      <c r="C87" t="n">
        <v>45</v>
      </c>
      <c r="D87" t="n">
        <v>302</v>
      </c>
      <c r="E87" t="n">
        <v>1119</v>
      </c>
      <c r="F87" t="n">
        <v>1892</v>
      </c>
      <c r="L87">
        <f>B87+L86</f>
        <v/>
      </c>
      <c r="M87">
        <f>C87+M86</f>
        <v/>
      </c>
      <c r="N87">
        <f>D87+N86</f>
        <v/>
      </c>
      <c r="O87">
        <f>E87+O86</f>
        <v/>
      </c>
      <c r="Q87" s="9">
        <f>M87/L87</f>
        <v/>
      </c>
      <c r="R87" s="9">
        <f>N87/M87</f>
        <v/>
      </c>
      <c r="S87" s="9">
        <f>N87/L87</f>
        <v/>
      </c>
      <c r="T87" s="9">
        <f>O87/L87</f>
        <v/>
      </c>
      <c r="U87" s="9">
        <f>O87/M87</f>
        <v/>
      </c>
      <c r="V87" s="9">
        <f>O87/N87</f>
        <v/>
      </c>
      <c r="AE87" s="9">
        <f>Q87*($X$6^(ROW()-10))</f>
        <v/>
      </c>
      <c r="AF87" s="9">
        <f>R87*($X$6^(ROW()-10))</f>
        <v/>
      </c>
      <c r="AG87" s="9">
        <f>S87*($X$6^(ROW()-10))</f>
        <v/>
      </c>
      <c r="AH87" s="9">
        <f>T87*($X$6^(ROW()-10))</f>
        <v/>
      </c>
      <c r="AI87" s="9">
        <f>U87*($X$6^(ROW()-10))</f>
        <v/>
      </c>
      <c r="AJ87" s="9">
        <f>V87*($X$6^(ROW()-10))</f>
        <v/>
      </c>
      <c r="AL87" s="6">
        <f>A87</f>
        <v/>
      </c>
      <c r="AM87" s="9">
        <f>AE87/OFFSET(AE$10, $M$1,0)</f>
        <v/>
      </c>
      <c r="AN87" s="9">
        <f>AF87/OFFSET(AF$10, $M$1,0)</f>
        <v/>
      </c>
      <c r="AO87" s="9">
        <f>AG87/OFFSET(AG$10, $M$1,0)</f>
        <v/>
      </c>
      <c r="AP87" s="9">
        <f>AH87/OFFSET(AH$10, $M$1,0)</f>
        <v/>
      </c>
      <c r="AQ87" s="9">
        <f>AI87/OFFSET(AI$10, $M$1,0)</f>
        <v/>
      </c>
      <c r="AR87" s="9">
        <f>AJ87/OFFSET(AJ$10, $M$1,0)</f>
        <v/>
      </c>
    </row>
    <row r="88">
      <c r="A88" s="2" t="n">
        <v>45145</v>
      </c>
      <c r="B88" t="n">
        <v>462</v>
      </c>
      <c r="C88" t="n">
        <v>48</v>
      </c>
      <c r="D88" t="n">
        <v>348</v>
      </c>
      <c r="E88" t="n">
        <v>1141</v>
      </c>
      <c r="F88" t="n">
        <v>1999</v>
      </c>
      <c r="L88">
        <f>B88+L87</f>
        <v/>
      </c>
      <c r="M88">
        <f>C88+M87</f>
        <v/>
      </c>
      <c r="N88">
        <f>D88+N87</f>
        <v/>
      </c>
      <c r="O88">
        <f>E88+O87</f>
        <v/>
      </c>
      <c r="Q88" s="9">
        <f>M88/L88</f>
        <v/>
      </c>
      <c r="R88" s="9">
        <f>N88/M88</f>
        <v/>
      </c>
      <c r="S88" s="9">
        <f>N88/L88</f>
        <v/>
      </c>
      <c r="T88" s="9">
        <f>O88/L88</f>
        <v/>
      </c>
      <c r="U88" s="9">
        <f>O88/M88</f>
        <v/>
      </c>
      <c r="V88" s="9">
        <f>O88/N88</f>
        <v/>
      </c>
      <c r="AE88" s="9">
        <f>Q88*($X$6^(ROW()-10))</f>
        <v/>
      </c>
      <c r="AF88" s="9">
        <f>R88*($X$6^(ROW()-10))</f>
        <v/>
      </c>
      <c r="AG88" s="9">
        <f>S88*($X$6^(ROW()-10))</f>
        <v/>
      </c>
      <c r="AH88" s="9">
        <f>T88*($X$6^(ROW()-10))</f>
        <v/>
      </c>
      <c r="AI88" s="9">
        <f>U88*($X$6^(ROW()-10))</f>
        <v/>
      </c>
      <c r="AJ88" s="9">
        <f>V88*($X$6^(ROW()-10))</f>
        <v/>
      </c>
      <c r="AL88" s="6">
        <f>A88</f>
        <v/>
      </c>
      <c r="AM88" s="9">
        <f>AE88/OFFSET(AE$10, $M$1,0)</f>
        <v/>
      </c>
      <c r="AN88" s="9">
        <f>AF88/OFFSET(AF$10, $M$1,0)</f>
        <v/>
      </c>
      <c r="AO88" s="9">
        <f>AG88/OFFSET(AG$10, $M$1,0)</f>
        <v/>
      </c>
      <c r="AP88" s="9">
        <f>AH88/OFFSET(AH$10, $M$1,0)</f>
        <v/>
      </c>
      <c r="AQ88" s="9">
        <f>AI88/OFFSET(AI$10, $M$1,0)</f>
        <v/>
      </c>
      <c r="AR88" s="9">
        <f>AJ88/OFFSET(AJ$10, $M$1,0)</f>
        <v/>
      </c>
    </row>
    <row r="89">
      <c r="A89" s="2" t="n">
        <v>45152</v>
      </c>
      <c r="B89" t="n">
        <v>532</v>
      </c>
      <c r="C89" t="n">
        <v>65</v>
      </c>
      <c r="D89" t="n">
        <v>325</v>
      </c>
      <c r="E89" t="n">
        <v>1217</v>
      </c>
      <c r="F89" t="n">
        <v>2139</v>
      </c>
      <c r="L89">
        <f>B89+L88</f>
        <v/>
      </c>
      <c r="M89">
        <f>C89+M88</f>
        <v/>
      </c>
      <c r="N89">
        <f>D89+N88</f>
        <v/>
      </c>
      <c r="O89">
        <f>E89+O88</f>
        <v/>
      </c>
      <c r="Q89" s="9">
        <f>M89/L89</f>
        <v/>
      </c>
      <c r="R89" s="9">
        <f>N89/M89</f>
        <v/>
      </c>
      <c r="S89" s="9">
        <f>N89/L89</f>
        <v/>
      </c>
      <c r="T89" s="9">
        <f>O89/L89</f>
        <v/>
      </c>
      <c r="U89" s="9">
        <f>O89/M89</f>
        <v/>
      </c>
      <c r="V89" s="9">
        <f>O89/N89</f>
        <v/>
      </c>
      <c r="AE89" s="9">
        <f>Q89*($X$6^(ROW()-10))</f>
        <v/>
      </c>
      <c r="AF89" s="9">
        <f>R89*($X$6^(ROW()-10))</f>
        <v/>
      </c>
      <c r="AG89" s="9">
        <f>S89*($X$6^(ROW()-10))</f>
        <v/>
      </c>
      <c r="AH89" s="9">
        <f>T89*($X$6^(ROW()-10))</f>
        <v/>
      </c>
      <c r="AI89" s="9">
        <f>U89*($X$6^(ROW()-10))</f>
        <v/>
      </c>
      <c r="AJ89" s="9">
        <f>V89*($X$6^(ROW()-10))</f>
        <v/>
      </c>
      <c r="AL89" s="6">
        <f>A89</f>
        <v/>
      </c>
      <c r="AM89" s="9">
        <f>AE89/OFFSET(AE$10, $M$1,0)</f>
        <v/>
      </c>
      <c r="AN89" s="9">
        <f>AF89/OFFSET(AF$10, $M$1,0)</f>
        <v/>
      </c>
      <c r="AO89" s="9">
        <f>AG89/OFFSET(AG$10, $M$1,0)</f>
        <v/>
      </c>
      <c r="AP89" s="9">
        <f>AH89/OFFSET(AH$10, $M$1,0)</f>
        <v/>
      </c>
      <c r="AQ89" s="9">
        <f>AI89/OFFSET(AI$10, $M$1,0)</f>
        <v/>
      </c>
      <c r="AR89" s="9">
        <f>AJ89/OFFSET(AJ$10, $M$1,0)</f>
        <v/>
      </c>
    </row>
    <row r="90">
      <c r="A90" s="2" t="n">
        <v>45159</v>
      </c>
      <c r="B90" t="n">
        <v>487</v>
      </c>
      <c r="C90" t="n">
        <v>63</v>
      </c>
      <c r="D90" t="n">
        <v>331</v>
      </c>
      <c r="E90" t="n">
        <v>1322</v>
      </c>
      <c r="F90" t="n">
        <v>2203</v>
      </c>
      <c r="L90">
        <f>B90+L89</f>
        <v/>
      </c>
      <c r="M90">
        <f>C90+M89</f>
        <v/>
      </c>
      <c r="N90">
        <f>D90+N89</f>
        <v/>
      </c>
      <c r="O90">
        <f>E90+O89</f>
        <v/>
      </c>
      <c r="Q90" s="9">
        <f>M90/L90</f>
        <v/>
      </c>
      <c r="R90" s="9">
        <f>N90/M90</f>
        <v/>
      </c>
      <c r="S90" s="9">
        <f>N90/L90</f>
        <v/>
      </c>
      <c r="T90" s="9">
        <f>O90/L90</f>
        <v/>
      </c>
      <c r="U90" s="9">
        <f>O90/M90</f>
        <v/>
      </c>
      <c r="V90" s="9">
        <f>O90/N90</f>
        <v/>
      </c>
      <c r="AE90" s="9">
        <f>Q90*($X$6^(ROW()-10))</f>
        <v/>
      </c>
      <c r="AF90" s="9">
        <f>R90*($X$6^(ROW()-10))</f>
        <v/>
      </c>
      <c r="AG90" s="9">
        <f>S90*($X$6^(ROW()-10))</f>
        <v/>
      </c>
      <c r="AH90" s="9">
        <f>T90*($X$6^(ROW()-10))</f>
        <v/>
      </c>
      <c r="AI90" s="9">
        <f>U90*($X$6^(ROW()-10))</f>
        <v/>
      </c>
      <c r="AJ90" s="9">
        <f>V90*($X$6^(ROW()-10))</f>
        <v/>
      </c>
      <c r="AL90" s="6">
        <f>A90</f>
        <v/>
      </c>
      <c r="AM90" s="9">
        <f>AE90/OFFSET(AE$10, $M$1,0)</f>
        <v/>
      </c>
      <c r="AN90" s="9">
        <f>AF90/OFFSET(AF$10, $M$1,0)</f>
        <v/>
      </c>
      <c r="AO90" s="9">
        <f>AG90/OFFSET(AG$10, $M$1,0)</f>
        <v/>
      </c>
      <c r="AP90" s="9">
        <f>AH90/OFFSET(AH$10, $M$1,0)</f>
        <v/>
      </c>
      <c r="AQ90" s="9">
        <f>AI90/OFFSET(AI$10, $M$1,0)</f>
        <v/>
      </c>
      <c r="AR90" s="9">
        <f>AJ90/OFFSET(AJ$10, $M$1,0)</f>
        <v/>
      </c>
    </row>
    <row r="91">
      <c r="A91" s="2" t="n">
        <v>45166</v>
      </c>
      <c r="B91" t="n">
        <v>399</v>
      </c>
      <c r="C91" t="n">
        <v>50</v>
      </c>
      <c r="D91" t="n">
        <v>285</v>
      </c>
      <c r="E91" t="n">
        <v>1176</v>
      </c>
      <c r="F91" t="n">
        <v>1910</v>
      </c>
      <c r="L91">
        <f>B91+L90</f>
        <v/>
      </c>
      <c r="M91">
        <f>C91+M90</f>
        <v/>
      </c>
      <c r="N91">
        <f>D91+N90</f>
        <v/>
      </c>
      <c r="O91">
        <f>E91+O90</f>
        <v/>
      </c>
      <c r="Q91" s="9">
        <f>M91/L91</f>
        <v/>
      </c>
      <c r="R91" s="9">
        <f>N91/M91</f>
        <v/>
      </c>
      <c r="S91" s="9">
        <f>N91/L91</f>
        <v/>
      </c>
      <c r="T91" s="9">
        <f>O91/L91</f>
        <v/>
      </c>
      <c r="U91" s="9">
        <f>O91/M91</f>
        <v/>
      </c>
      <c r="V91" s="9">
        <f>O91/N91</f>
        <v/>
      </c>
      <c r="AE91" s="9">
        <f>Q91*($X$6^(ROW()-10))</f>
        <v/>
      </c>
      <c r="AF91" s="9">
        <f>R91*($X$6^(ROW()-10))</f>
        <v/>
      </c>
      <c r="AG91" s="9">
        <f>S91*($X$6^(ROW()-10))</f>
        <v/>
      </c>
      <c r="AH91" s="9">
        <f>T91*($X$6^(ROW()-10))</f>
        <v/>
      </c>
      <c r="AI91" s="9">
        <f>U91*($X$6^(ROW()-10))</f>
        <v/>
      </c>
      <c r="AJ91" s="9">
        <f>V91*($X$6^(ROW()-10))</f>
        <v/>
      </c>
      <c r="AL91" s="6">
        <f>A91</f>
        <v/>
      </c>
      <c r="AM91" s="9">
        <f>AE91/OFFSET(AE$10, $M$1,0)</f>
        <v/>
      </c>
      <c r="AN91" s="9">
        <f>AF91/OFFSET(AF$10, $M$1,0)</f>
        <v/>
      </c>
      <c r="AO91" s="9">
        <f>AG91/OFFSET(AG$10, $M$1,0)</f>
        <v/>
      </c>
      <c r="AP91" s="9">
        <f>AH91/OFFSET(AH$10, $M$1,0)</f>
        <v/>
      </c>
      <c r="AQ91" s="9">
        <f>AI91/OFFSET(AI$10, $M$1,0)</f>
        <v/>
      </c>
      <c r="AR91" s="9">
        <f>AJ91/OFFSET(AJ$10, $M$1,0)</f>
        <v/>
      </c>
    </row>
    <row r="92">
      <c r="A92" s="2" t="n">
        <v>45173</v>
      </c>
      <c r="B92" t="n">
        <v>437</v>
      </c>
      <c r="C92" t="n">
        <v>59</v>
      </c>
      <c r="D92" t="n">
        <v>301</v>
      </c>
      <c r="E92" t="n">
        <v>1140</v>
      </c>
      <c r="F92" t="n">
        <v>1937</v>
      </c>
      <c r="L92">
        <f>B92+L91</f>
        <v/>
      </c>
      <c r="M92">
        <f>C92+M91</f>
        <v/>
      </c>
      <c r="N92">
        <f>D92+N91</f>
        <v/>
      </c>
      <c r="O92">
        <f>E92+O91</f>
        <v/>
      </c>
      <c r="Q92" s="9">
        <f>M92/L92</f>
        <v/>
      </c>
      <c r="R92" s="9">
        <f>N92/M92</f>
        <v/>
      </c>
      <c r="S92" s="9">
        <f>N92/L92</f>
        <v/>
      </c>
      <c r="T92" s="9">
        <f>O92/L92</f>
        <v/>
      </c>
      <c r="U92" s="9">
        <f>O92/M92</f>
        <v/>
      </c>
      <c r="V92" s="9">
        <f>O92/N92</f>
        <v/>
      </c>
      <c r="AE92" s="9">
        <f>Q92*($X$6^(ROW()-10))</f>
        <v/>
      </c>
      <c r="AF92" s="9">
        <f>R92*($X$6^(ROW()-10))</f>
        <v/>
      </c>
      <c r="AG92" s="9">
        <f>S92*($X$6^(ROW()-10))</f>
        <v/>
      </c>
      <c r="AH92" s="9">
        <f>T92*($X$6^(ROW()-10))</f>
        <v/>
      </c>
      <c r="AI92" s="9">
        <f>U92*($X$6^(ROW()-10))</f>
        <v/>
      </c>
      <c r="AJ92" s="9">
        <f>V92*($X$6^(ROW()-10))</f>
        <v/>
      </c>
      <c r="AL92" s="6">
        <f>A92</f>
        <v/>
      </c>
      <c r="AM92" s="9">
        <f>AE92/OFFSET(AE$10, $M$1,0)</f>
        <v/>
      </c>
      <c r="AN92" s="9">
        <f>AF92/OFFSET(AF$10, $M$1,0)</f>
        <v/>
      </c>
      <c r="AO92" s="9">
        <f>AG92/OFFSET(AG$10, $M$1,0)</f>
        <v/>
      </c>
      <c r="AP92" s="9">
        <f>AH92/OFFSET(AH$10, $M$1,0)</f>
        <v/>
      </c>
      <c r="AQ92" s="9">
        <f>AI92/OFFSET(AI$10, $M$1,0)</f>
        <v/>
      </c>
      <c r="AR92" s="9">
        <f>AJ92/OFFSET(AJ$10, $M$1,0)</f>
        <v/>
      </c>
    </row>
    <row r="93">
      <c r="A93" s="2" t="n">
        <v>45180</v>
      </c>
      <c r="B93" t="n">
        <v>450</v>
      </c>
      <c r="C93" t="n">
        <v>56</v>
      </c>
      <c r="D93" t="n">
        <v>324</v>
      </c>
      <c r="E93" t="n">
        <v>1153</v>
      </c>
      <c r="F93" t="n">
        <v>1983</v>
      </c>
      <c r="L93">
        <f>B93+L92</f>
        <v/>
      </c>
      <c r="M93">
        <f>C93+M92</f>
        <v/>
      </c>
      <c r="N93">
        <f>D93+N92</f>
        <v/>
      </c>
      <c r="O93">
        <f>E93+O92</f>
        <v/>
      </c>
      <c r="Q93" s="9">
        <f>M93/L93</f>
        <v/>
      </c>
      <c r="R93" s="9">
        <f>N93/M93</f>
        <v/>
      </c>
      <c r="S93" s="9">
        <f>N93/L93</f>
        <v/>
      </c>
      <c r="T93" s="9">
        <f>O93/L93</f>
        <v/>
      </c>
      <c r="U93" s="9">
        <f>O93/M93</f>
        <v/>
      </c>
      <c r="V93" s="9">
        <f>O93/N93</f>
        <v/>
      </c>
      <c r="AE93" s="9">
        <f>Q93*($X$6^(ROW()-10))</f>
        <v/>
      </c>
      <c r="AF93" s="9">
        <f>R93*($X$6^(ROW()-10))</f>
        <v/>
      </c>
      <c r="AG93" s="9">
        <f>S93*($X$6^(ROW()-10))</f>
        <v/>
      </c>
      <c r="AH93" s="9">
        <f>T93*($X$6^(ROW()-10))</f>
        <v/>
      </c>
      <c r="AI93" s="9">
        <f>U93*($X$6^(ROW()-10))</f>
        <v/>
      </c>
      <c r="AJ93" s="9">
        <f>V93*($X$6^(ROW()-10))</f>
        <v/>
      </c>
      <c r="AL93" s="6">
        <f>A93</f>
        <v/>
      </c>
      <c r="AM93" s="9">
        <f>AE93/OFFSET(AE$10, $M$1,0)</f>
        <v/>
      </c>
      <c r="AN93" s="9">
        <f>AF93/OFFSET(AF$10, $M$1,0)</f>
        <v/>
      </c>
      <c r="AO93" s="9">
        <f>AG93/OFFSET(AG$10, $M$1,0)</f>
        <v/>
      </c>
      <c r="AP93" s="9">
        <f>AH93/OFFSET(AH$10, $M$1,0)</f>
        <v/>
      </c>
      <c r="AQ93" s="9">
        <f>AI93/OFFSET(AI$10, $M$1,0)</f>
        <v/>
      </c>
      <c r="AR93" s="9">
        <f>AJ93/OFFSET(AJ$10, $M$1,0)</f>
        <v/>
      </c>
    </row>
    <row r="94">
      <c r="A94" s="2" t="n">
        <v>45187</v>
      </c>
      <c r="B94" t="n">
        <v>477</v>
      </c>
      <c r="C94" t="n">
        <v>62</v>
      </c>
      <c r="D94" t="n">
        <v>318</v>
      </c>
      <c r="E94" t="n">
        <v>1194</v>
      </c>
      <c r="F94" t="n">
        <v>2051</v>
      </c>
      <c r="L94">
        <f>B94+L93</f>
        <v/>
      </c>
      <c r="M94">
        <f>C94+M93</f>
        <v/>
      </c>
      <c r="N94">
        <f>D94+N93</f>
        <v/>
      </c>
      <c r="O94">
        <f>E94+O93</f>
        <v/>
      </c>
      <c r="Q94" s="9">
        <f>M94/L94</f>
        <v/>
      </c>
      <c r="R94" s="9">
        <f>N94/M94</f>
        <v/>
      </c>
      <c r="S94" s="9">
        <f>N94/L94</f>
        <v/>
      </c>
      <c r="T94" s="9">
        <f>O94/L94</f>
        <v/>
      </c>
      <c r="U94" s="9">
        <f>O94/M94</f>
        <v/>
      </c>
      <c r="V94" s="9">
        <f>O94/N94</f>
        <v/>
      </c>
      <c r="AE94" s="9">
        <f>Q94*($X$6^(ROW()-10))</f>
        <v/>
      </c>
      <c r="AF94" s="9">
        <f>R94*($X$6^(ROW()-10))</f>
        <v/>
      </c>
      <c r="AG94" s="9">
        <f>S94*($X$6^(ROW()-10))</f>
        <v/>
      </c>
      <c r="AH94" s="9">
        <f>T94*($X$6^(ROW()-10))</f>
        <v/>
      </c>
      <c r="AI94" s="9">
        <f>U94*($X$6^(ROW()-10))</f>
        <v/>
      </c>
      <c r="AJ94" s="9">
        <f>V94*($X$6^(ROW()-10))</f>
        <v/>
      </c>
      <c r="AL94" s="6">
        <f>A94</f>
        <v/>
      </c>
      <c r="AM94" s="9">
        <f>AE94/OFFSET(AE$10, $M$1,0)</f>
        <v/>
      </c>
      <c r="AN94" s="9">
        <f>AF94/OFFSET(AF$10, $M$1,0)</f>
        <v/>
      </c>
      <c r="AO94" s="9">
        <f>AG94/OFFSET(AG$10, $M$1,0)</f>
        <v/>
      </c>
      <c r="AP94" s="9">
        <f>AH94/OFFSET(AH$10, $M$1,0)</f>
        <v/>
      </c>
      <c r="AQ94" s="9">
        <f>AI94/OFFSET(AI$10, $M$1,0)</f>
        <v/>
      </c>
      <c r="AR94" s="9">
        <f>AJ94/OFFSET(AJ$10, $M$1,0)</f>
        <v/>
      </c>
    </row>
    <row r="95">
      <c r="A95" s="2" t="n">
        <v>45194</v>
      </c>
      <c r="B95" t="n">
        <v>459</v>
      </c>
      <c r="C95" t="n">
        <v>52</v>
      </c>
      <c r="D95" t="n">
        <v>273</v>
      </c>
      <c r="E95" t="n">
        <v>1177</v>
      </c>
      <c r="F95" t="n">
        <v>1961</v>
      </c>
      <c r="L95">
        <f>B95+L94</f>
        <v/>
      </c>
      <c r="M95">
        <f>C95+M94</f>
        <v/>
      </c>
      <c r="N95">
        <f>D95+N94</f>
        <v/>
      </c>
      <c r="O95">
        <f>E95+O94</f>
        <v/>
      </c>
      <c r="Q95" s="9">
        <f>M95/L95</f>
        <v/>
      </c>
      <c r="R95" s="9">
        <f>N95/M95</f>
        <v/>
      </c>
      <c r="S95" s="9">
        <f>N95/L95</f>
        <v/>
      </c>
      <c r="T95" s="9">
        <f>O95/L95</f>
        <v/>
      </c>
      <c r="U95" s="9">
        <f>O95/M95</f>
        <v/>
      </c>
      <c r="V95" s="9">
        <f>O95/N95</f>
        <v/>
      </c>
      <c r="AE95" s="9">
        <f>Q95*($X$6^(ROW()-10))</f>
        <v/>
      </c>
      <c r="AF95" s="9">
        <f>R95*($X$6^(ROW()-10))</f>
        <v/>
      </c>
      <c r="AG95" s="9">
        <f>S95*($X$6^(ROW()-10))</f>
        <v/>
      </c>
      <c r="AH95" s="9">
        <f>T95*($X$6^(ROW()-10))</f>
        <v/>
      </c>
      <c r="AI95" s="9">
        <f>U95*($X$6^(ROW()-10))</f>
        <v/>
      </c>
      <c r="AJ95" s="9">
        <f>V95*($X$6^(ROW()-10))</f>
        <v/>
      </c>
      <c r="AL95" s="6">
        <f>A95</f>
        <v/>
      </c>
      <c r="AM95" s="9">
        <f>AE95/OFFSET(AE$10, $M$1,0)</f>
        <v/>
      </c>
      <c r="AN95" s="9">
        <f>AF95/OFFSET(AF$10, $M$1,0)</f>
        <v/>
      </c>
      <c r="AO95" s="9">
        <f>AG95/OFFSET(AG$10, $M$1,0)</f>
        <v/>
      </c>
      <c r="AP95" s="9">
        <f>AH95/OFFSET(AH$10, $M$1,0)</f>
        <v/>
      </c>
      <c r="AQ95" s="9">
        <f>AI95/OFFSET(AI$10, $M$1,0)</f>
        <v/>
      </c>
      <c r="AR95" s="9">
        <f>AJ95/OFFSET(AJ$10, $M$1,0)</f>
        <v/>
      </c>
    </row>
    <row r="96">
      <c r="A96" s="2" t="n">
        <v>45201</v>
      </c>
      <c r="B96" t="n">
        <v>516</v>
      </c>
      <c r="C96" t="n">
        <v>55</v>
      </c>
      <c r="D96" t="n">
        <v>329</v>
      </c>
      <c r="E96" t="n">
        <v>1181</v>
      </c>
      <c r="F96" t="n">
        <v>2081</v>
      </c>
      <c r="L96">
        <f>B96+L95</f>
        <v/>
      </c>
      <c r="M96">
        <f>C96+M95</f>
        <v/>
      </c>
      <c r="N96">
        <f>D96+N95</f>
        <v/>
      </c>
      <c r="O96">
        <f>E96+O95</f>
        <v/>
      </c>
      <c r="Q96" s="9">
        <f>M96/L96</f>
        <v/>
      </c>
      <c r="R96" s="9">
        <f>N96/M96</f>
        <v/>
      </c>
      <c r="S96" s="9">
        <f>N96/L96</f>
        <v/>
      </c>
      <c r="T96" s="9">
        <f>O96/L96</f>
        <v/>
      </c>
      <c r="U96" s="9">
        <f>O96/M96</f>
        <v/>
      </c>
      <c r="V96" s="9">
        <f>O96/N96</f>
        <v/>
      </c>
      <c r="AE96" s="9">
        <f>Q96*($X$6^(ROW()-10))</f>
        <v/>
      </c>
      <c r="AF96" s="9">
        <f>R96*($X$6^(ROW()-10))</f>
        <v/>
      </c>
      <c r="AG96" s="9">
        <f>S96*($X$6^(ROW()-10))</f>
        <v/>
      </c>
      <c r="AH96" s="9">
        <f>T96*($X$6^(ROW()-10))</f>
        <v/>
      </c>
      <c r="AI96" s="9">
        <f>U96*($X$6^(ROW()-10))</f>
        <v/>
      </c>
      <c r="AJ96" s="9">
        <f>V96*($X$6^(ROW()-10))</f>
        <v/>
      </c>
      <c r="AL96" s="6">
        <f>A96</f>
        <v/>
      </c>
      <c r="AM96" s="9">
        <f>AE96/OFFSET(AE$10, $M$1,0)</f>
        <v/>
      </c>
      <c r="AN96" s="9">
        <f>AF96/OFFSET(AF$10, $M$1,0)</f>
        <v/>
      </c>
      <c r="AO96" s="9">
        <f>AG96/OFFSET(AG$10, $M$1,0)</f>
        <v/>
      </c>
      <c r="AP96" s="9">
        <f>AH96/OFFSET(AH$10, $M$1,0)</f>
        <v/>
      </c>
      <c r="AQ96" s="9">
        <f>AI96/OFFSET(AI$10, $M$1,0)</f>
        <v/>
      </c>
      <c r="AR96" s="9">
        <f>AJ96/OFFSET(AJ$10, $M$1,0)</f>
        <v/>
      </c>
    </row>
    <row r="97">
      <c r="A97" s="2" t="n">
        <v>45208</v>
      </c>
      <c r="B97" t="n">
        <v>483</v>
      </c>
      <c r="C97" t="n">
        <v>73</v>
      </c>
      <c r="D97" t="n">
        <v>369</v>
      </c>
      <c r="E97" t="n">
        <v>1363</v>
      </c>
      <c r="F97" t="n">
        <v>2288</v>
      </c>
      <c r="L97">
        <f>B97+L96</f>
        <v/>
      </c>
      <c r="M97">
        <f>C97+M96</f>
        <v/>
      </c>
      <c r="N97">
        <f>D97+N96</f>
        <v/>
      </c>
      <c r="O97">
        <f>E97+O96</f>
        <v/>
      </c>
      <c r="Q97" s="9">
        <f>M97/L97</f>
        <v/>
      </c>
      <c r="R97" s="9">
        <f>N97/M97</f>
        <v/>
      </c>
      <c r="S97" s="9">
        <f>N97/L97</f>
        <v/>
      </c>
      <c r="T97" s="9">
        <f>O97/L97</f>
        <v/>
      </c>
      <c r="U97" s="9">
        <f>O97/M97</f>
        <v/>
      </c>
      <c r="V97" s="9">
        <f>O97/N97</f>
        <v/>
      </c>
      <c r="AE97" s="9">
        <f>Q97*($X$6^(ROW()-10))</f>
        <v/>
      </c>
      <c r="AF97" s="9">
        <f>R97*($X$6^(ROW()-10))</f>
        <v/>
      </c>
      <c r="AG97" s="9">
        <f>S97*($X$6^(ROW()-10))</f>
        <v/>
      </c>
      <c r="AH97" s="9">
        <f>T97*($X$6^(ROW()-10))</f>
        <v/>
      </c>
      <c r="AI97" s="9">
        <f>U97*($X$6^(ROW()-10))</f>
        <v/>
      </c>
      <c r="AJ97" s="9">
        <f>V97*($X$6^(ROW()-10))</f>
        <v/>
      </c>
      <c r="AL97" s="6">
        <f>A97</f>
        <v/>
      </c>
      <c r="AM97" s="9">
        <f>AE97/OFFSET(AE$10, $M$1,0)</f>
        <v/>
      </c>
      <c r="AN97" s="9">
        <f>AF97/OFFSET(AF$10, $M$1,0)</f>
        <v/>
      </c>
      <c r="AO97" s="9">
        <f>AG97/OFFSET(AG$10, $M$1,0)</f>
        <v/>
      </c>
      <c r="AP97" s="9">
        <f>AH97/OFFSET(AH$10, $M$1,0)</f>
        <v/>
      </c>
      <c r="AQ97" s="9">
        <f>AI97/OFFSET(AI$10, $M$1,0)</f>
        <v/>
      </c>
      <c r="AR97" s="9">
        <f>AJ97/OFFSET(AJ$10, $M$1,0)</f>
        <v/>
      </c>
    </row>
    <row r="98">
      <c r="A98" s="2" t="n">
        <v>45215</v>
      </c>
      <c r="B98" t="n">
        <v>487</v>
      </c>
      <c r="C98" t="n">
        <v>57</v>
      </c>
      <c r="D98" t="n">
        <v>360</v>
      </c>
      <c r="E98" t="n">
        <v>1300</v>
      </c>
      <c r="F98" t="n">
        <v>2204</v>
      </c>
      <c r="L98">
        <f>B98+L97</f>
        <v/>
      </c>
      <c r="M98">
        <f>C98+M97</f>
        <v/>
      </c>
      <c r="N98">
        <f>D98+N97</f>
        <v/>
      </c>
      <c r="O98">
        <f>E98+O97</f>
        <v/>
      </c>
      <c r="Q98" s="9">
        <f>M98/L98</f>
        <v/>
      </c>
      <c r="R98" s="9">
        <f>N98/M98</f>
        <v/>
      </c>
      <c r="S98" s="9">
        <f>N98/L98</f>
        <v/>
      </c>
      <c r="T98" s="9">
        <f>O98/L98</f>
        <v/>
      </c>
      <c r="U98" s="9">
        <f>O98/M98</f>
        <v/>
      </c>
      <c r="V98" s="9">
        <f>O98/N98</f>
        <v/>
      </c>
      <c r="AE98" s="9">
        <f>Q98*($X$6^(ROW()-10))</f>
        <v/>
      </c>
      <c r="AF98" s="9">
        <f>R98*($X$6^(ROW()-10))</f>
        <v/>
      </c>
      <c r="AG98" s="9">
        <f>S98*($X$6^(ROW()-10))</f>
        <v/>
      </c>
      <c r="AH98" s="9">
        <f>T98*($X$6^(ROW()-10))</f>
        <v/>
      </c>
      <c r="AI98" s="9">
        <f>U98*($X$6^(ROW()-10))</f>
        <v/>
      </c>
      <c r="AJ98" s="9">
        <f>V98*($X$6^(ROW()-10))</f>
        <v/>
      </c>
      <c r="AL98" s="6">
        <f>A98</f>
        <v/>
      </c>
      <c r="AM98" s="9">
        <f>AE98/OFFSET(AE$10, $M$1,0)</f>
        <v/>
      </c>
      <c r="AN98" s="9">
        <f>AF98/OFFSET(AF$10, $M$1,0)</f>
        <v/>
      </c>
      <c r="AO98" s="9">
        <f>AG98/OFFSET(AG$10, $M$1,0)</f>
        <v/>
      </c>
      <c r="AP98" s="9">
        <f>AH98/OFFSET(AH$10, $M$1,0)</f>
        <v/>
      </c>
      <c r="AQ98" s="9">
        <f>AI98/OFFSET(AI$10, $M$1,0)</f>
        <v/>
      </c>
      <c r="AR98" s="9">
        <f>AJ98/OFFSET(AJ$10, $M$1,0)</f>
        <v/>
      </c>
    </row>
    <row r="99">
      <c r="A99" s="2" t="n">
        <v>45222</v>
      </c>
      <c r="B99" t="n">
        <v>476</v>
      </c>
      <c r="C99" t="n">
        <v>62</v>
      </c>
      <c r="D99" t="n">
        <v>355</v>
      </c>
      <c r="E99" t="n">
        <v>1332</v>
      </c>
      <c r="F99" t="n">
        <v>2225</v>
      </c>
      <c r="L99">
        <f>B99+L98</f>
        <v/>
      </c>
      <c r="M99">
        <f>C99+M98</f>
        <v/>
      </c>
      <c r="N99">
        <f>D99+N98</f>
        <v/>
      </c>
      <c r="O99">
        <f>E99+O98</f>
        <v/>
      </c>
      <c r="Q99" s="9">
        <f>M99/L99</f>
        <v/>
      </c>
      <c r="R99" s="9">
        <f>N99/M99</f>
        <v/>
      </c>
      <c r="S99" s="9">
        <f>N99/L99</f>
        <v/>
      </c>
      <c r="T99" s="9">
        <f>O99/L99</f>
        <v/>
      </c>
      <c r="U99" s="9">
        <f>O99/M99</f>
        <v/>
      </c>
      <c r="V99" s="9">
        <f>O99/N99</f>
        <v/>
      </c>
      <c r="AE99" s="9">
        <f>Q99*($X$6^(ROW()-10))</f>
        <v/>
      </c>
      <c r="AF99" s="9">
        <f>R99*($X$6^(ROW()-10))</f>
        <v/>
      </c>
      <c r="AG99" s="9">
        <f>S99*($X$6^(ROW()-10))</f>
        <v/>
      </c>
      <c r="AH99" s="9">
        <f>T99*($X$6^(ROW()-10))</f>
        <v/>
      </c>
      <c r="AI99" s="9">
        <f>U99*($X$6^(ROW()-10))</f>
        <v/>
      </c>
      <c r="AJ99" s="9">
        <f>V99*($X$6^(ROW()-10))</f>
        <v/>
      </c>
      <c r="AL99" s="6">
        <f>A99</f>
        <v/>
      </c>
      <c r="AM99" s="9">
        <f>AE99/OFFSET(AE$10, $M$1,0)</f>
        <v/>
      </c>
      <c r="AN99" s="9">
        <f>AF99/OFFSET(AF$10, $M$1,0)</f>
        <v/>
      </c>
      <c r="AO99" s="9">
        <f>AG99/OFFSET(AG$10, $M$1,0)</f>
        <v/>
      </c>
      <c r="AP99" s="9">
        <f>AH99/OFFSET(AH$10, $M$1,0)</f>
        <v/>
      </c>
      <c r="AQ99" s="9">
        <f>AI99/OFFSET(AI$10, $M$1,0)</f>
        <v/>
      </c>
      <c r="AR99" s="9">
        <f>AJ99/OFFSET(AJ$10, $M$1,0)</f>
        <v/>
      </c>
    </row>
    <row r="100">
      <c r="A100" s="2" t="n">
        <v>45229</v>
      </c>
      <c r="B100" t="n">
        <v>513</v>
      </c>
      <c r="C100" t="n">
        <v>63</v>
      </c>
      <c r="D100" t="n">
        <v>329</v>
      </c>
      <c r="E100" t="n">
        <v>1258</v>
      </c>
      <c r="F100" t="n">
        <v>2163</v>
      </c>
      <c r="L100">
        <f>B100+L99</f>
        <v/>
      </c>
      <c r="M100">
        <f>C100+M99</f>
        <v/>
      </c>
      <c r="N100">
        <f>D100+N99</f>
        <v/>
      </c>
      <c r="O100">
        <f>E100+O99</f>
        <v/>
      </c>
      <c r="Q100" s="9">
        <f>M100/L100</f>
        <v/>
      </c>
      <c r="R100" s="9">
        <f>N100/M100</f>
        <v/>
      </c>
      <c r="S100" s="9">
        <f>N100/L100</f>
        <v/>
      </c>
      <c r="T100" s="9">
        <f>O100/L100</f>
        <v/>
      </c>
      <c r="U100" s="9">
        <f>O100/M100</f>
        <v/>
      </c>
      <c r="V100" s="9">
        <f>O100/N100</f>
        <v/>
      </c>
      <c r="AE100" s="9">
        <f>Q100*($X$6^(ROW()-10))</f>
        <v/>
      </c>
      <c r="AF100" s="9">
        <f>R100*($X$6^(ROW()-10))</f>
        <v/>
      </c>
      <c r="AG100" s="9">
        <f>S100*($X$6^(ROW()-10))</f>
        <v/>
      </c>
      <c r="AH100" s="9">
        <f>T100*($X$6^(ROW()-10))</f>
        <v/>
      </c>
      <c r="AI100" s="9">
        <f>U100*($X$6^(ROW()-10))</f>
        <v/>
      </c>
      <c r="AJ100" s="9">
        <f>V100*($X$6^(ROW()-10))</f>
        <v/>
      </c>
      <c r="AL100" s="6">
        <f>A100</f>
        <v/>
      </c>
      <c r="AM100" s="9">
        <f>AE100/OFFSET(AE$10, $M$1,0)</f>
        <v/>
      </c>
      <c r="AN100" s="9">
        <f>AF100/OFFSET(AF$10, $M$1,0)</f>
        <v/>
      </c>
      <c r="AO100" s="9">
        <f>AG100/OFFSET(AG$10, $M$1,0)</f>
        <v/>
      </c>
      <c r="AP100" s="9">
        <f>AH100/OFFSET(AH$10, $M$1,0)</f>
        <v/>
      </c>
      <c r="AQ100" s="9">
        <f>AI100/OFFSET(AI$10, $M$1,0)</f>
        <v/>
      </c>
      <c r="AR100" s="9">
        <f>AJ100/OFFSET(AJ$10, $M$1,0)</f>
        <v/>
      </c>
    </row>
    <row r="101">
      <c r="A101" s="2" t="n">
        <v>45236</v>
      </c>
      <c r="B101" t="n">
        <v>493</v>
      </c>
      <c r="C101" t="n">
        <v>62</v>
      </c>
      <c r="D101" t="n">
        <v>335</v>
      </c>
      <c r="E101" t="n">
        <v>1261</v>
      </c>
      <c r="F101" t="n">
        <v>2151</v>
      </c>
      <c r="L101">
        <f>B101+L100</f>
        <v/>
      </c>
      <c r="M101">
        <f>C101+M100</f>
        <v/>
      </c>
      <c r="N101">
        <f>D101+N100</f>
        <v/>
      </c>
      <c r="O101">
        <f>E101+O100</f>
        <v/>
      </c>
      <c r="Q101" s="9">
        <f>M101/L101</f>
        <v/>
      </c>
      <c r="R101" s="9">
        <f>N101/M101</f>
        <v/>
      </c>
      <c r="S101" s="9">
        <f>N101/L101</f>
        <v/>
      </c>
      <c r="T101" s="9">
        <f>O101/L101</f>
        <v/>
      </c>
      <c r="U101" s="9">
        <f>O101/M101</f>
        <v/>
      </c>
      <c r="V101" s="9">
        <f>O101/N101</f>
        <v/>
      </c>
      <c r="AE101" s="9">
        <f>Q101*($X$6^(ROW()-10))</f>
        <v/>
      </c>
      <c r="AF101" s="9">
        <f>R101*($X$6^(ROW()-10))</f>
        <v/>
      </c>
      <c r="AG101" s="9">
        <f>S101*($X$6^(ROW()-10))</f>
        <v/>
      </c>
      <c r="AH101" s="9">
        <f>T101*($X$6^(ROW()-10))</f>
        <v/>
      </c>
      <c r="AI101" s="9">
        <f>U101*($X$6^(ROW()-10))</f>
        <v/>
      </c>
      <c r="AJ101" s="9">
        <f>V101*($X$6^(ROW()-10))</f>
        <v/>
      </c>
      <c r="AL101" s="6">
        <f>A101</f>
        <v/>
      </c>
      <c r="AM101" s="9">
        <f>AE101/OFFSET(AE$10, $M$1,0)</f>
        <v/>
      </c>
      <c r="AN101" s="9">
        <f>AF101/OFFSET(AF$10, $M$1,0)</f>
        <v/>
      </c>
      <c r="AO101" s="9">
        <f>AG101/OFFSET(AG$10, $M$1,0)</f>
        <v/>
      </c>
      <c r="AP101" s="9">
        <f>AH101/OFFSET(AH$10, $M$1,0)</f>
        <v/>
      </c>
      <c r="AQ101" s="9">
        <f>AI101/OFFSET(AI$10, $M$1,0)</f>
        <v/>
      </c>
      <c r="AR101" s="9">
        <f>AJ101/OFFSET(AJ$10, $M$1,0)</f>
        <v/>
      </c>
    </row>
    <row r="102">
      <c r="A102" s="2" t="n">
        <v>45243</v>
      </c>
      <c r="B102" t="n">
        <v>556</v>
      </c>
      <c r="C102" t="n">
        <v>52</v>
      </c>
      <c r="D102" t="n">
        <v>356</v>
      </c>
      <c r="E102" t="n">
        <v>1366</v>
      </c>
      <c r="F102" t="n">
        <v>2330</v>
      </c>
      <c r="L102">
        <f>B102+L101</f>
        <v/>
      </c>
      <c r="M102">
        <f>C102+M101</f>
        <v/>
      </c>
      <c r="N102">
        <f>D102+N101</f>
        <v/>
      </c>
      <c r="O102">
        <f>E102+O101</f>
        <v/>
      </c>
      <c r="Q102" s="9">
        <f>M102/L102</f>
        <v/>
      </c>
      <c r="R102" s="9">
        <f>N102/M102</f>
        <v/>
      </c>
      <c r="S102" s="9">
        <f>N102/L102</f>
        <v/>
      </c>
      <c r="T102" s="9">
        <f>O102/L102</f>
        <v/>
      </c>
      <c r="U102" s="9">
        <f>O102/M102</f>
        <v/>
      </c>
      <c r="V102" s="9">
        <f>O102/N102</f>
        <v/>
      </c>
      <c r="AE102" s="9">
        <f>Q102*($X$6^(ROW()-10))</f>
        <v/>
      </c>
      <c r="AF102" s="9">
        <f>R102*($X$6^(ROW()-10))</f>
        <v/>
      </c>
      <c r="AG102" s="9">
        <f>S102*($X$6^(ROW()-10))</f>
        <v/>
      </c>
      <c r="AH102" s="9">
        <f>T102*($X$6^(ROW()-10))</f>
        <v/>
      </c>
      <c r="AI102" s="9">
        <f>U102*($X$6^(ROW()-10))</f>
        <v/>
      </c>
      <c r="AJ102" s="9">
        <f>V102*($X$6^(ROW()-10))</f>
        <v/>
      </c>
      <c r="AL102" s="6">
        <f>A102</f>
        <v/>
      </c>
      <c r="AM102" s="9">
        <f>AE102/OFFSET(AE$10, $M$1,0)</f>
        <v/>
      </c>
      <c r="AN102" s="9">
        <f>AF102/OFFSET(AF$10, $M$1,0)</f>
        <v/>
      </c>
      <c r="AO102" s="9">
        <f>AG102/OFFSET(AG$10, $M$1,0)</f>
        <v/>
      </c>
      <c r="AP102" s="9">
        <f>AH102/OFFSET(AH$10, $M$1,0)</f>
        <v/>
      </c>
      <c r="AQ102" s="9">
        <f>AI102/OFFSET(AI$10, $M$1,0)</f>
        <v/>
      </c>
      <c r="AR102" s="9">
        <f>AJ102/OFFSET(AJ$10, $M$1,0)</f>
        <v/>
      </c>
    </row>
    <row r="103">
      <c r="A103" s="2" t="n">
        <v>45250</v>
      </c>
      <c r="B103" t="n">
        <v>511</v>
      </c>
      <c r="C103" t="n">
        <v>73</v>
      </c>
      <c r="D103" t="n">
        <v>351</v>
      </c>
      <c r="E103" t="n">
        <v>1377</v>
      </c>
      <c r="F103" t="n">
        <v>2312</v>
      </c>
      <c r="L103">
        <f>B103+L102</f>
        <v/>
      </c>
      <c r="M103">
        <f>C103+M102</f>
        <v/>
      </c>
      <c r="N103">
        <f>D103+N102</f>
        <v/>
      </c>
      <c r="O103">
        <f>E103+O102</f>
        <v/>
      </c>
      <c r="Q103" s="9">
        <f>M103/L103</f>
        <v/>
      </c>
      <c r="R103" s="9">
        <f>N103/M103</f>
        <v/>
      </c>
      <c r="S103" s="9">
        <f>N103/L103</f>
        <v/>
      </c>
      <c r="T103" s="9">
        <f>O103/L103</f>
        <v/>
      </c>
      <c r="U103" s="9">
        <f>O103/M103</f>
        <v/>
      </c>
      <c r="V103" s="9">
        <f>O103/N103</f>
        <v/>
      </c>
      <c r="AE103" s="9">
        <f>Q103*($X$6^(ROW()-10))</f>
        <v/>
      </c>
      <c r="AF103" s="9">
        <f>R103*($X$6^(ROW()-10))</f>
        <v/>
      </c>
      <c r="AG103" s="9">
        <f>S103*($X$6^(ROW()-10))</f>
        <v/>
      </c>
      <c r="AH103" s="9">
        <f>T103*($X$6^(ROW()-10))</f>
        <v/>
      </c>
      <c r="AI103" s="9">
        <f>U103*($X$6^(ROW()-10))</f>
        <v/>
      </c>
      <c r="AJ103" s="9">
        <f>V103*($X$6^(ROW()-10))</f>
        <v/>
      </c>
      <c r="AL103" s="6">
        <f>A103</f>
        <v/>
      </c>
      <c r="AM103" s="9">
        <f>AE103/OFFSET(AE$10, $M$1,0)</f>
        <v/>
      </c>
      <c r="AN103" s="9">
        <f>AF103/OFFSET(AF$10, $M$1,0)</f>
        <v/>
      </c>
      <c r="AO103" s="9">
        <f>AG103/OFFSET(AG$10, $M$1,0)</f>
        <v/>
      </c>
      <c r="AP103" s="9">
        <f>AH103/OFFSET(AH$10, $M$1,0)</f>
        <v/>
      </c>
      <c r="AQ103" s="9">
        <f>AI103/OFFSET(AI$10, $M$1,0)</f>
        <v/>
      </c>
      <c r="AR103" s="9">
        <f>AJ103/OFFSET(AJ$10, $M$1,0)</f>
        <v/>
      </c>
    </row>
    <row r="104">
      <c r="A104" s="2" t="n">
        <v>45257</v>
      </c>
      <c r="B104" t="n">
        <v>555</v>
      </c>
      <c r="C104" t="n">
        <v>64</v>
      </c>
      <c r="D104" t="n">
        <v>366</v>
      </c>
      <c r="E104" t="n">
        <v>1406</v>
      </c>
      <c r="F104" t="n">
        <v>2391</v>
      </c>
      <c r="L104">
        <f>B104+L103</f>
        <v/>
      </c>
      <c r="M104">
        <f>C104+M103</f>
        <v/>
      </c>
      <c r="N104">
        <f>D104+N103</f>
        <v/>
      </c>
      <c r="O104">
        <f>E104+O103</f>
        <v/>
      </c>
      <c r="Q104" s="9">
        <f>M104/L104</f>
        <v/>
      </c>
      <c r="R104" s="9">
        <f>N104/M104</f>
        <v/>
      </c>
      <c r="S104" s="9">
        <f>N104/L104</f>
        <v/>
      </c>
      <c r="T104" s="9">
        <f>O104/L104</f>
        <v/>
      </c>
      <c r="U104" s="9">
        <f>O104/M104</f>
        <v/>
      </c>
      <c r="V104" s="9">
        <f>O104/N104</f>
        <v/>
      </c>
      <c r="AE104" s="9">
        <f>Q104*($X$6^(ROW()-10))</f>
        <v/>
      </c>
      <c r="AF104" s="9">
        <f>R104*($X$6^(ROW()-10))</f>
        <v/>
      </c>
      <c r="AG104" s="9">
        <f>S104*($X$6^(ROW()-10))</f>
        <v/>
      </c>
      <c r="AH104" s="9">
        <f>T104*($X$6^(ROW()-10))</f>
        <v/>
      </c>
      <c r="AI104" s="9">
        <f>U104*($X$6^(ROW()-10))</f>
        <v/>
      </c>
      <c r="AJ104" s="9">
        <f>V104*($X$6^(ROW()-10))</f>
        <v/>
      </c>
      <c r="AL104" s="6">
        <f>A104</f>
        <v/>
      </c>
      <c r="AM104" s="9">
        <f>AE104/OFFSET(AE$10, $M$1,0)</f>
        <v/>
      </c>
      <c r="AN104" s="9">
        <f>AF104/OFFSET(AF$10, $M$1,0)</f>
        <v/>
      </c>
      <c r="AO104" s="9">
        <f>AG104/OFFSET(AG$10, $M$1,0)</f>
        <v/>
      </c>
      <c r="AP104" s="9">
        <f>AH104/OFFSET(AH$10, $M$1,0)</f>
        <v/>
      </c>
      <c r="AQ104" s="9">
        <f>AI104/OFFSET(AI$10, $M$1,0)</f>
        <v/>
      </c>
      <c r="AR104" s="9">
        <f>AJ104/OFFSET(AJ$10, $M$1,0)</f>
        <v/>
      </c>
    </row>
    <row r="105">
      <c r="A105" s="2" t="n">
        <v>45264</v>
      </c>
      <c r="B105" t="n">
        <v>594</v>
      </c>
      <c r="C105" t="n">
        <v>63</v>
      </c>
      <c r="D105" t="n">
        <v>378</v>
      </c>
      <c r="E105" t="n">
        <v>1437</v>
      </c>
      <c r="F105" t="n">
        <v>2472</v>
      </c>
      <c r="L105">
        <f>B105+L104</f>
        <v/>
      </c>
      <c r="M105">
        <f>C105+M104</f>
        <v/>
      </c>
      <c r="N105">
        <f>D105+N104</f>
        <v/>
      </c>
      <c r="O105">
        <f>E105+O104</f>
        <v/>
      </c>
      <c r="Q105" s="9">
        <f>M105/L105</f>
        <v/>
      </c>
      <c r="R105" s="9">
        <f>N105/M105</f>
        <v/>
      </c>
      <c r="S105" s="9">
        <f>N105/L105</f>
        <v/>
      </c>
      <c r="T105" s="9">
        <f>O105/L105</f>
        <v/>
      </c>
      <c r="U105" s="9">
        <f>O105/M105</f>
        <v/>
      </c>
      <c r="V105" s="9">
        <f>O105/N105</f>
        <v/>
      </c>
      <c r="AE105" s="9">
        <f>Q105*($X$6^(ROW()-10))</f>
        <v/>
      </c>
      <c r="AF105" s="9">
        <f>R105*($X$6^(ROW()-10))</f>
        <v/>
      </c>
      <c r="AG105" s="9">
        <f>S105*($X$6^(ROW()-10))</f>
        <v/>
      </c>
      <c r="AH105" s="9">
        <f>T105*($X$6^(ROW()-10))</f>
        <v/>
      </c>
      <c r="AI105" s="9">
        <f>U105*($X$6^(ROW()-10))</f>
        <v/>
      </c>
      <c r="AJ105" s="9">
        <f>V105*($X$6^(ROW()-10))</f>
        <v/>
      </c>
      <c r="AL105" s="6">
        <f>A105</f>
        <v/>
      </c>
      <c r="AM105" s="9">
        <f>AE105/OFFSET(AE$10, $M$1,0)</f>
        <v/>
      </c>
      <c r="AN105" s="9">
        <f>AF105/OFFSET(AF$10, $M$1,0)</f>
        <v/>
      </c>
      <c r="AO105" s="9">
        <f>AG105/OFFSET(AG$10, $M$1,0)</f>
        <v/>
      </c>
      <c r="AP105" s="9">
        <f>AH105/OFFSET(AH$10, $M$1,0)</f>
        <v/>
      </c>
      <c r="AQ105" s="9">
        <f>AI105/OFFSET(AI$10, $M$1,0)</f>
        <v/>
      </c>
      <c r="AR105" s="9">
        <f>AJ105/OFFSET(AJ$10, $M$1,0)</f>
        <v/>
      </c>
    </row>
    <row r="106">
      <c r="A106" s="2" t="n">
        <v>45271</v>
      </c>
      <c r="B106" t="n">
        <v>509</v>
      </c>
      <c r="C106" t="n">
        <v>67</v>
      </c>
      <c r="D106" t="n">
        <v>375</v>
      </c>
      <c r="E106" t="n">
        <v>1479</v>
      </c>
      <c r="F106" t="n">
        <v>2430</v>
      </c>
      <c r="L106">
        <f>B106+L105</f>
        <v/>
      </c>
      <c r="M106">
        <f>C106+M105</f>
        <v/>
      </c>
      <c r="N106">
        <f>D106+N105</f>
        <v/>
      </c>
      <c r="O106">
        <f>E106+O105</f>
        <v/>
      </c>
      <c r="Q106" s="9">
        <f>M106/L106</f>
        <v/>
      </c>
      <c r="R106" s="9">
        <f>N106/M106</f>
        <v/>
      </c>
      <c r="S106" s="9">
        <f>N106/L106</f>
        <v/>
      </c>
      <c r="T106" s="9">
        <f>O106/L106</f>
        <v/>
      </c>
      <c r="U106" s="9">
        <f>O106/M106</f>
        <v/>
      </c>
      <c r="V106" s="9">
        <f>O106/N106</f>
        <v/>
      </c>
      <c r="AE106" s="9">
        <f>Q106*($X$6^(ROW()-10))</f>
        <v/>
      </c>
      <c r="AF106" s="9">
        <f>R106*($X$6^(ROW()-10))</f>
        <v/>
      </c>
      <c r="AG106" s="9">
        <f>S106*($X$6^(ROW()-10))</f>
        <v/>
      </c>
      <c r="AH106" s="9">
        <f>T106*($X$6^(ROW()-10))</f>
        <v/>
      </c>
      <c r="AI106" s="9">
        <f>U106*($X$6^(ROW()-10))</f>
        <v/>
      </c>
      <c r="AJ106" s="9">
        <f>V106*($X$6^(ROW()-10))</f>
        <v/>
      </c>
      <c r="AL106" s="6">
        <f>A106</f>
        <v/>
      </c>
      <c r="AM106" s="9">
        <f>AE106/OFFSET(AE$10, $M$1,0)</f>
        <v/>
      </c>
      <c r="AN106" s="9">
        <f>AF106/OFFSET(AF$10, $M$1,0)</f>
        <v/>
      </c>
      <c r="AO106" s="9">
        <f>AG106/OFFSET(AG$10, $M$1,0)</f>
        <v/>
      </c>
      <c r="AP106" s="9">
        <f>AH106/OFFSET(AH$10, $M$1,0)</f>
        <v/>
      </c>
      <c r="AQ106" s="9">
        <f>AI106/OFFSET(AI$10, $M$1,0)</f>
        <v/>
      </c>
      <c r="AR106" s="9">
        <f>AJ106/OFFSET(AJ$10, $M$1,0)</f>
        <v/>
      </c>
    </row>
    <row r="107">
      <c r="A107" s="2" t="n">
        <v>45278</v>
      </c>
      <c r="B107" t="n">
        <v>607</v>
      </c>
      <c r="C107" t="n">
        <v>62</v>
      </c>
      <c r="D107" t="n">
        <v>388</v>
      </c>
      <c r="E107" t="n">
        <v>1417</v>
      </c>
      <c r="F107" t="n">
        <v>2474</v>
      </c>
      <c r="L107">
        <f>B107+L106</f>
        <v/>
      </c>
      <c r="M107">
        <f>C107+M106</f>
        <v/>
      </c>
      <c r="N107">
        <f>D107+N106</f>
        <v/>
      </c>
      <c r="O107">
        <f>E107+O106</f>
        <v/>
      </c>
      <c r="Q107" s="9">
        <f>M107/L107</f>
        <v/>
      </c>
      <c r="R107" s="9">
        <f>N107/M107</f>
        <v/>
      </c>
      <c r="S107" s="9">
        <f>N107/L107</f>
        <v/>
      </c>
      <c r="T107" s="9">
        <f>O107/L107</f>
        <v/>
      </c>
      <c r="U107" s="9">
        <f>O107/M107</f>
        <v/>
      </c>
      <c r="V107" s="9">
        <f>O107/N107</f>
        <v/>
      </c>
      <c r="AE107" s="9">
        <f>Q107*($X$6^(ROW()-10))</f>
        <v/>
      </c>
      <c r="AF107" s="9">
        <f>R107*($X$6^(ROW()-10))</f>
        <v/>
      </c>
      <c r="AG107" s="9">
        <f>S107*($X$6^(ROW()-10))</f>
        <v/>
      </c>
      <c r="AH107" s="9">
        <f>T107*($X$6^(ROW()-10))</f>
        <v/>
      </c>
      <c r="AI107" s="9">
        <f>U107*($X$6^(ROW()-10))</f>
        <v/>
      </c>
      <c r="AJ107" s="9">
        <f>V107*($X$6^(ROW()-10))</f>
        <v/>
      </c>
      <c r="AL107" s="6">
        <f>A107</f>
        <v/>
      </c>
      <c r="AM107" s="9">
        <f>AE107/OFFSET(AE$10, $M$1,0)</f>
        <v/>
      </c>
      <c r="AN107" s="9">
        <f>AF107/OFFSET(AF$10, $M$1,0)</f>
        <v/>
      </c>
      <c r="AO107" s="9">
        <f>AG107/OFFSET(AG$10, $M$1,0)</f>
        <v/>
      </c>
      <c r="AP107" s="9">
        <f>AH107/OFFSET(AH$10, $M$1,0)</f>
        <v/>
      </c>
      <c r="AQ107" s="9">
        <f>AI107/OFFSET(AI$10, $M$1,0)</f>
        <v/>
      </c>
      <c r="AR107" s="9">
        <f>AJ107/OFFSET(AJ$10, $M$1,0)</f>
        <v/>
      </c>
    </row>
    <row r="108">
      <c r="A108" s="2" t="n">
        <v>45285</v>
      </c>
      <c r="B108" t="n">
        <v>563</v>
      </c>
      <c r="C108" t="n">
        <v>64</v>
      </c>
      <c r="D108" t="n">
        <v>392</v>
      </c>
      <c r="E108" t="n">
        <v>1467</v>
      </c>
      <c r="F108" t="n">
        <v>2486</v>
      </c>
      <c r="L108">
        <f>B108+L107</f>
        <v/>
      </c>
      <c r="M108">
        <f>C108+M107</f>
        <v/>
      </c>
      <c r="N108">
        <f>D108+N107</f>
        <v/>
      </c>
      <c r="O108">
        <f>E108+O107</f>
        <v/>
      </c>
      <c r="Q108" s="9">
        <f>M108/L108</f>
        <v/>
      </c>
      <c r="R108" s="9">
        <f>N108/M108</f>
        <v/>
      </c>
      <c r="S108" s="9">
        <f>N108/L108</f>
        <v/>
      </c>
      <c r="T108" s="9">
        <f>O108/L108</f>
        <v/>
      </c>
      <c r="U108" s="9">
        <f>O108/M108</f>
        <v/>
      </c>
      <c r="V108" s="9">
        <f>O108/N108</f>
        <v/>
      </c>
      <c r="AE108" s="9">
        <f>Q108*($X$6^(ROW()-10))</f>
        <v/>
      </c>
      <c r="AF108" s="9">
        <f>R108*($X$6^(ROW()-10))</f>
        <v/>
      </c>
      <c r="AG108" s="9">
        <f>S108*($X$6^(ROW()-10))</f>
        <v/>
      </c>
      <c r="AH108" s="9">
        <f>T108*($X$6^(ROW()-10))</f>
        <v/>
      </c>
      <c r="AI108" s="9">
        <f>U108*($X$6^(ROW()-10))</f>
        <v/>
      </c>
      <c r="AJ108" s="9">
        <f>V108*($X$6^(ROW()-10))</f>
        <v/>
      </c>
      <c r="AL108" s="6">
        <f>A108</f>
        <v/>
      </c>
      <c r="AM108" s="9">
        <f>AE108/OFFSET(AE$10, $M$1,0)</f>
        <v/>
      </c>
      <c r="AN108" s="9">
        <f>AF108/OFFSET(AF$10, $M$1,0)</f>
        <v/>
      </c>
      <c r="AO108" s="9">
        <f>AG108/OFFSET(AG$10, $M$1,0)</f>
        <v/>
      </c>
      <c r="AP108" s="9">
        <f>AH108/OFFSET(AH$10, $M$1,0)</f>
        <v/>
      </c>
      <c r="AQ108" s="9">
        <f>AI108/OFFSET(AI$10, $M$1,0)</f>
        <v/>
      </c>
      <c r="AR108" s="9">
        <f>AJ108/OFFSET(AJ$10, $M$1,0)</f>
        <v/>
      </c>
    </row>
    <row r="109">
      <c r="A109" s="2" t="n">
        <v>45292</v>
      </c>
      <c r="B109" t="n">
        <v>571</v>
      </c>
      <c r="C109" t="n">
        <v>62</v>
      </c>
      <c r="D109" t="n">
        <v>332</v>
      </c>
      <c r="E109" t="n">
        <v>1351</v>
      </c>
      <c r="F109" t="n">
        <v>2316</v>
      </c>
      <c r="L109">
        <f>B109+L108</f>
        <v/>
      </c>
      <c r="M109">
        <f>C109+M108</f>
        <v/>
      </c>
      <c r="N109">
        <f>D109+N108</f>
        <v/>
      </c>
      <c r="O109">
        <f>E109+O108</f>
        <v/>
      </c>
      <c r="Q109" s="9">
        <f>M109/L109</f>
        <v/>
      </c>
      <c r="R109" s="9">
        <f>N109/M109</f>
        <v/>
      </c>
      <c r="S109" s="9">
        <f>N109/L109</f>
        <v/>
      </c>
      <c r="T109" s="9">
        <f>O109/L109</f>
        <v/>
      </c>
      <c r="U109" s="9">
        <f>O109/M109</f>
        <v/>
      </c>
      <c r="V109" s="9">
        <f>O109/N109</f>
        <v/>
      </c>
      <c r="AE109" s="9">
        <f>Q109*($X$6^(ROW()-10))</f>
        <v/>
      </c>
      <c r="AF109" s="9">
        <f>R109*($X$6^(ROW()-10))</f>
        <v/>
      </c>
      <c r="AG109" s="9">
        <f>S109*($X$6^(ROW()-10))</f>
        <v/>
      </c>
      <c r="AH109" s="9">
        <f>T109*($X$6^(ROW()-10))</f>
        <v/>
      </c>
      <c r="AI109" s="9">
        <f>U109*($X$6^(ROW()-10))</f>
        <v/>
      </c>
      <c r="AJ109" s="9">
        <f>V109*($X$6^(ROW()-10))</f>
        <v/>
      </c>
      <c r="AL109" s="6">
        <f>A109</f>
        <v/>
      </c>
      <c r="AM109" s="9">
        <f>AE109/OFFSET(AE$10, $M$1,0)</f>
        <v/>
      </c>
      <c r="AN109" s="9">
        <f>AF109/OFFSET(AF$10, $M$1,0)</f>
        <v/>
      </c>
      <c r="AO109" s="9">
        <f>AG109/OFFSET(AG$10, $M$1,0)</f>
        <v/>
      </c>
      <c r="AP109" s="9">
        <f>AH109/OFFSET(AH$10, $M$1,0)</f>
        <v/>
      </c>
      <c r="AQ109" s="9">
        <f>AI109/OFFSET(AI$10, $M$1,0)</f>
        <v/>
      </c>
      <c r="AR109" s="9">
        <f>AJ109/OFFSET(AJ$10, $M$1,0)</f>
        <v/>
      </c>
    </row>
    <row r="110">
      <c r="A110" s="2" t="n">
        <v>45299</v>
      </c>
      <c r="B110" t="n">
        <v>485</v>
      </c>
      <c r="C110" t="n">
        <v>57</v>
      </c>
      <c r="D110" t="n">
        <v>364</v>
      </c>
      <c r="E110" t="n">
        <v>1317</v>
      </c>
      <c r="F110" t="n">
        <v>2223</v>
      </c>
      <c r="L110">
        <f>B110+L109</f>
        <v/>
      </c>
      <c r="M110">
        <f>C110+M109</f>
        <v/>
      </c>
      <c r="N110">
        <f>D110+N109</f>
        <v/>
      </c>
      <c r="O110">
        <f>E110+O109</f>
        <v/>
      </c>
      <c r="Q110" s="9">
        <f>M110/L110</f>
        <v/>
      </c>
      <c r="R110" s="9">
        <f>N110/M110</f>
        <v/>
      </c>
      <c r="S110" s="9">
        <f>N110/L110</f>
        <v/>
      </c>
      <c r="T110" s="9">
        <f>O110/L110</f>
        <v/>
      </c>
      <c r="U110" s="9">
        <f>O110/M110</f>
        <v/>
      </c>
      <c r="V110" s="9">
        <f>O110/N110</f>
        <v/>
      </c>
      <c r="AE110" s="9">
        <f>Q110*($X$6^(ROW()-10))</f>
        <v/>
      </c>
      <c r="AF110" s="9">
        <f>R110*($X$6^(ROW()-10))</f>
        <v/>
      </c>
      <c r="AG110" s="9">
        <f>S110*($X$6^(ROW()-10))</f>
        <v/>
      </c>
      <c r="AH110" s="9">
        <f>T110*($X$6^(ROW()-10))</f>
        <v/>
      </c>
      <c r="AI110" s="9">
        <f>U110*($X$6^(ROW()-10))</f>
        <v/>
      </c>
      <c r="AJ110" s="9">
        <f>V110*($X$6^(ROW()-10))</f>
        <v/>
      </c>
      <c r="AL110" s="6">
        <f>A110</f>
        <v/>
      </c>
      <c r="AM110" s="9">
        <f>AE110/OFFSET(AE$10, $M$1,0)</f>
        <v/>
      </c>
      <c r="AN110" s="9">
        <f>AF110/OFFSET(AF$10, $M$1,0)</f>
        <v/>
      </c>
      <c r="AO110" s="9">
        <f>AG110/OFFSET(AG$10, $M$1,0)</f>
        <v/>
      </c>
      <c r="AP110" s="9">
        <f>AH110/OFFSET(AH$10, $M$1,0)</f>
        <v/>
      </c>
      <c r="AQ110" s="9">
        <f>AI110/OFFSET(AI$10, $M$1,0)</f>
        <v/>
      </c>
      <c r="AR110" s="9">
        <f>AJ110/OFFSET(AJ$10, $M$1,0)</f>
        <v/>
      </c>
    </row>
    <row r="111">
      <c r="A111" s="2" t="n">
        <v>45306</v>
      </c>
      <c r="B111" t="n">
        <v>529</v>
      </c>
      <c r="C111" t="n">
        <v>61</v>
      </c>
      <c r="D111" t="n">
        <v>363</v>
      </c>
      <c r="E111" t="n">
        <v>1346</v>
      </c>
      <c r="F111" t="n">
        <v>2299</v>
      </c>
      <c r="L111">
        <f>B111+L110</f>
        <v/>
      </c>
      <c r="M111">
        <f>C111+M110</f>
        <v/>
      </c>
      <c r="N111">
        <f>D111+N110</f>
        <v/>
      </c>
      <c r="O111">
        <f>E111+O110</f>
        <v/>
      </c>
      <c r="Q111" s="9">
        <f>M111/L111</f>
        <v/>
      </c>
      <c r="R111" s="9">
        <f>N111/M111</f>
        <v/>
      </c>
      <c r="S111" s="9">
        <f>N111/L111</f>
        <v/>
      </c>
      <c r="T111" s="9">
        <f>O111/L111</f>
        <v/>
      </c>
      <c r="U111" s="9">
        <f>O111/M111</f>
        <v/>
      </c>
      <c r="V111" s="9">
        <f>O111/N111</f>
        <v/>
      </c>
      <c r="AE111" s="9">
        <f>Q111*($X$6^(ROW()-10))</f>
        <v/>
      </c>
      <c r="AF111" s="9">
        <f>R111*($X$6^(ROW()-10))</f>
        <v/>
      </c>
      <c r="AG111" s="9">
        <f>S111*($X$6^(ROW()-10))</f>
        <v/>
      </c>
      <c r="AH111" s="9">
        <f>T111*($X$6^(ROW()-10))</f>
        <v/>
      </c>
      <c r="AI111" s="9">
        <f>U111*($X$6^(ROW()-10))</f>
        <v/>
      </c>
      <c r="AJ111" s="9">
        <f>V111*($X$6^(ROW()-10))</f>
        <v/>
      </c>
      <c r="AL111" s="6">
        <f>A111</f>
        <v/>
      </c>
      <c r="AM111" s="9">
        <f>AE111/OFFSET(AE$10, $M$1,0)</f>
        <v/>
      </c>
      <c r="AN111" s="9">
        <f>AF111/OFFSET(AF$10, $M$1,0)</f>
        <v/>
      </c>
      <c r="AO111" s="9">
        <f>AG111/OFFSET(AG$10, $M$1,0)</f>
        <v/>
      </c>
      <c r="AP111" s="9">
        <f>AH111/OFFSET(AH$10, $M$1,0)</f>
        <v/>
      </c>
      <c r="AQ111" s="9">
        <f>AI111/OFFSET(AI$10, $M$1,0)</f>
        <v/>
      </c>
      <c r="AR111" s="9">
        <f>AJ111/OFFSET(AJ$10, $M$1,0)</f>
        <v/>
      </c>
    </row>
    <row r="112">
      <c r="A112" s="2" t="n">
        <v>45313</v>
      </c>
      <c r="B112" t="n">
        <v>542</v>
      </c>
      <c r="C112" t="n">
        <v>59</v>
      </c>
      <c r="D112" t="n">
        <v>324</v>
      </c>
      <c r="E112" t="n">
        <v>1446</v>
      </c>
      <c r="F112" t="n">
        <v>2371</v>
      </c>
      <c r="L112">
        <f>B112+L111</f>
        <v/>
      </c>
      <c r="M112">
        <f>C112+M111</f>
        <v/>
      </c>
      <c r="N112">
        <f>D112+N111</f>
        <v/>
      </c>
      <c r="O112">
        <f>E112+O111</f>
        <v/>
      </c>
      <c r="Q112" s="9">
        <f>M112/L112</f>
        <v/>
      </c>
      <c r="R112" s="9">
        <f>N112/M112</f>
        <v/>
      </c>
      <c r="S112" s="9">
        <f>N112/L112</f>
        <v/>
      </c>
      <c r="T112" s="9">
        <f>O112/L112</f>
        <v/>
      </c>
      <c r="U112" s="9">
        <f>O112/M112</f>
        <v/>
      </c>
      <c r="V112" s="9">
        <f>O112/N112</f>
        <v/>
      </c>
      <c r="AE112" s="9">
        <f>Q112*($X$6^(ROW()-10))</f>
        <v/>
      </c>
      <c r="AF112" s="9">
        <f>R112*($X$6^(ROW()-10))</f>
        <v/>
      </c>
      <c r="AG112" s="9">
        <f>S112*($X$6^(ROW()-10))</f>
        <v/>
      </c>
      <c r="AH112" s="9">
        <f>T112*($X$6^(ROW()-10))</f>
        <v/>
      </c>
      <c r="AI112" s="9">
        <f>U112*($X$6^(ROW()-10))</f>
        <v/>
      </c>
      <c r="AJ112" s="9">
        <f>V112*($X$6^(ROW()-10))</f>
        <v/>
      </c>
      <c r="AL112" s="6">
        <f>A112</f>
        <v/>
      </c>
      <c r="AM112" s="9">
        <f>AE112/OFFSET(AE$10, $M$1,0)</f>
        <v/>
      </c>
      <c r="AN112" s="9">
        <f>AF112/OFFSET(AF$10, $M$1,0)</f>
        <v/>
      </c>
      <c r="AO112" s="9">
        <f>AG112/OFFSET(AG$10, $M$1,0)</f>
        <v/>
      </c>
      <c r="AP112" s="9">
        <f>AH112/OFFSET(AH$10, $M$1,0)</f>
        <v/>
      </c>
      <c r="AQ112" s="9">
        <f>AI112/OFFSET(AI$10, $M$1,0)</f>
        <v/>
      </c>
      <c r="AR112" s="9">
        <f>AJ112/OFFSET(AJ$10, $M$1,0)</f>
        <v/>
      </c>
    </row>
    <row r="113">
      <c r="A113" s="2" t="n">
        <v>45320</v>
      </c>
      <c r="B113" t="n">
        <v>508</v>
      </c>
      <c r="C113" t="n">
        <v>48</v>
      </c>
      <c r="D113" t="n">
        <v>380</v>
      </c>
      <c r="E113" t="n">
        <v>1385</v>
      </c>
      <c r="F113" t="n">
        <v>2321</v>
      </c>
      <c r="L113">
        <f>B113+L112</f>
        <v/>
      </c>
      <c r="M113">
        <f>C113+M112</f>
        <v/>
      </c>
      <c r="N113">
        <f>D113+N112</f>
        <v/>
      </c>
      <c r="O113">
        <f>E113+O112</f>
        <v/>
      </c>
      <c r="Q113" s="9">
        <f>M113/L113</f>
        <v/>
      </c>
      <c r="R113" s="9">
        <f>N113/M113</f>
        <v/>
      </c>
      <c r="S113" s="9">
        <f>N113/L113</f>
        <v/>
      </c>
      <c r="T113" s="9">
        <f>O113/L113</f>
        <v/>
      </c>
      <c r="U113" s="9">
        <f>O113/M113</f>
        <v/>
      </c>
      <c r="V113" s="9">
        <f>O113/N113</f>
        <v/>
      </c>
      <c r="AE113" s="9">
        <f>Q113*($X$6^(ROW()-10))</f>
        <v/>
      </c>
      <c r="AF113" s="9">
        <f>R113*($X$6^(ROW()-10))</f>
        <v/>
      </c>
      <c r="AG113" s="9">
        <f>S113*($X$6^(ROW()-10))</f>
        <v/>
      </c>
      <c r="AH113" s="9">
        <f>T113*($X$6^(ROW()-10))</f>
        <v/>
      </c>
      <c r="AI113" s="9">
        <f>U113*($X$6^(ROW()-10))</f>
        <v/>
      </c>
      <c r="AJ113" s="9">
        <f>V113*($X$6^(ROW()-10))</f>
        <v/>
      </c>
      <c r="AL113" s="6">
        <f>A113</f>
        <v/>
      </c>
      <c r="AM113" s="9">
        <f>AE113/OFFSET(AE$10, $M$1,0)</f>
        <v/>
      </c>
      <c r="AN113" s="9">
        <f>AF113/OFFSET(AF$10, $M$1,0)</f>
        <v/>
      </c>
      <c r="AO113" s="9">
        <f>AG113/OFFSET(AG$10, $M$1,0)</f>
        <v/>
      </c>
      <c r="AP113" s="9">
        <f>AH113/OFFSET(AH$10, $M$1,0)</f>
        <v/>
      </c>
      <c r="AQ113" s="9">
        <f>AI113/OFFSET(AI$10, $M$1,0)</f>
        <v/>
      </c>
      <c r="AR113" s="9">
        <f>AJ113/OFFSET(AJ$10, $M$1,0)</f>
        <v/>
      </c>
    </row>
    <row r="114">
      <c r="A114" s="2" t="n">
        <v>45327</v>
      </c>
      <c r="B114" t="n">
        <v>518</v>
      </c>
      <c r="C114" t="n">
        <v>69</v>
      </c>
      <c r="D114" t="n">
        <v>399</v>
      </c>
      <c r="E114" t="n">
        <v>1527</v>
      </c>
      <c r="F114" t="n">
        <v>2513</v>
      </c>
      <c r="L114">
        <f>B114+L113</f>
        <v/>
      </c>
      <c r="M114">
        <f>C114+M113</f>
        <v/>
      </c>
      <c r="N114">
        <f>D114+N113</f>
        <v/>
      </c>
      <c r="O114">
        <f>E114+O113</f>
        <v/>
      </c>
      <c r="Q114" s="9">
        <f>M114/L114</f>
        <v/>
      </c>
      <c r="R114" s="9">
        <f>N114/M114</f>
        <v/>
      </c>
      <c r="S114" s="9">
        <f>N114/L114</f>
        <v/>
      </c>
      <c r="T114" s="9">
        <f>O114/L114</f>
        <v/>
      </c>
      <c r="U114" s="9">
        <f>O114/M114</f>
        <v/>
      </c>
      <c r="V114" s="9">
        <f>O114/N114</f>
        <v/>
      </c>
      <c r="AE114" s="9">
        <f>Q114*($X$6^(ROW()-10))</f>
        <v/>
      </c>
      <c r="AF114" s="9">
        <f>R114*($X$6^(ROW()-10))</f>
        <v/>
      </c>
      <c r="AG114" s="9">
        <f>S114*($X$6^(ROW()-10))</f>
        <v/>
      </c>
      <c r="AH114" s="9">
        <f>T114*($X$6^(ROW()-10))</f>
        <v/>
      </c>
      <c r="AI114" s="9">
        <f>U114*($X$6^(ROW()-10))</f>
        <v/>
      </c>
      <c r="AJ114" s="9">
        <f>V114*($X$6^(ROW()-10))</f>
        <v/>
      </c>
      <c r="AL114" s="6">
        <f>A114</f>
        <v/>
      </c>
      <c r="AM114" s="9">
        <f>AE114/OFFSET(AE$10, $M$1,0)</f>
        <v/>
      </c>
      <c r="AN114" s="9">
        <f>AF114/OFFSET(AF$10, $M$1,0)</f>
        <v/>
      </c>
      <c r="AO114" s="9">
        <f>AG114/OFFSET(AG$10, $M$1,0)</f>
        <v/>
      </c>
      <c r="AP114" s="9">
        <f>AH114/OFFSET(AH$10, $M$1,0)</f>
        <v/>
      </c>
      <c r="AQ114" s="9">
        <f>AI114/OFFSET(AI$10, $M$1,0)</f>
        <v/>
      </c>
      <c r="AR114" s="9">
        <f>AJ114/OFFSET(AJ$10, $M$1,0)</f>
        <v/>
      </c>
    </row>
    <row r="115">
      <c r="A115" s="2" t="n">
        <v>45334</v>
      </c>
      <c r="B115" t="n">
        <v>471</v>
      </c>
      <c r="C115" t="n">
        <v>62</v>
      </c>
      <c r="D115" t="n">
        <v>352</v>
      </c>
      <c r="E115" t="n">
        <v>1342</v>
      </c>
      <c r="F115" t="n">
        <v>2227</v>
      </c>
      <c r="L115">
        <f>B115+L114</f>
        <v/>
      </c>
      <c r="M115">
        <f>C115+M114</f>
        <v/>
      </c>
      <c r="N115">
        <f>D115+N114</f>
        <v/>
      </c>
      <c r="O115">
        <f>E115+O114</f>
        <v/>
      </c>
      <c r="Q115" s="9">
        <f>M115/L115</f>
        <v/>
      </c>
      <c r="R115" s="9">
        <f>N115/M115</f>
        <v/>
      </c>
      <c r="S115" s="9">
        <f>N115/L115</f>
        <v/>
      </c>
      <c r="T115" s="9">
        <f>O115/L115</f>
        <v/>
      </c>
      <c r="U115" s="9">
        <f>O115/M115</f>
        <v/>
      </c>
      <c r="V115" s="9">
        <f>O115/N115</f>
        <v/>
      </c>
      <c r="AE115" s="9">
        <f>Q115*($X$6^(ROW()-10))</f>
        <v/>
      </c>
      <c r="AF115" s="9">
        <f>R115*($X$6^(ROW()-10))</f>
        <v/>
      </c>
      <c r="AG115" s="9">
        <f>S115*($X$6^(ROW()-10))</f>
        <v/>
      </c>
      <c r="AH115" s="9">
        <f>T115*($X$6^(ROW()-10))</f>
        <v/>
      </c>
      <c r="AI115" s="9">
        <f>U115*($X$6^(ROW()-10))</f>
        <v/>
      </c>
      <c r="AJ115" s="9">
        <f>V115*($X$6^(ROW()-10))</f>
        <v/>
      </c>
      <c r="AL115" s="6">
        <f>A115</f>
        <v/>
      </c>
      <c r="AM115" s="9">
        <f>AE115/OFFSET(AE$10, $M$1,0)</f>
        <v/>
      </c>
      <c r="AN115" s="9">
        <f>AF115/OFFSET(AF$10, $M$1,0)</f>
        <v/>
      </c>
      <c r="AO115" s="9">
        <f>AG115/OFFSET(AG$10, $M$1,0)</f>
        <v/>
      </c>
      <c r="AP115" s="9">
        <f>AH115/OFFSET(AH$10, $M$1,0)</f>
        <v/>
      </c>
      <c r="AQ115" s="9">
        <f>AI115/OFFSET(AI$10, $M$1,0)</f>
        <v/>
      </c>
      <c r="AR115" s="9">
        <f>AJ115/OFFSET(AJ$10, $M$1,0)</f>
        <v/>
      </c>
    </row>
    <row r="116">
      <c r="A116" s="2" t="n">
        <v>45341</v>
      </c>
      <c r="B116" t="n">
        <v>450</v>
      </c>
      <c r="C116" t="n">
        <v>67</v>
      </c>
      <c r="D116" t="n">
        <v>322</v>
      </c>
      <c r="E116" t="n">
        <v>1348</v>
      </c>
      <c r="F116" t="n">
        <v>2187</v>
      </c>
      <c r="L116">
        <f>B116+L115</f>
        <v/>
      </c>
      <c r="M116">
        <f>C116+M115</f>
        <v/>
      </c>
      <c r="N116">
        <f>D116+N115</f>
        <v/>
      </c>
      <c r="O116">
        <f>E116+O115</f>
        <v/>
      </c>
      <c r="Q116" s="9">
        <f>M116/L116</f>
        <v/>
      </c>
      <c r="R116" s="9">
        <f>N116/M116</f>
        <v/>
      </c>
      <c r="S116" s="9">
        <f>N116/L116</f>
        <v/>
      </c>
      <c r="T116" s="9">
        <f>O116/L116</f>
        <v/>
      </c>
      <c r="U116" s="9">
        <f>O116/M116</f>
        <v/>
      </c>
      <c r="V116" s="9">
        <f>O116/N116</f>
        <v/>
      </c>
      <c r="AE116" s="9">
        <f>Q116*($X$6^(ROW()-10))</f>
        <v/>
      </c>
      <c r="AF116" s="9">
        <f>R116*($X$6^(ROW()-10))</f>
        <v/>
      </c>
      <c r="AG116" s="9">
        <f>S116*($X$6^(ROW()-10))</f>
        <v/>
      </c>
      <c r="AH116" s="9">
        <f>T116*($X$6^(ROW()-10))</f>
        <v/>
      </c>
      <c r="AI116" s="9">
        <f>U116*($X$6^(ROW()-10))</f>
        <v/>
      </c>
      <c r="AJ116" s="9">
        <f>V116*($X$6^(ROW()-10))</f>
        <v/>
      </c>
      <c r="AL116" s="6">
        <f>A116</f>
        <v/>
      </c>
      <c r="AM116" s="9">
        <f>AE116/OFFSET(AE$10, $M$1,0)</f>
        <v/>
      </c>
      <c r="AN116" s="9">
        <f>AF116/OFFSET(AF$10, $M$1,0)</f>
        <v/>
      </c>
      <c r="AO116" s="9">
        <f>AG116/OFFSET(AG$10, $M$1,0)</f>
        <v/>
      </c>
      <c r="AP116" s="9">
        <f>AH116/OFFSET(AH$10, $M$1,0)</f>
        <v/>
      </c>
      <c r="AQ116" s="9">
        <f>AI116/OFFSET(AI$10, $M$1,0)</f>
        <v/>
      </c>
      <c r="AR116" s="9">
        <f>AJ116/OFFSET(AJ$10, $M$1,0)</f>
        <v/>
      </c>
    </row>
    <row r="117">
      <c r="A117" s="2" t="n">
        <v>45348</v>
      </c>
      <c r="B117" t="n">
        <v>414</v>
      </c>
      <c r="C117" t="n">
        <v>56</v>
      </c>
      <c r="D117" t="n">
        <v>324</v>
      </c>
      <c r="E117" t="n">
        <v>1245</v>
      </c>
      <c r="F117" t="n">
        <v>2039</v>
      </c>
      <c r="L117">
        <f>B117+L116</f>
        <v/>
      </c>
      <c r="M117">
        <f>C117+M116</f>
        <v/>
      </c>
      <c r="N117">
        <f>D117+N116</f>
        <v/>
      </c>
      <c r="O117">
        <f>E117+O116</f>
        <v/>
      </c>
      <c r="Q117" s="9">
        <f>M117/L117</f>
        <v/>
      </c>
      <c r="R117" s="9">
        <f>N117/M117</f>
        <v/>
      </c>
      <c r="S117" s="9">
        <f>N117/L117</f>
        <v/>
      </c>
      <c r="T117" s="9">
        <f>O117/L117</f>
        <v/>
      </c>
      <c r="U117" s="9">
        <f>O117/M117</f>
        <v/>
      </c>
      <c r="V117" s="9">
        <f>O117/N117</f>
        <v/>
      </c>
      <c r="AE117" s="9">
        <f>Q117*($X$6^(ROW()-10))</f>
        <v/>
      </c>
      <c r="AF117" s="9">
        <f>R117*($X$6^(ROW()-10))</f>
        <v/>
      </c>
      <c r="AG117" s="9">
        <f>S117*($X$6^(ROW()-10))</f>
        <v/>
      </c>
      <c r="AH117" s="9">
        <f>T117*($X$6^(ROW()-10))</f>
        <v/>
      </c>
      <c r="AI117" s="9">
        <f>U117*($X$6^(ROW()-10))</f>
        <v/>
      </c>
      <c r="AJ117" s="9">
        <f>V117*($X$6^(ROW()-10))</f>
        <v/>
      </c>
      <c r="AL117" s="6">
        <f>A117</f>
        <v/>
      </c>
      <c r="AM117" s="9">
        <f>AE117/OFFSET(AE$10, $M$1,0)</f>
        <v/>
      </c>
      <c r="AN117" s="9">
        <f>AF117/OFFSET(AF$10, $M$1,0)</f>
        <v/>
      </c>
      <c r="AO117" s="9">
        <f>AG117/OFFSET(AG$10, $M$1,0)</f>
        <v/>
      </c>
      <c r="AP117" s="9">
        <f>AH117/OFFSET(AH$10, $M$1,0)</f>
        <v/>
      </c>
      <c r="AQ117" s="9">
        <f>AI117/OFFSET(AI$10, $M$1,0)</f>
        <v/>
      </c>
      <c r="AR117" s="9">
        <f>AJ117/OFFSET(AJ$10, $M$1,0)</f>
        <v/>
      </c>
    </row>
    <row r="118">
      <c r="A118" s="2" t="n">
        <v>45355</v>
      </c>
      <c r="B118" t="n">
        <v>470</v>
      </c>
      <c r="C118" t="n">
        <v>60</v>
      </c>
      <c r="D118" t="n">
        <v>313</v>
      </c>
      <c r="E118" t="n">
        <v>1177</v>
      </c>
      <c r="F118" t="n">
        <v>2020</v>
      </c>
      <c r="L118">
        <f>B118+L117</f>
        <v/>
      </c>
      <c r="M118">
        <f>C118+M117</f>
        <v/>
      </c>
      <c r="N118">
        <f>D118+N117</f>
        <v/>
      </c>
      <c r="O118">
        <f>E118+O117</f>
        <v/>
      </c>
      <c r="Q118" s="9">
        <f>M118/L118</f>
        <v/>
      </c>
      <c r="R118" s="9">
        <f>N118/M118</f>
        <v/>
      </c>
      <c r="S118" s="9">
        <f>N118/L118</f>
        <v/>
      </c>
      <c r="T118" s="9">
        <f>O118/L118</f>
        <v/>
      </c>
      <c r="U118" s="9">
        <f>O118/M118</f>
        <v/>
      </c>
      <c r="V118" s="9">
        <f>O118/N118</f>
        <v/>
      </c>
      <c r="AE118" s="9">
        <f>Q118*($X$6^(ROW()-10))</f>
        <v/>
      </c>
      <c r="AF118" s="9">
        <f>R118*($X$6^(ROW()-10))</f>
        <v/>
      </c>
      <c r="AG118" s="9">
        <f>S118*($X$6^(ROW()-10))</f>
        <v/>
      </c>
      <c r="AH118" s="9">
        <f>T118*($X$6^(ROW()-10))</f>
        <v/>
      </c>
      <c r="AI118" s="9">
        <f>U118*($X$6^(ROW()-10))</f>
        <v/>
      </c>
      <c r="AJ118" s="9">
        <f>V118*($X$6^(ROW()-10))</f>
        <v/>
      </c>
      <c r="AL118" s="6">
        <f>A118</f>
        <v/>
      </c>
      <c r="AM118" s="9">
        <f>AE118/OFFSET(AE$10, $M$1,0)</f>
        <v/>
      </c>
      <c r="AN118" s="9">
        <f>AF118/OFFSET(AF$10, $M$1,0)</f>
        <v/>
      </c>
      <c r="AO118" s="9">
        <f>AG118/OFFSET(AG$10, $M$1,0)</f>
        <v/>
      </c>
      <c r="AP118" s="9">
        <f>AH118/OFFSET(AH$10, $M$1,0)</f>
        <v/>
      </c>
      <c r="AQ118" s="9">
        <f>AI118/OFFSET(AI$10, $M$1,0)</f>
        <v/>
      </c>
      <c r="AR118" s="9">
        <f>AJ118/OFFSET(AJ$10, $M$1,0)</f>
        <v/>
      </c>
    </row>
    <row r="119">
      <c r="A119" s="2" t="n">
        <v>45362</v>
      </c>
      <c r="B119" t="n">
        <v>462</v>
      </c>
      <c r="C119" t="n">
        <v>50</v>
      </c>
      <c r="D119" t="n">
        <v>293</v>
      </c>
      <c r="E119" t="n">
        <v>1195</v>
      </c>
      <c r="F119" t="n">
        <v>2000</v>
      </c>
      <c r="L119">
        <f>B119+L118</f>
        <v/>
      </c>
      <c r="M119">
        <f>C119+M118</f>
        <v/>
      </c>
      <c r="N119">
        <f>D119+N118</f>
        <v/>
      </c>
      <c r="O119">
        <f>E119+O118</f>
        <v/>
      </c>
      <c r="Q119" s="9">
        <f>M119/L119</f>
        <v/>
      </c>
      <c r="R119" s="9">
        <f>N119/M119</f>
        <v/>
      </c>
      <c r="S119" s="9">
        <f>N119/L119</f>
        <v/>
      </c>
      <c r="T119" s="9">
        <f>O119/L119</f>
        <v/>
      </c>
      <c r="U119" s="9">
        <f>O119/M119</f>
        <v/>
      </c>
      <c r="V119" s="9">
        <f>O119/N119</f>
        <v/>
      </c>
      <c r="AE119" s="9">
        <f>Q119*($X$6^(ROW()-10))</f>
        <v/>
      </c>
      <c r="AF119" s="9">
        <f>R119*($X$6^(ROW()-10))</f>
        <v/>
      </c>
      <c r="AG119" s="9">
        <f>S119*($X$6^(ROW()-10))</f>
        <v/>
      </c>
      <c r="AH119" s="9">
        <f>T119*($X$6^(ROW()-10))</f>
        <v/>
      </c>
      <c r="AI119" s="9">
        <f>U119*($X$6^(ROW()-10))</f>
        <v/>
      </c>
      <c r="AJ119" s="9">
        <f>V119*($X$6^(ROW()-10))</f>
        <v/>
      </c>
      <c r="AL119" s="6">
        <f>A119</f>
        <v/>
      </c>
      <c r="AM119" s="9">
        <f>AE119/OFFSET(AE$10, $M$1,0)</f>
        <v/>
      </c>
      <c r="AN119" s="9">
        <f>AF119/OFFSET(AF$10, $M$1,0)</f>
        <v/>
      </c>
      <c r="AO119" s="9">
        <f>AG119/OFFSET(AG$10, $M$1,0)</f>
        <v/>
      </c>
      <c r="AP119" s="9">
        <f>AH119/OFFSET(AH$10, $M$1,0)</f>
        <v/>
      </c>
      <c r="AQ119" s="9">
        <f>AI119/OFFSET(AI$10, $M$1,0)</f>
        <v/>
      </c>
      <c r="AR119" s="9">
        <f>AJ119/OFFSET(AJ$10, $M$1,0)</f>
        <v/>
      </c>
    </row>
    <row r="120">
      <c r="A120" s="2" t="n">
        <v>45369</v>
      </c>
      <c r="B120" t="n">
        <v>412</v>
      </c>
      <c r="C120" t="n">
        <v>52</v>
      </c>
      <c r="D120" t="n">
        <v>321</v>
      </c>
      <c r="E120" t="n">
        <v>1161</v>
      </c>
      <c r="F120" t="n">
        <v>1946</v>
      </c>
      <c r="L120">
        <f>B120+L119</f>
        <v/>
      </c>
      <c r="M120">
        <f>C120+M119</f>
        <v/>
      </c>
      <c r="N120">
        <f>D120+N119</f>
        <v/>
      </c>
      <c r="O120">
        <f>E120+O119</f>
        <v/>
      </c>
      <c r="Q120" s="9">
        <f>M120/L120</f>
        <v/>
      </c>
      <c r="R120" s="9">
        <f>N120/M120</f>
        <v/>
      </c>
      <c r="S120" s="9">
        <f>N120/L120</f>
        <v/>
      </c>
      <c r="T120" s="9">
        <f>O120/L120</f>
        <v/>
      </c>
      <c r="U120" s="9">
        <f>O120/M120</f>
        <v/>
      </c>
      <c r="V120" s="9">
        <f>O120/N120</f>
        <v/>
      </c>
      <c r="AE120" s="9">
        <f>Q120*($X$6^(ROW()-10))</f>
        <v/>
      </c>
      <c r="AF120" s="9">
        <f>R120*($X$6^(ROW()-10))</f>
        <v/>
      </c>
      <c r="AG120" s="9">
        <f>S120*($X$6^(ROW()-10))</f>
        <v/>
      </c>
      <c r="AH120" s="9">
        <f>T120*($X$6^(ROW()-10))</f>
        <v/>
      </c>
      <c r="AI120" s="9">
        <f>U120*($X$6^(ROW()-10))</f>
        <v/>
      </c>
      <c r="AJ120" s="9">
        <f>V120*($X$6^(ROW()-10))</f>
        <v/>
      </c>
      <c r="AL120" s="6">
        <f>A120</f>
        <v/>
      </c>
      <c r="AM120" s="9">
        <f>AE120/OFFSET(AE$10, $M$1,0)</f>
        <v/>
      </c>
      <c r="AN120" s="9">
        <f>AF120/OFFSET(AF$10, $M$1,0)</f>
        <v/>
      </c>
      <c r="AO120" s="9">
        <f>AG120/OFFSET(AG$10, $M$1,0)</f>
        <v/>
      </c>
      <c r="AP120" s="9">
        <f>AH120/OFFSET(AH$10, $M$1,0)</f>
        <v/>
      </c>
      <c r="AQ120" s="9">
        <f>AI120/OFFSET(AI$10, $M$1,0)</f>
        <v/>
      </c>
      <c r="AR120" s="9">
        <f>AJ120/OFFSET(AJ$10, $M$1,0)</f>
        <v/>
      </c>
    </row>
    <row r="121">
      <c r="A121" s="2" t="n">
        <v>45376</v>
      </c>
      <c r="B121" t="n">
        <v>437</v>
      </c>
      <c r="C121" t="n">
        <v>58</v>
      </c>
      <c r="D121" t="n">
        <v>291</v>
      </c>
      <c r="E121" t="n">
        <v>1241</v>
      </c>
      <c r="F121" t="n">
        <v>2027</v>
      </c>
      <c r="L121">
        <f>B121+L120</f>
        <v/>
      </c>
      <c r="M121">
        <f>C121+M120</f>
        <v/>
      </c>
      <c r="N121">
        <f>D121+N120</f>
        <v/>
      </c>
      <c r="O121">
        <f>E121+O120</f>
        <v/>
      </c>
      <c r="Q121" s="9">
        <f>M121/L121</f>
        <v/>
      </c>
      <c r="R121" s="9">
        <f>N121/M121</f>
        <v/>
      </c>
      <c r="S121" s="9">
        <f>N121/L121</f>
        <v/>
      </c>
      <c r="T121" s="9">
        <f>O121/L121</f>
        <v/>
      </c>
      <c r="U121" s="9">
        <f>O121/M121</f>
        <v/>
      </c>
      <c r="V121" s="9">
        <f>O121/N121</f>
        <v/>
      </c>
      <c r="AE121" s="9">
        <f>Q121*($X$6^(ROW()-10))</f>
        <v/>
      </c>
      <c r="AF121" s="9">
        <f>R121*($X$6^(ROW()-10))</f>
        <v/>
      </c>
      <c r="AG121" s="9">
        <f>S121*($X$6^(ROW()-10))</f>
        <v/>
      </c>
      <c r="AH121" s="9">
        <f>T121*($X$6^(ROW()-10))</f>
        <v/>
      </c>
      <c r="AI121" s="9">
        <f>U121*($X$6^(ROW()-10))</f>
        <v/>
      </c>
      <c r="AJ121" s="9">
        <f>V121*($X$6^(ROW()-10))</f>
        <v/>
      </c>
      <c r="AL121" s="6">
        <f>A121</f>
        <v/>
      </c>
      <c r="AM121" s="9">
        <f>AE121/OFFSET(AE$10, $M$1,0)</f>
        <v/>
      </c>
      <c r="AN121" s="9">
        <f>AF121/OFFSET(AF$10, $M$1,0)</f>
        <v/>
      </c>
      <c r="AO121" s="9">
        <f>AG121/OFFSET(AG$10, $M$1,0)</f>
        <v/>
      </c>
      <c r="AP121" s="9">
        <f>AH121/OFFSET(AH$10, $M$1,0)</f>
        <v/>
      </c>
      <c r="AQ121" s="9">
        <f>AI121/OFFSET(AI$10, $M$1,0)</f>
        <v/>
      </c>
      <c r="AR121" s="9">
        <f>AJ121/OFFSET(AJ$10, $M$1,0)</f>
        <v/>
      </c>
    </row>
    <row r="122">
      <c r="A122" s="2" t="n">
        <v>45383</v>
      </c>
      <c r="B122" t="n">
        <v>405</v>
      </c>
      <c r="C122" t="n">
        <v>60</v>
      </c>
      <c r="D122" t="n">
        <v>303</v>
      </c>
      <c r="E122" t="n">
        <v>1254</v>
      </c>
      <c r="F122" t="n">
        <v>2022</v>
      </c>
      <c r="L122">
        <f>B122+L121</f>
        <v/>
      </c>
      <c r="M122">
        <f>C122+M121</f>
        <v/>
      </c>
      <c r="N122">
        <f>D122+N121</f>
        <v/>
      </c>
      <c r="O122">
        <f>E122+O121</f>
        <v/>
      </c>
      <c r="Q122" s="9">
        <f>M122/L122</f>
        <v/>
      </c>
      <c r="R122" s="9">
        <f>N122/M122</f>
        <v/>
      </c>
      <c r="S122" s="9">
        <f>N122/L122</f>
        <v/>
      </c>
      <c r="T122" s="9">
        <f>O122/L122</f>
        <v/>
      </c>
      <c r="U122" s="9">
        <f>O122/M122</f>
        <v/>
      </c>
      <c r="V122" s="9">
        <f>O122/N122</f>
        <v/>
      </c>
      <c r="AE122" s="9">
        <f>Q122*($X$6^(ROW()-10))</f>
        <v/>
      </c>
      <c r="AF122" s="9">
        <f>R122*($X$6^(ROW()-10))</f>
        <v/>
      </c>
      <c r="AG122" s="9">
        <f>S122*($X$6^(ROW()-10))</f>
        <v/>
      </c>
      <c r="AH122" s="9">
        <f>T122*($X$6^(ROW()-10))</f>
        <v/>
      </c>
      <c r="AI122" s="9">
        <f>U122*($X$6^(ROW()-10))</f>
        <v/>
      </c>
      <c r="AJ122" s="9">
        <f>V122*($X$6^(ROW()-10))</f>
        <v/>
      </c>
      <c r="AL122" s="6">
        <f>A122</f>
        <v/>
      </c>
      <c r="AM122" s="9">
        <f>AE122/OFFSET(AE$10, $M$1,0)</f>
        <v/>
      </c>
      <c r="AN122" s="9">
        <f>AF122/OFFSET(AF$10, $M$1,0)</f>
        <v/>
      </c>
      <c r="AO122" s="9">
        <f>AG122/OFFSET(AG$10, $M$1,0)</f>
        <v/>
      </c>
      <c r="AP122" s="9">
        <f>AH122/OFFSET(AH$10, $M$1,0)</f>
        <v/>
      </c>
      <c r="AQ122" s="9">
        <f>AI122/OFFSET(AI$10, $M$1,0)</f>
        <v/>
      </c>
      <c r="AR122" s="9">
        <f>AJ122/OFFSET(AJ$10, $M$1,0)</f>
        <v/>
      </c>
    </row>
    <row r="123">
      <c r="A123" s="3" t="inlineStr">
        <is>
          <t>Grand Total</t>
        </is>
      </c>
      <c r="B123" t="n">
        <v>61432</v>
      </c>
      <c r="C123" t="n">
        <v>7496</v>
      </c>
      <c r="D123" t="n">
        <v>42966</v>
      </c>
      <c r="E123" t="n">
        <v>141315</v>
      </c>
      <c r="F123" t="n">
        <v>253209</v>
      </c>
      <c r="Q123" s="9" t="n"/>
      <c r="R123" s="9" t="n"/>
      <c r="S123" s="9" t="n"/>
      <c r="T123" s="9" t="n"/>
      <c r="U123" s="9" t="n"/>
      <c r="V123" s="9" t="n"/>
      <c r="AE123" s="9" t="n"/>
      <c r="AF123" s="9" t="n"/>
      <c r="AG123" s="9" t="n"/>
      <c r="AH123" s="9" t="n"/>
      <c r="AI123" s="9" t="n"/>
      <c r="AJ123" s="9" t="n"/>
      <c r="AL123" s="6" t="n"/>
      <c r="AM123" s="9" t="n"/>
      <c r="AN123" s="9" t="n"/>
      <c r="AO123" s="9" t="n"/>
      <c r="AP123" s="9" t="n"/>
      <c r="AQ123" s="9" t="n"/>
      <c r="AR123" s="9" t="n"/>
    </row>
    <row r="124">
      <c r="Q124" s="9" t="n"/>
      <c r="R124" s="9" t="n"/>
      <c r="S124" s="9" t="n"/>
      <c r="T124" s="9" t="n"/>
      <c r="U124" s="9" t="n"/>
      <c r="V124" s="9" t="n"/>
      <c r="AE124" s="9" t="n"/>
      <c r="AF124" s="9" t="n"/>
      <c r="AG124" s="9" t="n"/>
      <c r="AH124" s="9" t="n"/>
      <c r="AI124" s="9" t="n"/>
      <c r="AJ124" s="9" t="n"/>
      <c r="AL124" s="6" t="n"/>
      <c r="AM124" s="9" t="n"/>
      <c r="AN124" s="9" t="n"/>
      <c r="AO124" s="9" t="n"/>
      <c r="AP124" s="9" t="n"/>
      <c r="AQ124" s="9" t="n"/>
      <c r="AR124" s="9" t="n"/>
    </row>
    <row r="125">
      <c r="Q125" s="9" t="n"/>
      <c r="R125" s="9" t="n"/>
      <c r="S125" s="9" t="n"/>
      <c r="T125" s="9" t="n"/>
      <c r="U125" s="9" t="n"/>
      <c r="V125" s="9" t="n"/>
      <c r="AE125" s="9" t="n"/>
      <c r="AF125" s="9" t="n"/>
      <c r="AG125" s="9" t="n"/>
      <c r="AH125" s="9" t="n"/>
      <c r="AI125" s="9" t="n"/>
      <c r="AJ125" s="9" t="n"/>
      <c r="AL125" s="6" t="n"/>
      <c r="AM125" s="9" t="n"/>
      <c r="AN125" s="9" t="n"/>
      <c r="AO125" s="9" t="n"/>
      <c r="AP125" s="9" t="n"/>
      <c r="AQ125" s="9" t="n"/>
      <c r="AR125" s="9" t="n"/>
    </row>
    <row r="126">
      <c r="Q126" s="9" t="n"/>
      <c r="R126" s="9" t="n"/>
      <c r="S126" s="9" t="n"/>
      <c r="T126" s="9" t="n"/>
      <c r="U126" s="9" t="n"/>
      <c r="V126" s="9" t="n"/>
      <c r="AE126" s="9" t="n"/>
      <c r="AF126" s="9" t="n"/>
      <c r="AG126" s="9" t="n"/>
      <c r="AH126" s="9" t="n"/>
      <c r="AI126" s="9" t="n"/>
      <c r="AJ126" s="9" t="n"/>
      <c r="AL126" s="6" t="n"/>
      <c r="AM126" s="9" t="n"/>
      <c r="AN126" s="9" t="n"/>
      <c r="AO126" s="9" t="n"/>
      <c r="AP126" s="9" t="n"/>
      <c r="AQ126" s="9" t="n"/>
      <c r="AR126" s="9" t="n"/>
    </row>
    <row r="127">
      <c r="Q127" s="9" t="n"/>
      <c r="R127" s="9" t="n"/>
      <c r="S127" s="9" t="n"/>
      <c r="T127" s="9" t="n"/>
      <c r="U127" s="9" t="n"/>
      <c r="V127" s="9" t="n"/>
      <c r="AE127" s="9" t="n"/>
      <c r="AF127" s="9" t="n"/>
      <c r="AG127" s="9" t="n"/>
      <c r="AH127" s="9" t="n"/>
      <c r="AI127" s="9" t="n"/>
      <c r="AJ127" s="9" t="n"/>
      <c r="AL127" s="6" t="n"/>
      <c r="AM127" s="9" t="n"/>
      <c r="AN127" s="9" t="n"/>
      <c r="AO127" s="9" t="n"/>
      <c r="AP127" s="9" t="n"/>
      <c r="AQ127" s="9" t="n"/>
      <c r="AR127" s="9" t="n"/>
    </row>
    <row r="128">
      <c r="Q128" s="9" t="n"/>
      <c r="R128" s="9" t="n"/>
      <c r="S128" s="9" t="n"/>
      <c r="T128" s="9" t="n"/>
      <c r="U128" s="9" t="n"/>
      <c r="V128" s="9" t="n"/>
      <c r="AE128" s="9" t="n"/>
      <c r="AF128" s="9" t="n"/>
      <c r="AG128" s="9" t="n"/>
      <c r="AH128" s="9" t="n"/>
      <c r="AI128" s="9" t="n"/>
      <c r="AJ128" s="9" t="n"/>
      <c r="AL128" s="6" t="n"/>
      <c r="AM128" s="9" t="n"/>
      <c r="AN128" s="9" t="n"/>
      <c r="AO128" s="9" t="n"/>
      <c r="AP128" s="9" t="n"/>
      <c r="AQ128" s="9" t="n"/>
      <c r="AR128" s="9" t="n"/>
    </row>
    <row r="129">
      <c r="Q129" s="9" t="n"/>
      <c r="R129" s="9" t="n"/>
      <c r="S129" s="9" t="n"/>
      <c r="T129" s="9" t="n"/>
      <c r="U129" s="9" t="n"/>
      <c r="V129" s="9" t="n"/>
      <c r="AE129" s="9" t="n"/>
      <c r="AF129" s="9" t="n"/>
      <c r="AG129" s="9" t="n"/>
      <c r="AH129" s="9" t="n"/>
      <c r="AI129" s="9" t="n"/>
      <c r="AJ129" s="9" t="n"/>
      <c r="AL129" s="6" t="n"/>
      <c r="AM129" s="9" t="n"/>
      <c r="AN129" s="9" t="n"/>
      <c r="AO129" s="9" t="n"/>
      <c r="AP129" s="9" t="n"/>
      <c r="AQ129" s="9" t="n"/>
      <c r="AR129" s="9" t="n"/>
    </row>
    <row r="130">
      <c r="Q130" s="9" t="n"/>
      <c r="R130" s="9" t="n"/>
      <c r="S130" s="9" t="n"/>
      <c r="T130" s="9" t="n"/>
      <c r="U130" s="9" t="n"/>
      <c r="V130" s="9" t="n"/>
      <c r="AE130" s="9" t="n"/>
      <c r="AF130" s="9" t="n"/>
      <c r="AG130" s="9" t="n"/>
      <c r="AH130" s="9" t="n"/>
      <c r="AI130" s="9" t="n"/>
      <c r="AJ130" s="9" t="n"/>
      <c r="AL130" s="6" t="n"/>
      <c r="AM130" s="9" t="n"/>
      <c r="AN130" s="9" t="n"/>
      <c r="AO130" s="9" t="n"/>
      <c r="AP130" s="9" t="n"/>
      <c r="AQ130" s="9" t="n"/>
      <c r="AR130" s="9" t="n"/>
    </row>
    <row r="131">
      <c r="Q131" s="9" t="n"/>
      <c r="R131" s="9" t="n"/>
      <c r="S131" s="9" t="n"/>
      <c r="T131" s="9" t="n"/>
      <c r="U131" s="9" t="n"/>
      <c r="V131" s="9" t="n"/>
      <c r="AE131" s="9" t="n"/>
      <c r="AF131" s="9" t="n"/>
      <c r="AG131" s="9" t="n"/>
      <c r="AH131" s="9" t="n"/>
      <c r="AI131" s="9" t="n"/>
      <c r="AJ131" s="9" t="n"/>
      <c r="AL131" s="6" t="n"/>
      <c r="AM131" s="9" t="n"/>
      <c r="AN131" s="9" t="n"/>
      <c r="AO131" s="9" t="n"/>
      <c r="AP131" s="9" t="n"/>
      <c r="AQ131" s="9" t="n"/>
      <c r="AR131" s="9" t="n"/>
    </row>
    <row r="132">
      <c r="Q132" s="9" t="n"/>
      <c r="R132" s="9" t="n"/>
      <c r="S132" s="9" t="n"/>
      <c r="T132" s="9" t="n"/>
      <c r="U132" s="9" t="n"/>
      <c r="V132" s="9" t="n"/>
      <c r="AE132" s="9" t="n"/>
      <c r="AF132" s="9" t="n"/>
      <c r="AG132" s="9" t="n"/>
      <c r="AH132" s="9" t="n"/>
      <c r="AI132" s="9" t="n"/>
      <c r="AJ132" s="9" t="n"/>
      <c r="AL132" s="6" t="n"/>
      <c r="AM132" s="9" t="n"/>
      <c r="AN132" s="9" t="n"/>
      <c r="AO132" s="9" t="n"/>
      <c r="AP132" s="9" t="n"/>
      <c r="AQ132" s="9" t="n"/>
      <c r="AR132" s="9" t="n"/>
    </row>
    <row r="133">
      <c r="Q133" s="9" t="n"/>
      <c r="R133" s="9" t="n"/>
      <c r="S133" s="9" t="n"/>
      <c r="T133" s="9" t="n"/>
      <c r="U133" s="9" t="n"/>
      <c r="V133" s="9" t="n"/>
      <c r="AE133" s="9" t="n"/>
      <c r="AF133" s="9" t="n"/>
      <c r="AG133" s="9" t="n"/>
      <c r="AH133" s="9" t="n"/>
      <c r="AI133" s="9" t="n"/>
      <c r="AJ133" s="9" t="n"/>
      <c r="AL133" s="6" t="n"/>
      <c r="AM133" s="9" t="n"/>
      <c r="AN133" s="9" t="n"/>
      <c r="AO133" s="9" t="n"/>
      <c r="AP133" s="9" t="n"/>
      <c r="AQ133" s="9" t="n"/>
      <c r="AR133" s="9" t="n"/>
    </row>
    <row r="134">
      <c r="Q134" s="9" t="n"/>
      <c r="R134" s="9" t="n"/>
      <c r="S134" s="9" t="n"/>
      <c r="T134" s="9" t="n"/>
      <c r="U134" s="9" t="n"/>
      <c r="V134" s="9" t="n"/>
      <c r="AE134" s="9" t="n"/>
      <c r="AF134" s="9" t="n"/>
      <c r="AG134" s="9" t="n"/>
      <c r="AH134" s="9" t="n"/>
      <c r="AI134" s="9" t="n"/>
      <c r="AJ134" s="9" t="n"/>
      <c r="AL134" s="6" t="n"/>
      <c r="AM134" s="9" t="n"/>
      <c r="AN134" s="9" t="n"/>
      <c r="AO134" s="9" t="n"/>
      <c r="AP134" s="9" t="n"/>
      <c r="AQ134" s="9" t="n"/>
      <c r="AR134" s="9" t="n"/>
    </row>
    <row r="135">
      <c r="Q135" s="9" t="n"/>
      <c r="R135" s="9" t="n"/>
      <c r="S135" s="9" t="n"/>
      <c r="T135" s="9" t="n"/>
      <c r="U135" s="9" t="n"/>
      <c r="V135" s="9" t="n"/>
      <c r="AE135" s="9" t="n"/>
      <c r="AF135" s="9" t="n"/>
      <c r="AG135" s="9" t="n"/>
      <c r="AH135" s="9" t="n"/>
      <c r="AI135" s="9" t="n"/>
      <c r="AJ135" s="9" t="n"/>
      <c r="AL135" s="6" t="n"/>
      <c r="AM135" s="9" t="n"/>
      <c r="AN135" s="9" t="n"/>
      <c r="AO135" s="9" t="n"/>
      <c r="AP135" s="9" t="n"/>
      <c r="AQ135" s="9" t="n"/>
      <c r="AR135" s="9" t="n"/>
    </row>
    <row r="136">
      <c r="Q136" s="9" t="n"/>
      <c r="R136" s="9" t="n"/>
      <c r="S136" s="9" t="n"/>
      <c r="T136" s="9" t="n"/>
      <c r="U136" s="9" t="n"/>
      <c r="V136" s="9" t="n"/>
      <c r="AE136" s="9" t="n"/>
      <c r="AF136" s="9" t="n"/>
      <c r="AG136" s="9" t="n"/>
      <c r="AH136" s="9" t="n"/>
      <c r="AI136" s="9" t="n"/>
      <c r="AJ136" s="9" t="n"/>
      <c r="AL136" s="6" t="n"/>
      <c r="AM136" s="9" t="n"/>
      <c r="AN136" s="9" t="n"/>
      <c r="AO136" s="9" t="n"/>
      <c r="AP136" s="9" t="n"/>
      <c r="AQ136" s="9" t="n"/>
      <c r="AR136" s="9" t="n"/>
    </row>
    <row r="137">
      <c r="Q137" s="9" t="n"/>
      <c r="R137" s="9" t="n"/>
      <c r="S137" s="9" t="n"/>
      <c r="T137" s="9" t="n"/>
      <c r="U137" s="9" t="n"/>
      <c r="V137" s="9" t="n"/>
      <c r="AE137" s="9" t="n"/>
      <c r="AF137" s="9" t="n"/>
      <c r="AG137" s="9" t="n"/>
      <c r="AH137" s="9" t="n"/>
      <c r="AI137" s="9" t="n"/>
      <c r="AJ137" s="9" t="n"/>
      <c r="AL137" s="6" t="n"/>
      <c r="AM137" s="9" t="n"/>
      <c r="AN137" s="9" t="n"/>
      <c r="AO137" s="9" t="n"/>
      <c r="AP137" s="9" t="n"/>
      <c r="AQ137" s="9" t="n"/>
      <c r="AR137" s="9" t="n"/>
    </row>
    <row r="138">
      <c r="Q138" s="9" t="n"/>
      <c r="R138" s="9" t="n"/>
      <c r="S138" s="9" t="n"/>
      <c r="T138" s="9" t="n"/>
      <c r="U138" s="9" t="n"/>
      <c r="V138" s="9" t="n"/>
      <c r="AE138" s="9" t="n"/>
      <c r="AF138" s="9" t="n"/>
      <c r="AG138" s="9" t="n"/>
      <c r="AH138" s="9" t="n"/>
      <c r="AI138" s="9" t="n"/>
      <c r="AJ138" s="9" t="n"/>
      <c r="AL138" s="6" t="n"/>
      <c r="AM138" s="9" t="n"/>
      <c r="AN138" s="9" t="n"/>
      <c r="AO138" s="9" t="n"/>
      <c r="AP138" s="9" t="n"/>
      <c r="AQ138" s="9" t="n"/>
      <c r="AR138" s="9" t="n"/>
    </row>
    <row r="139">
      <c r="Q139" s="9" t="n"/>
      <c r="R139" s="9" t="n"/>
      <c r="S139" s="9" t="n"/>
      <c r="T139" s="9" t="n"/>
      <c r="U139" s="9" t="n"/>
      <c r="V139" s="9" t="n"/>
      <c r="AE139" s="9" t="n"/>
      <c r="AF139" s="9" t="n"/>
      <c r="AG139" s="9" t="n"/>
      <c r="AH139" s="9" t="n"/>
      <c r="AI139" s="9" t="n"/>
      <c r="AJ139" s="9" t="n"/>
      <c r="AL139" s="6" t="n"/>
      <c r="AM139" s="9" t="n"/>
      <c r="AN139" s="9" t="n"/>
      <c r="AO139" s="9" t="n"/>
      <c r="AP139" s="9" t="n"/>
      <c r="AQ139" s="9" t="n"/>
      <c r="AR139" s="9" t="n"/>
    </row>
    <row r="140">
      <c r="Q140" s="9" t="n"/>
      <c r="R140" s="9" t="n"/>
      <c r="S140" s="9" t="n"/>
      <c r="T140" s="9" t="n"/>
      <c r="U140" s="9" t="n"/>
      <c r="V140" s="9" t="n"/>
      <c r="AE140" s="9" t="n"/>
      <c r="AF140" s="9" t="n"/>
      <c r="AG140" s="9" t="n"/>
      <c r="AH140" s="9" t="n"/>
      <c r="AI140" s="9" t="n"/>
      <c r="AJ140" s="9" t="n"/>
      <c r="AL140" s="6" t="n"/>
      <c r="AM140" s="9" t="n"/>
      <c r="AN140" s="9" t="n"/>
      <c r="AO140" s="9" t="n"/>
      <c r="AP140" s="9" t="n"/>
      <c r="AQ140" s="9" t="n"/>
      <c r="AR140" s="9" t="n"/>
    </row>
    <row r="141">
      <c r="Q141" s="9" t="n"/>
      <c r="R141" s="9" t="n"/>
      <c r="S141" s="9" t="n"/>
      <c r="T141" s="9" t="n"/>
      <c r="U141" s="9" t="n"/>
      <c r="V141" s="9" t="n"/>
      <c r="AE141" s="9" t="n"/>
      <c r="AF141" s="9" t="n"/>
      <c r="AG141" s="9" t="n"/>
      <c r="AH141" s="9" t="n"/>
      <c r="AI141" s="9" t="n"/>
      <c r="AJ141" s="9" t="n"/>
      <c r="AL141" s="6" t="n"/>
      <c r="AM141" s="9" t="n"/>
      <c r="AN141" s="9" t="n"/>
      <c r="AO141" s="9" t="n"/>
      <c r="AP141" s="9" t="n"/>
      <c r="AQ141" s="9" t="n"/>
      <c r="AR141" s="9" t="n"/>
    </row>
    <row r="142">
      <c r="Q142" s="9" t="n"/>
      <c r="R142" s="9" t="n"/>
      <c r="S142" s="9" t="n"/>
      <c r="T142" s="9" t="n"/>
      <c r="U142" s="9" t="n"/>
      <c r="V142" s="9" t="n"/>
      <c r="AE142" s="9" t="n"/>
      <c r="AF142" s="9" t="n"/>
      <c r="AG142" s="9" t="n"/>
      <c r="AH142" s="9" t="n"/>
      <c r="AI142" s="9" t="n"/>
      <c r="AJ142" s="9" t="n"/>
      <c r="AL142" s="6" t="n"/>
      <c r="AM142" s="9" t="n"/>
      <c r="AN142" s="9" t="n"/>
      <c r="AO142" s="9" t="n"/>
      <c r="AP142" s="9" t="n"/>
      <c r="AQ142" s="9" t="n"/>
      <c r="AR142" s="9" t="n"/>
    </row>
    <row r="143">
      <c r="Q143" s="9" t="n"/>
      <c r="R143" s="9" t="n"/>
      <c r="S143" s="9" t="n"/>
      <c r="T143" s="9" t="n"/>
      <c r="U143" s="9" t="n"/>
      <c r="V143" s="9" t="n"/>
      <c r="AE143" s="9" t="n"/>
      <c r="AF143" s="9" t="n"/>
      <c r="AG143" s="9" t="n"/>
      <c r="AH143" s="9" t="n"/>
      <c r="AI143" s="9" t="n"/>
      <c r="AJ143" s="9" t="n"/>
      <c r="AL143" s="6" t="n"/>
      <c r="AM143" s="9" t="n"/>
      <c r="AN143" s="9" t="n"/>
      <c r="AO143" s="9" t="n"/>
      <c r="AP143" s="9" t="n"/>
      <c r="AQ143" s="9" t="n"/>
      <c r="AR143" s="9" t="n"/>
    </row>
    <row r="144">
      <c r="Q144" s="9" t="n"/>
      <c r="R144" s="9" t="n"/>
      <c r="S144" s="9" t="n"/>
      <c r="T144" s="9" t="n"/>
      <c r="U144" s="9" t="n"/>
      <c r="V144" s="9" t="n"/>
      <c r="AE144" s="9" t="n"/>
      <c r="AF144" s="9" t="n"/>
      <c r="AG144" s="9" t="n"/>
      <c r="AH144" s="9" t="n"/>
      <c r="AI144" s="9" t="n"/>
      <c r="AJ144" s="9" t="n"/>
      <c r="AL144" s="6" t="n"/>
      <c r="AM144" s="9" t="n"/>
      <c r="AN144" s="9" t="n"/>
      <c r="AO144" s="9" t="n"/>
      <c r="AP144" s="9" t="n"/>
      <c r="AQ144" s="9" t="n"/>
      <c r="AR144" s="9" t="n"/>
    </row>
    <row r="145">
      <c r="Q145" s="9" t="n"/>
      <c r="R145" s="9" t="n"/>
      <c r="S145" s="9" t="n"/>
      <c r="T145" s="9" t="n"/>
      <c r="U145" s="9" t="n"/>
      <c r="V145" s="9" t="n"/>
      <c r="AE145" s="9" t="n"/>
      <c r="AF145" s="9" t="n"/>
      <c r="AG145" s="9" t="n"/>
      <c r="AH145" s="9" t="n"/>
      <c r="AI145" s="9" t="n"/>
      <c r="AJ145" s="9" t="n"/>
      <c r="AL145" s="6" t="n"/>
      <c r="AM145" s="9" t="n"/>
      <c r="AN145" s="9" t="n"/>
      <c r="AO145" s="9" t="n"/>
      <c r="AP145" s="9" t="n"/>
      <c r="AQ145" s="9" t="n"/>
      <c r="AR145" s="9" t="n"/>
    </row>
    <row r="146">
      <c r="Q146" s="9" t="n"/>
      <c r="R146" s="9" t="n"/>
      <c r="S146" s="9" t="n"/>
      <c r="T146" s="9" t="n"/>
      <c r="U146" s="9" t="n"/>
      <c r="V146" s="9" t="n"/>
      <c r="AE146" s="9" t="n"/>
      <c r="AF146" s="9" t="n"/>
      <c r="AG146" s="9" t="n"/>
      <c r="AH146" s="9" t="n"/>
      <c r="AI146" s="9" t="n"/>
      <c r="AJ146" s="9" t="n"/>
      <c r="AL146" s="6" t="n"/>
      <c r="AM146" s="9" t="n"/>
      <c r="AN146" s="9" t="n"/>
      <c r="AO146" s="9" t="n"/>
      <c r="AP146" s="9" t="n"/>
      <c r="AQ146" s="9" t="n"/>
      <c r="AR146" s="9" t="n"/>
    </row>
    <row r="147">
      <c r="Q147" s="9" t="n"/>
      <c r="R147" s="9" t="n"/>
      <c r="S147" s="9" t="n"/>
      <c r="T147" s="9" t="n"/>
      <c r="U147" s="9" t="n"/>
      <c r="V147" s="9" t="n"/>
      <c r="AE147" s="9" t="n"/>
      <c r="AF147" s="9" t="n"/>
      <c r="AG147" s="9" t="n"/>
      <c r="AH147" s="9" t="n"/>
      <c r="AI147" s="9" t="n"/>
      <c r="AJ147" s="9" t="n"/>
      <c r="AL147" s="6" t="n"/>
      <c r="AM147" s="9" t="n"/>
      <c r="AN147" s="9" t="n"/>
      <c r="AO147" s="9" t="n"/>
      <c r="AP147" s="9" t="n"/>
      <c r="AQ147" s="9" t="n"/>
      <c r="AR147" s="9" t="n"/>
    </row>
    <row r="148">
      <c r="Q148" s="9" t="n"/>
      <c r="R148" s="9" t="n"/>
      <c r="S148" s="9" t="n"/>
      <c r="T148" s="9" t="n"/>
      <c r="U148" s="9" t="n"/>
      <c r="V148" s="9" t="n"/>
      <c r="AE148" s="9" t="n"/>
      <c r="AF148" s="9" t="n"/>
      <c r="AG148" s="9" t="n"/>
      <c r="AH148" s="9" t="n"/>
      <c r="AI148" s="9" t="n"/>
      <c r="AJ148" s="9" t="n"/>
      <c r="AL148" s="6" t="n"/>
      <c r="AM148" s="9" t="n"/>
      <c r="AN148" s="9" t="n"/>
      <c r="AO148" s="9" t="n"/>
      <c r="AP148" s="9" t="n"/>
      <c r="AQ148" s="9" t="n"/>
      <c r="AR148" s="9" t="n"/>
    </row>
    <row r="149">
      <c r="Q149" s="9" t="n"/>
      <c r="R149" s="9" t="n"/>
      <c r="S149" s="9" t="n"/>
      <c r="T149" s="9" t="n"/>
      <c r="U149" s="9" t="n"/>
      <c r="V149" s="9" t="n"/>
      <c r="AE149" s="9" t="n"/>
      <c r="AF149" s="9" t="n"/>
      <c r="AG149" s="9" t="n"/>
      <c r="AH149" s="9" t="n"/>
      <c r="AI149" s="9" t="n"/>
      <c r="AJ149" s="9" t="n"/>
      <c r="AL149" s="6" t="n"/>
      <c r="AM149" s="9" t="n"/>
      <c r="AN149" s="9" t="n"/>
      <c r="AO149" s="9" t="n"/>
      <c r="AP149" s="9" t="n"/>
      <c r="AQ149" s="9" t="n"/>
      <c r="AR149" s="9" t="n"/>
    </row>
    <row r="150">
      <c r="Q150" s="9" t="n"/>
      <c r="R150" s="9" t="n"/>
      <c r="S150" s="9" t="n"/>
      <c r="T150" s="9" t="n"/>
      <c r="U150" s="9" t="n"/>
      <c r="V150" s="9" t="n"/>
      <c r="AE150" s="9" t="n"/>
      <c r="AF150" s="9" t="n"/>
      <c r="AG150" s="9" t="n"/>
      <c r="AH150" s="9" t="n"/>
      <c r="AI150" s="9" t="n"/>
      <c r="AJ150" s="9" t="n"/>
      <c r="AL150" s="6" t="n"/>
      <c r="AM150" s="9" t="n"/>
      <c r="AN150" s="9" t="n"/>
      <c r="AO150" s="9" t="n"/>
      <c r="AP150" s="9" t="n"/>
      <c r="AQ150" s="9" t="n"/>
      <c r="AR150" s="9" t="n"/>
    </row>
    <row r="151">
      <c r="Q151" s="9" t="n"/>
      <c r="R151" s="9" t="n"/>
      <c r="S151" s="9" t="n"/>
      <c r="T151" s="9" t="n"/>
      <c r="U151" s="9" t="n"/>
      <c r="V151" s="9" t="n"/>
      <c r="AE151" s="9" t="n"/>
      <c r="AF151" s="9" t="n"/>
      <c r="AG151" s="9" t="n"/>
      <c r="AH151" s="9" t="n"/>
      <c r="AI151" s="9" t="n"/>
      <c r="AJ151" s="9" t="n"/>
      <c r="AL151" s="6" t="n"/>
      <c r="AM151" s="9" t="n"/>
      <c r="AN151" s="9" t="n"/>
      <c r="AO151" s="9" t="n"/>
      <c r="AP151" s="9" t="n"/>
      <c r="AQ151" s="9" t="n"/>
      <c r="AR151" s="9" t="n"/>
    </row>
    <row r="152">
      <c r="Q152" s="9" t="n"/>
      <c r="R152" s="9" t="n"/>
      <c r="S152" s="9" t="n"/>
      <c r="T152" s="9" t="n"/>
      <c r="U152" s="9" t="n"/>
      <c r="V152" s="9" t="n"/>
      <c r="AE152" s="9" t="n"/>
      <c r="AF152" s="9" t="n"/>
      <c r="AG152" s="9" t="n"/>
      <c r="AH152" s="9" t="n"/>
      <c r="AI152" s="9" t="n"/>
      <c r="AJ152" s="9" t="n"/>
      <c r="AL152" s="6" t="n"/>
      <c r="AM152" s="9" t="n"/>
      <c r="AN152" s="9" t="n"/>
      <c r="AO152" s="9" t="n"/>
      <c r="AP152" s="9" t="n"/>
      <c r="AQ152" s="9" t="n"/>
      <c r="AR152" s="9" t="n"/>
    </row>
    <row r="153">
      <c r="Q153" s="9" t="n"/>
      <c r="R153" s="9" t="n"/>
      <c r="S153" s="9" t="n"/>
      <c r="T153" s="9" t="n"/>
      <c r="U153" s="9" t="n"/>
      <c r="V153" s="9" t="n"/>
      <c r="AE153" s="9" t="n"/>
      <c r="AF153" s="9" t="n"/>
      <c r="AG153" s="9" t="n"/>
      <c r="AH153" s="9" t="n"/>
      <c r="AI153" s="9" t="n"/>
      <c r="AJ153" s="9" t="n"/>
      <c r="AL153" s="6" t="n"/>
      <c r="AM153" s="9" t="n"/>
      <c r="AN153" s="9" t="n"/>
      <c r="AO153" s="9" t="n"/>
      <c r="AP153" s="9" t="n"/>
      <c r="AQ153" s="9" t="n"/>
      <c r="AR153" s="9" t="n"/>
    </row>
    <row r="154">
      <c r="Q154" s="9" t="n"/>
      <c r="R154" s="9" t="n"/>
      <c r="S154" s="9" t="n"/>
      <c r="T154" s="9" t="n"/>
      <c r="U154" s="9" t="n"/>
      <c r="V154" s="9" t="n"/>
      <c r="AE154" s="9" t="n"/>
      <c r="AF154" s="9" t="n"/>
      <c r="AG154" s="9" t="n"/>
      <c r="AH154" s="9" t="n"/>
      <c r="AI154" s="9" t="n"/>
      <c r="AJ154" s="9" t="n"/>
      <c r="AL154" s="6" t="n"/>
      <c r="AM154" s="9" t="n"/>
      <c r="AN154" s="9" t="n"/>
      <c r="AO154" s="9" t="n"/>
      <c r="AP154" s="9" t="n"/>
      <c r="AQ154" s="9" t="n"/>
      <c r="AR154" s="9" t="n"/>
    </row>
    <row r="155">
      <c r="Q155" s="9" t="n"/>
      <c r="R155" s="9" t="n"/>
      <c r="S155" s="9" t="n"/>
      <c r="T155" s="9" t="n"/>
      <c r="U155" s="9" t="n"/>
      <c r="V155" s="9" t="n"/>
      <c r="AE155" s="9" t="n"/>
      <c r="AF155" s="9" t="n"/>
      <c r="AG155" s="9" t="n"/>
      <c r="AH155" s="9" t="n"/>
      <c r="AI155" s="9" t="n"/>
      <c r="AJ155" s="9" t="n"/>
      <c r="AL155" s="6" t="n"/>
      <c r="AM155" s="9" t="n"/>
      <c r="AN155" s="9" t="n"/>
      <c r="AO155" s="9" t="n"/>
      <c r="AP155" s="9" t="n"/>
      <c r="AQ155" s="9" t="n"/>
      <c r="AR155" s="9" t="n"/>
    </row>
    <row r="156">
      <c r="Q156" s="9" t="n"/>
      <c r="R156" s="9" t="n"/>
      <c r="S156" s="9" t="n"/>
      <c r="T156" s="9" t="n"/>
      <c r="U156" s="9" t="n"/>
      <c r="V156" s="9" t="n"/>
      <c r="AE156" s="9" t="n"/>
      <c r="AF156" s="9" t="n"/>
      <c r="AG156" s="9" t="n"/>
      <c r="AH156" s="9" t="n"/>
      <c r="AI156" s="9" t="n"/>
      <c r="AJ156" s="9" t="n"/>
      <c r="AL156" s="6" t="n"/>
      <c r="AM156" s="9" t="n"/>
      <c r="AN156" s="9" t="n"/>
      <c r="AO156" s="9" t="n"/>
      <c r="AP156" s="9" t="n"/>
      <c r="AQ156" s="9" t="n"/>
      <c r="AR156" s="9" t="n"/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G157"/>
  <sheetViews>
    <sheetView workbookViewId="0">
      <selection activeCell="A5" sqref="A5"/>
    </sheetView>
  </sheetViews>
  <sheetFormatPr baseColWidth="8" defaultRowHeight="14.5"/>
  <cols>
    <col width="12.36328125" bestFit="1" customWidth="1" style="4" min="1" max="1"/>
    <col width="15.26953125" bestFit="1" customWidth="1" style="4" min="2" max="2"/>
    <col width="5.81640625" bestFit="1" customWidth="1" style="4" min="3" max="3"/>
    <col width="6.81640625" bestFit="1" customWidth="1" style="4" min="4" max="4"/>
    <col width="10.7265625" bestFit="1" customWidth="1" style="4" min="5" max="5"/>
    <col width="10.6328125" customWidth="1" style="4" min="6" max="6"/>
    <col width="16.08984375" customWidth="1" style="4" min="7" max="7"/>
    <col width="10.6328125" customWidth="1" style="4" min="8" max="13"/>
    <col width="12.26953125" customWidth="1" style="4" min="14" max="14"/>
    <col width="10.6328125" customWidth="1" style="4" min="15" max="37"/>
    <col width="19.453125" customWidth="1" style="4" min="38" max="38"/>
    <col width="10.6328125" customWidth="1" style="4" min="39" max="40"/>
    <col width="10.26953125" customWidth="1" style="4" min="41" max="41"/>
    <col width="2.81640625" customWidth="1" style="4" min="42" max="42"/>
    <col width="10.6328125" customWidth="1" style="4" min="43" max="74"/>
    <col width="2.81640625" bestFit="1" customWidth="1" style="4" min="75" max="106"/>
    <col width="3.81640625" bestFit="1" customWidth="1" style="4" min="107" max="177"/>
    <col width="10.7265625" bestFit="1" customWidth="1" style="4" min="178" max="178"/>
  </cols>
  <sheetData>
    <row r="1">
      <c r="G1" s="5" t="inlineStr">
        <is>
          <t>Baseline weeks</t>
        </is>
      </c>
      <c r="H1" s="10" t="n">
        <v>4</v>
      </c>
      <c r="J1" t="inlineStr">
        <is>
          <t>increase this to get smaller Cis</t>
        </is>
      </c>
      <c r="N1" s="5" t="inlineStr">
        <is>
          <t>NPH start row</t>
        </is>
      </c>
      <c r="O1" t="n">
        <v>29</v>
      </c>
    </row>
    <row r="2">
      <c r="G2" s="5" t="inlineStr">
        <is>
          <t>Detrend delay</t>
        </is>
      </c>
      <c r="H2" s="10" t="n">
        <v>72</v>
      </c>
      <c r="J2" t="inlineStr">
        <is>
          <t>this is 10/31/22 for 72</t>
        </is>
      </c>
      <c r="N2" s="5" t="inlineStr">
        <is>
          <t>NPH weeks</t>
        </is>
      </c>
      <c r="O2" t="n">
        <v>12</v>
      </c>
    </row>
    <row r="3">
      <c r="G3" s="5" t="inlineStr">
        <is>
          <t>Detrend weeks</t>
        </is>
      </c>
      <c r="H3" s="10" t="n">
        <v>52</v>
      </c>
      <c r="N3" s="5" t="inlineStr">
        <is>
          <t>NPH factor</t>
        </is>
      </c>
      <c r="O3" t="n">
        <v>1.4</v>
      </c>
      <c r="Q3" t="inlineStr">
        <is>
          <t>1.4 or higher typically</t>
        </is>
      </c>
    </row>
    <row r="4">
      <c r="G4" s="5" t="inlineStr">
        <is>
          <t>Detrend baseline</t>
        </is>
      </c>
      <c r="H4" s="10" t="n">
        <v>4</v>
      </c>
      <c r="J4" t="inlineStr">
        <is>
          <t>start slope computation after this many weeks</t>
        </is>
      </c>
    </row>
    <row r="5">
      <c r="A5" t="inlineStr">
        <is>
          <t>YearOfBirth</t>
        </is>
      </c>
      <c r="B5" t="inlineStr">
        <is>
          <t>All</t>
        </is>
      </c>
      <c r="O5" s="5" t="inlineStr">
        <is>
          <t>slope correction factors</t>
        </is>
      </c>
    </row>
    <row r="6">
      <c r="A6" t="inlineStr">
        <is>
          <t>Sex</t>
        </is>
      </c>
      <c r="B6" t="inlineStr">
        <is>
          <t>All</t>
        </is>
      </c>
      <c r="G6" s="5" t="inlineStr">
        <is>
          <t>red=settable parameters. These are the standard settings.</t>
        </is>
      </c>
      <c r="O6">
        <f>(OFFSET(O10,$H$4,0)/OFFSET(O10,$H$3-1,0))^(1/($H$3-$H$4))</f>
        <v/>
      </c>
      <c r="P6">
        <f>(OFFSET(P10,$H$4,0)/OFFSET(P10,$H$3-1,0))^(1/($H$3-$H$4))</f>
        <v/>
      </c>
      <c r="Q6">
        <f>(OFFSET(Q10,$H$4,0)/OFFSET(Q10,$H$3-1,0))^(1/($H$3-$H$4))</f>
        <v/>
      </c>
    </row>
    <row r="7">
      <c r="Y7" t="inlineStr">
        <is>
          <t>fully normalized</t>
        </is>
      </c>
    </row>
    <row r="8">
      <c r="A8" t="inlineStr">
        <is>
          <t>Sum of Dead</t>
        </is>
      </c>
      <c r="B8" t="inlineStr">
        <is>
          <t>Column Labels</t>
        </is>
      </c>
      <c r="G8" s="5" t="n"/>
      <c r="H8" s="5" t="inlineStr">
        <is>
          <t>cum deaths</t>
        </is>
      </c>
      <c r="I8" s="5" t="n"/>
      <c r="L8" t="inlineStr">
        <is>
          <t>ratio of cum deaths</t>
        </is>
      </c>
      <c r="O8" t="inlineStr">
        <is>
          <t>ratio cum deaths start cum post  delay</t>
        </is>
      </c>
      <c r="T8" t="inlineStr">
        <is>
          <t>adjusted raw KCOR</t>
        </is>
      </c>
      <c r="Y8" t="inlineStr">
        <is>
          <t>KCOR(t)</t>
        </is>
      </c>
    </row>
    <row r="9">
      <c r="A9" t="inlineStr">
        <is>
          <t>Row Labels</t>
        </is>
      </c>
      <c r="B9" t="n">
        <v>0</v>
      </c>
      <c r="C9" t="n">
        <v>1</v>
      </c>
      <c r="D9" t="n">
        <v>2</v>
      </c>
      <c r="E9" t="inlineStr">
        <is>
          <t>Grand Total</t>
        </is>
      </c>
      <c r="G9" s="11" t="inlineStr">
        <is>
          <t>v0</t>
        </is>
      </c>
      <c r="H9" s="11" t="inlineStr">
        <is>
          <t>v1</t>
        </is>
      </c>
      <c r="I9" s="11" t="inlineStr">
        <is>
          <t>v2</t>
        </is>
      </c>
      <c r="K9" s="5" t="inlineStr">
        <is>
          <t>v1/v0</t>
        </is>
      </c>
      <c r="L9" s="5" t="inlineStr">
        <is>
          <t>v2/v1</t>
        </is>
      </c>
      <c r="M9" s="5" t="inlineStr">
        <is>
          <t>v2/v0</t>
        </is>
      </c>
      <c r="N9" s="5" t="n"/>
      <c r="O9" s="5" t="inlineStr">
        <is>
          <t>v1/v0</t>
        </is>
      </c>
      <c r="P9" s="5" t="inlineStr">
        <is>
          <t>v2/v1</t>
        </is>
      </c>
      <c r="Q9" s="5" t="inlineStr">
        <is>
          <t>v2/v0</t>
        </is>
      </c>
      <c r="S9" s="5" t="inlineStr">
        <is>
          <t>v1/v0</t>
        </is>
      </c>
      <c r="T9" s="5" t="inlineStr">
        <is>
          <t>v2/v1</t>
        </is>
      </c>
      <c r="U9" s="5" t="inlineStr">
        <is>
          <t>v2/v0</t>
        </is>
      </c>
      <c r="V9" s="5" t="n"/>
      <c r="W9" s="5" t="inlineStr">
        <is>
          <t>date</t>
        </is>
      </c>
      <c r="X9" s="5" t="inlineStr">
        <is>
          <t>v1/v0</t>
        </is>
      </c>
      <c r="Y9" s="5" t="inlineStr">
        <is>
          <t>v2/v1</t>
        </is>
      </c>
      <c r="Z9" s="5" t="inlineStr">
        <is>
          <t>v2/v0</t>
        </is>
      </c>
      <c r="BE9" s="5" t="n"/>
      <c r="BF9" s="5" t="n"/>
      <c r="BG9" s="5" t="n"/>
    </row>
    <row r="10">
      <c r="A10" s="2" t="n">
        <v>44361</v>
      </c>
      <c r="B10" t="n">
        <v>1033</v>
      </c>
      <c r="C10" t="n">
        <v>313</v>
      </c>
      <c r="D10" t="n">
        <v>722</v>
      </c>
      <c r="E10" t="n">
        <v>2068</v>
      </c>
      <c r="G10">
        <f>B10</f>
        <v/>
      </c>
      <c r="H10">
        <f>C10</f>
        <v/>
      </c>
      <c r="I10">
        <f>D10</f>
        <v/>
      </c>
      <c r="K10" s="9">
        <f>H10/G10</f>
        <v/>
      </c>
      <c r="L10" s="9">
        <f>I10/H10</f>
        <v/>
      </c>
      <c r="M10" s="9">
        <f>I10/G10</f>
        <v/>
      </c>
      <c r="O10" s="9">
        <f>(OFFSET(H10,$H$2,0)-OFFSET(H$10, $H$2-1, 0))/(OFFSET(G10,$H$2,0)-OFFSET(G$10,$H$2-1,0))</f>
        <v/>
      </c>
      <c r="P10" s="9">
        <f>(OFFSET(I10,$H$2,0)-OFFSET(I$10, $H$2-1, 0))/(OFFSET(H10,$H$2,0)-OFFSET(H$10,$H$2-1,0))</f>
        <v/>
      </c>
      <c r="Q10" s="9">
        <f>(OFFSET(I10,$H$2,0)-OFFSET(I$10, $H$2-1, 0))/(OFFSET(G10,$H$2,0)-OFFSET(G$10,$H$2-1,0))</f>
        <v/>
      </c>
      <c r="S10" s="9">
        <f>K10*($O$6^(ROW()-10))</f>
        <v/>
      </c>
      <c r="T10" s="9">
        <f>L10*($O$6^(ROW()-10))</f>
        <v/>
      </c>
      <c r="U10" s="9">
        <f>M10*($O$6^(ROW()-10))</f>
        <v/>
      </c>
      <c r="W10" s="6">
        <f>A10</f>
        <v/>
      </c>
      <c r="X10" s="9">
        <f>S10/OFFSET(S$10, $H$1,0)</f>
        <v/>
      </c>
      <c r="Y10" s="9">
        <f>T10/OFFSET(T$10, $H$1,0)</f>
        <v/>
      </c>
      <c r="Z10" s="9">
        <f>U10/OFFSET(U$10, $H$1,0)</f>
        <v/>
      </c>
      <c r="AM10" s="11" t="inlineStr">
        <is>
          <t>v1/v0</t>
        </is>
      </c>
      <c r="AN10" s="11" t="inlineStr">
        <is>
          <t>v2/v1</t>
        </is>
      </c>
      <c r="AO10" s="11" t="inlineStr">
        <is>
          <t>v2/v0</t>
        </is>
      </c>
    </row>
    <row r="11">
      <c r="A11" s="2" t="n">
        <v>44368</v>
      </c>
      <c r="B11" t="n">
        <v>943</v>
      </c>
      <c r="C11" t="n">
        <v>318</v>
      </c>
      <c r="D11" t="n">
        <v>758</v>
      </c>
      <c r="E11" t="n">
        <v>2019</v>
      </c>
      <c r="G11">
        <f>B11+G10</f>
        <v/>
      </c>
      <c r="H11">
        <f>C11+H10</f>
        <v/>
      </c>
      <c r="I11">
        <f>D11+I10</f>
        <v/>
      </c>
      <c r="K11" s="9">
        <f>H11/G11</f>
        <v/>
      </c>
      <c r="L11" s="9">
        <f>I11/H11</f>
        <v/>
      </c>
      <c r="M11" s="9">
        <f>I11/G11</f>
        <v/>
      </c>
      <c r="O11" s="9">
        <f>(OFFSET(H11,$H$2,0)-OFFSET(H$10, $H$2-1, 0))/(OFFSET(G11,$H$2,0)-OFFSET(G$10,$H$2-1,0))</f>
        <v/>
      </c>
      <c r="P11" s="9">
        <f>(OFFSET(I11,$H$2,0)-OFFSET(I$10, $H$2-1, 0))/(OFFSET(H11,$H$2,0)-OFFSET(H$10,$H$2-1,0))</f>
        <v/>
      </c>
      <c r="Q11" s="9">
        <f>(OFFSET(I11,$H$2,0)-OFFSET(I$10, $H$2-1, 0))/(OFFSET(G11,$H$2,0)-OFFSET(G$10,$H$2-1,0))</f>
        <v/>
      </c>
      <c r="S11" s="9">
        <f>K11*($O$6^(ROW()-10))</f>
        <v/>
      </c>
      <c r="T11" s="9">
        <f>L11*($O$6^(ROW()-10))</f>
        <v/>
      </c>
      <c r="U11" s="9">
        <f>M11*($O$6^(ROW()-10))</f>
        <v/>
      </c>
      <c r="W11" s="6">
        <f>A11</f>
        <v/>
      </c>
      <c r="X11" s="9">
        <f>S11/OFFSET(S$10, $H$1,0)</f>
        <v/>
      </c>
      <c r="Y11" s="9">
        <f>T11/OFFSET(T$10, $H$1,0)</f>
        <v/>
      </c>
      <c r="Z11" s="9">
        <f>U11/OFFSET(U$10, $H$1,0)</f>
        <v/>
      </c>
      <c r="AL11" s="5" t="inlineStr">
        <is>
          <t>Net impact at end 2022</t>
        </is>
      </c>
      <c r="AM11" s="9">
        <f>VLOOKUP(DATE(2022,12,26), $W:$Z, 2, FALSE)</f>
        <v/>
      </c>
      <c r="AN11" s="7">
        <f>VLOOKUP(DATE(2022,12,26), $W:$Z, 3, FALSE)</f>
        <v/>
      </c>
      <c r="AO11" s="7">
        <f>VLOOKUP(DATE(2022,12,26), $W:$Z, 4, FALSE)</f>
        <v/>
      </c>
    </row>
    <row r="12">
      <c r="A12" s="2" t="n">
        <v>44375</v>
      </c>
      <c r="B12" t="n">
        <v>888</v>
      </c>
      <c r="C12" t="n">
        <v>254</v>
      </c>
      <c r="D12" t="n">
        <v>745</v>
      </c>
      <c r="E12" t="n">
        <v>1887</v>
      </c>
      <c r="G12">
        <f>B12+G11</f>
        <v/>
      </c>
      <c r="H12">
        <f>C12+H11</f>
        <v/>
      </c>
      <c r="I12">
        <f>D12+I11</f>
        <v/>
      </c>
      <c r="K12" s="9">
        <f>H12/G12</f>
        <v/>
      </c>
      <c r="L12" s="9">
        <f>I12/H12</f>
        <v/>
      </c>
      <c r="M12" s="9">
        <f>I12/G12</f>
        <v/>
      </c>
      <c r="O12" s="9">
        <f>(OFFSET(H12,$H$2,0)-OFFSET(H$10, $H$2-1, 0))/(OFFSET(G12,$H$2,0)-OFFSET(G$10,$H$2-1,0))</f>
        <v/>
      </c>
      <c r="P12" s="9">
        <f>(OFFSET(I12,$H$2,0)-OFFSET(I$10, $H$2-1, 0))/(OFFSET(H12,$H$2,0)-OFFSET(H$10,$H$2-1,0))</f>
        <v/>
      </c>
      <c r="Q12" s="9">
        <f>(OFFSET(I12,$H$2,0)-OFFSET(I$10, $H$2-1, 0))/(OFFSET(G12,$H$2,0)-OFFSET(G$10,$H$2-1,0))</f>
        <v/>
      </c>
      <c r="S12" s="9">
        <f>K12*($O$6^(ROW()-10))</f>
        <v/>
      </c>
      <c r="T12" s="9">
        <f>L12*($O$6^(ROW()-10))</f>
        <v/>
      </c>
      <c r="U12" s="9">
        <f>M12*($O$6^(ROW()-10))</f>
        <v/>
      </c>
      <c r="W12" s="6">
        <f>A12</f>
        <v/>
      </c>
      <c r="X12" s="9">
        <f>S12/OFFSET(S$10, $H$1,0)</f>
        <v/>
      </c>
      <c r="Y12" s="9">
        <f>T12/OFFSET(T$10, $H$1,0)</f>
        <v/>
      </c>
      <c r="Z12" s="9">
        <f>U12/OFFSET(U$10, $H$1,0)</f>
        <v/>
      </c>
      <c r="AL12" s="5" t="inlineStr">
        <is>
          <t>95% Margin of Error</t>
        </is>
      </c>
      <c r="AM12" s="9">
        <f>((AM19/AM20)/(AM17/AM18)) * (EXP(1.96*SQRT(1/AM19 + 1/AM20 + 1/AM17 + 1/AM18)) - 1)</f>
        <v/>
      </c>
      <c r="AN12" s="7">
        <f>((AN19/AN20)/(AN17/AN18)) * (EXP(1.96*SQRT(1/AN19 + 1/AN20 + 1/AN17 + 1/AN18)) - 1)</f>
        <v/>
      </c>
      <c r="AO12" s="7">
        <f>((AO19/AO20)/(AO17/AO18)) * (EXP(1.96*SQRT(1/AO19 + 1/AO20 + 1/AO17 + 1/AO18)) - 1)</f>
        <v/>
      </c>
    </row>
    <row r="13">
      <c r="A13" s="2" t="n">
        <v>44382</v>
      </c>
      <c r="B13" t="n">
        <v>927</v>
      </c>
      <c r="C13" t="n">
        <v>277</v>
      </c>
      <c r="D13" t="n">
        <v>739</v>
      </c>
      <c r="E13" t="n">
        <v>1943</v>
      </c>
      <c r="G13">
        <f>B13+G12</f>
        <v/>
      </c>
      <c r="H13">
        <f>C13+H12</f>
        <v/>
      </c>
      <c r="I13">
        <f>D13+I12</f>
        <v/>
      </c>
      <c r="K13" s="9">
        <f>H13/G13</f>
        <v/>
      </c>
      <c r="L13" s="9">
        <f>I13/H13</f>
        <v/>
      </c>
      <c r="M13" s="9">
        <f>I13/G13</f>
        <v/>
      </c>
      <c r="O13" s="9">
        <f>(OFFSET(H13,$H$2,0)-OFFSET(H$10, $H$2-1, 0))/(OFFSET(G13,$H$2,0)-OFFSET(G$10,$H$2-1,0))</f>
        <v/>
      </c>
      <c r="P13" s="9">
        <f>(OFFSET(I13,$H$2,0)-OFFSET(I$10, $H$2-1, 0))/(OFFSET(H13,$H$2,0)-OFFSET(H$10,$H$2-1,0))</f>
        <v/>
      </c>
      <c r="Q13" s="9">
        <f>(OFFSET(I13,$H$2,0)-OFFSET(I$10, $H$2-1, 0))/(OFFSET(G13,$H$2,0)-OFFSET(G$10,$H$2-1,0))</f>
        <v/>
      </c>
      <c r="S13" s="9">
        <f>K13*($O$6^(ROW()-10))</f>
        <v/>
      </c>
      <c r="T13" s="9">
        <f>L13*($O$6^(ROW()-10))</f>
        <v/>
      </c>
      <c r="U13" s="9">
        <f>M13*($O$6^(ROW()-10))</f>
        <v/>
      </c>
      <c r="W13" s="6">
        <f>A13</f>
        <v/>
      </c>
      <c r="X13" s="9">
        <f>S13/OFFSET(S$10, $H$1,0)</f>
        <v/>
      </c>
      <c r="Y13" s="9">
        <f>T13/OFFSET(T$10, $H$1,0)</f>
        <v/>
      </c>
      <c r="Z13" s="9">
        <f>U13/OFFSET(U$10, $H$1,0)</f>
        <v/>
      </c>
    </row>
    <row r="14">
      <c r="A14" s="2" t="n">
        <v>44389</v>
      </c>
      <c r="B14" t="n">
        <v>896</v>
      </c>
      <c r="C14" t="n">
        <v>278</v>
      </c>
      <c r="D14" t="n">
        <v>867</v>
      </c>
      <c r="E14" t="n">
        <v>2041</v>
      </c>
      <c r="G14">
        <f>B14+G13</f>
        <v/>
      </c>
      <c r="H14">
        <f>C14+H13</f>
        <v/>
      </c>
      <c r="I14">
        <f>D14+I13</f>
        <v/>
      </c>
      <c r="K14" s="9">
        <f>H14/G14</f>
        <v/>
      </c>
      <c r="L14" s="9">
        <f>I14/H14</f>
        <v/>
      </c>
      <c r="M14" s="9">
        <f>I14/G14</f>
        <v/>
      </c>
      <c r="O14" s="9">
        <f>(OFFSET(H14,$H$2,0)-OFFSET(H$10, $H$2-1, 0))/(OFFSET(G14,$H$2,0)-OFFSET(G$10,$H$2-1,0))</f>
        <v/>
      </c>
      <c r="P14" s="9">
        <f>(OFFSET(I14,$H$2,0)-OFFSET(I$10, $H$2-1, 0))/(OFFSET(H14,$H$2,0)-OFFSET(H$10,$H$2-1,0))</f>
        <v/>
      </c>
      <c r="Q14" s="9">
        <f>(OFFSET(I14,$H$2,0)-OFFSET(I$10, $H$2-1, 0))/(OFFSET(G14,$H$2,0)-OFFSET(G$10,$H$2-1,0))</f>
        <v/>
      </c>
      <c r="S14" s="9">
        <f>K14*($O$6^(ROW()-10))</f>
        <v/>
      </c>
      <c r="T14" s="9">
        <f>L14*($O$6^(ROW()-10))</f>
        <v/>
      </c>
      <c r="U14" s="9">
        <f>M14*($O$6^(ROW()-10))</f>
        <v/>
      </c>
      <c r="W14" s="6">
        <f>A14</f>
        <v/>
      </c>
      <c r="X14" s="9">
        <f>S14/OFFSET(S$10, $H$1,0)</f>
        <v/>
      </c>
      <c r="Y14" s="9">
        <f>T14/OFFSET(T$10, $H$1,0)</f>
        <v/>
      </c>
      <c r="Z14" s="9">
        <f>U14/OFFSET(U$10, $H$1,0)</f>
        <v/>
      </c>
    </row>
    <row r="15">
      <c r="A15" s="2" t="n">
        <v>44396</v>
      </c>
      <c r="B15" t="n">
        <v>868</v>
      </c>
      <c r="C15" t="n">
        <v>285</v>
      </c>
      <c r="D15" t="n">
        <v>806</v>
      </c>
      <c r="E15" t="n">
        <v>1959</v>
      </c>
      <c r="G15">
        <f>B15+G14</f>
        <v/>
      </c>
      <c r="H15">
        <f>C15+H14</f>
        <v/>
      </c>
      <c r="I15">
        <f>D15+I14</f>
        <v/>
      </c>
      <c r="K15" s="9">
        <f>H15/G15</f>
        <v/>
      </c>
      <c r="L15" s="9">
        <f>I15/H15</f>
        <v/>
      </c>
      <c r="M15" s="9">
        <f>I15/G15</f>
        <v/>
      </c>
      <c r="O15" s="9">
        <f>(OFFSET(H15,$H$2,0)-OFFSET(H$10, $H$2-1, 0))/(OFFSET(G15,$H$2,0)-OFFSET(G$10,$H$2-1,0))</f>
        <v/>
      </c>
      <c r="P15" s="9">
        <f>(OFFSET(I15,$H$2,0)-OFFSET(I$10, $H$2-1, 0))/(OFFSET(H15,$H$2,0)-OFFSET(H$10,$H$2-1,0))</f>
        <v/>
      </c>
      <c r="Q15" s="9">
        <f>(OFFSET(I15,$H$2,0)-OFFSET(I$10, $H$2-1, 0))/(OFFSET(G15,$H$2,0)-OFFSET(G$10,$H$2-1,0))</f>
        <v/>
      </c>
      <c r="S15" s="9">
        <f>K15*($O$6^(ROW()-10))</f>
        <v/>
      </c>
      <c r="T15" s="9">
        <f>L15*($O$6^(ROW()-10))</f>
        <v/>
      </c>
      <c r="U15" s="9">
        <f>M15*($O$6^(ROW()-10))</f>
        <v/>
      </c>
      <c r="W15" s="6">
        <f>A15</f>
        <v/>
      </c>
      <c r="X15" s="9">
        <f>S15/OFFSET(S$10, $H$1,0)</f>
        <v/>
      </c>
      <c r="Y15" s="9">
        <f>T15/OFFSET(T$10, $H$1,0)</f>
        <v/>
      </c>
      <c r="Z15" s="9">
        <f>U15/OFFSET(U$10, $H$1,0)</f>
        <v/>
      </c>
    </row>
    <row r="16">
      <c r="A16" s="2" t="n">
        <v>44403</v>
      </c>
      <c r="B16" t="n">
        <v>879</v>
      </c>
      <c r="C16" t="n">
        <v>297</v>
      </c>
      <c r="D16" t="n">
        <v>940</v>
      </c>
      <c r="E16" t="n">
        <v>2116</v>
      </c>
      <c r="G16">
        <f>B16+G15</f>
        <v/>
      </c>
      <c r="H16">
        <f>C16+H15</f>
        <v/>
      </c>
      <c r="I16">
        <f>D16+I15</f>
        <v/>
      </c>
      <c r="K16" s="9">
        <f>H16/G16</f>
        <v/>
      </c>
      <c r="L16" s="9">
        <f>I16/H16</f>
        <v/>
      </c>
      <c r="M16" s="9">
        <f>I16/G16</f>
        <v/>
      </c>
      <c r="O16" s="9">
        <f>(OFFSET(H16,$H$2,0)-OFFSET(H$10, $H$2-1, 0))/(OFFSET(G16,$H$2,0)-OFFSET(G$10,$H$2-1,0))</f>
        <v/>
      </c>
      <c r="P16" s="9">
        <f>(OFFSET(I16,$H$2,0)-OFFSET(I$10, $H$2-1, 0))/(OFFSET(H16,$H$2,0)-OFFSET(H$10,$H$2-1,0))</f>
        <v/>
      </c>
      <c r="Q16" s="9">
        <f>(OFFSET(I16,$H$2,0)-OFFSET(I$10, $H$2-1, 0))/(OFFSET(G16,$H$2,0)-OFFSET(G$10,$H$2-1,0))</f>
        <v/>
      </c>
      <c r="S16" s="9">
        <f>K16*($O$6^(ROW()-10))</f>
        <v/>
      </c>
      <c r="T16" s="9">
        <f>L16*($O$6^(ROW()-10))</f>
        <v/>
      </c>
      <c r="U16" s="9">
        <f>M16*($O$6^(ROW()-10))</f>
        <v/>
      </c>
      <c r="W16" s="6">
        <f>A16</f>
        <v/>
      </c>
      <c r="X16" s="9">
        <f>S16/OFFSET(S$10, $H$1,0)</f>
        <v/>
      </c>
      <c r="Y16" s="9">
        <f>T16/OFFSET(T$10, $H$1,0)</f>
        <v/>
      </c>
      <c r="Z16" s="9">
        <f>U16/OFFSET(U$10, $H$1,0)</f>
        <v/>
      </c>
      <c r="AL16" s="5" t="inlineStr">
        <is>
          <t>MoE computation</t>
        </is>
      </c>
    </row>
    <row r="17">
      <c r="A17" s="2" t="n">
        <v>44410</v>
      </c>
      <c r="B17" t="n">
        <v>816</v>
      </c>
      <c r="C17" t="n">
        <v>291</v>
      </c>
      <c r="D17" t="n">
        <v>822</v>
      </c>
      <c r="E17" t="n">
        <v>1929</v>
      </c>
      <c r="G17">
        <f>B17+G16</f>
        <v/>
      </c>
      <c r="H17">
        <f>C17+H16</f>
        <v/>
      </c>
      <c r="I17">
        <f>D17+I16</f>
        <v/>
      </c>
      <c r="K17" s="9">
        <f>H17/G17</f>
        <v/>
      </c>
      <c r="L17" s="9">
        <f>I17/H17</f>
        <v/>
      </c>
      <c r="M17" s="9">
        <f>I17/G17</f>
        <v/>
      </c>
      <c r="O17" s="9">
        <f>(OFFSET(H17,$H$2,0)-OFFSET(H$10, $H$2-1, 0))/(OFFSET(G17,$H$2,0)-OFFSET(G$10,$H$2-1,0))</f>
        <v/>
      </c>
      <c r="P17" s="9">
        <f>(OFFSET(I17,$H$2,0)-OFFSET(I$10, $H$2-1, 0))/(OFFSET(H17,$H$2,0)-OFFSET(H$10,$H$2-1,0))</f>
        <v/>
      </c>
      <c r="Q17" s="9">
        <f>(OFFSET(I17,$H$2,0)-OFFSET(I$10, $H$2-1, 0))/(OFFSET(G17,$H$2,0)-OFFSET(G$10,$H$2-1,0))</f>
        <v/>
      </c>
      <c r="S17" s="9">
        <f>K17*($O$6^(ROW()-10))</f>
        <v/>
      </c>
      <c r="T17" s="9">
        <f>L17*($O$6^(ROW()-10))</f>
        <v/>
      </c>
      <c r="U17" s="9">
        <f>M17*($O$6^(ROW()-10))</f>
        <v/>
      </c>
      <c r="W17" s="6">
        <f>A17</f>
        <v/>
      </c>
      <c r="X17" s="9">
        <f>S17/OFFSET(S$10, $H$1,0)</f>
        <v/>
      </c>
      <c r="Y17" s="9">
        <f>T17/OFFSET(T$10, $H$1,0)</f>
        <v/>
      </c>
      <c r="Z17" s="9">
        <f>U17/OFFSET(U$10, $H$1,0)</f>
        <v/>
      </c>
      <c r="AL17" t="inlineStr">
        <is>
          <t>numerator start</t>
        </is>
      </c>
      <c r="AM17" s="8">
        <f>OFFSET(H10,$H$1-1,0)</f>
        <v/>
      </c>
      <c r="AN17" s="8">
        <f>OFFSET(I10,$H$1-1,0)</f>
        <v/>
      </c>
      <c r="AO17" s="8">
        <f>OFFSET(I10,$H$1-1,0)</f>
        <v/>
      </c>
    </row>
    <row r="18">
      <c r="A18" s="2" t="n">
        <v>44417</v>
      </c>
      <c r="B18" t="n">
        <v>872</v>
      </c>
      <c r="C18" t="n">
        <v>291</v>
      </c>
      <c r="D18" t="n">
        <v>879</v>
      </c>
      <c r="E18" t="n">
        <v>2042</v>
      </c>
      <c r="G18">
        <f>B18+G17</f>
        <v/>
      </c>
      <c r="H18">
        <f>C18+H17</f>
        <v/>
      </c>
      <c r="I18">
        <f>D18+I17</f>
        <v/>
      </c>
      <c r="K18" s="9">
        <f>H18/G18</f>
        <v/>
      </c>
      <c r="L18" s="9">
        <f>I18/H18</f>
        <v/>
      </c>
      <c r="M18" s="9">
        <f>I18/G18</f>
        <v/>
      </c>
      <c r="O18" s="9">
        <f>(OFFSET(H18,$H$2,0)-OFFSET(H$10, $H$2-1, 0))/(OFFSET(G18,$H$2,0)-OFFSET(G$10,$H$2-1,0))</f>
        <v/>
      </c>
      <c r="P18" s="9">
        <f>(OFFSET(I18,$H$2,0)-OFFSET(I$10, $H$2-1, 0))/(OFFSET(H18,$H$2,0)-OFFSET(H$10,$H$2-1,0))</f>
        <v/>
      </c>
      <c r="Q18" s="9">
        <f>(OFFSET(I18,$H$2,0)-OFFSET(I$10, $H$2-1, 0))/(OFFSET(G18,$H$2,0)-OFFSET(G$10,$H$2-1,0))</f>
        <v/>
      </c>
      <c r="S18" s="9">
        <f>K18*($O$6^(ROW()-10))</f>
        <v/>
      </c>
      <c r="T18" s="9">
        <f>L18*($O$6^(ROW()-10))</f>
        <v/>
      </c>
      <c r="U18" s="9">
        <f>M18*($O$6^(ROW()-10))</f>
        <v/>
      </c>
      <c r="W18" s="6">
        <f>A18</f>
        <v/>
      </c>
      <c r="X18" s="9">
        <f>S18/OFFSET(S$10, $H$1,0)</f>
        <v/>
      </c>
      <c r="Y18" s="9">
        <f>T18/OFFSET(T$10, $H$1,0)</f>
        <v/>
      </c>
      <c r="Z18" s="9">
        <f>U18/OFFSET(U$10, $H$1,0)</f>
        <v/>
      </c>
      <c r="AL18" t="inlineStr">
        <is>
          <t>denom start</t>
        </is>
      </c>
      <c r="AM18" s="8">
        <f>OFFSET(G10, $H$1-1,0)</f>
        <v/>
      </c>
      <c r="AN18" s="8">
        <f>OFFSET(H10,$H$1-1,0)</f>
        <v/>
      </c>
      <c r="AO18" s="8">
        <f>OFFSET(G10, $H$1-1,0)</f>
        <v/>
      </c>
    </row>
    <row r="19">
      <c r="A19" s="2" t="n">
        <v>44424</v>
      </c>
      <c r="B19" t="n">
        <v>848</v>
      </c>
      <c r="C19" t="n">
        <v>276</v>
      </c>
      <c r="D19" t="n">
        <v>873</v>
      </c>
      <c r="E19" t="n">
        <v>1997</v>
      </c>
      <c r="G19">
        <f>B19+G18</f>
        <v/>
      </c>
      <c r="H19">
        <f>C19+H18</f>
        <v/>
      </c>
      <c r="I19">
        <f>D19+I18</f>
        <v/>
      </c>
      <c r="K19" s="9">
        <f>H19/G19</f>
        <v/>
      </c>
      <c r="L19" s="9">
        <f>I19/H19</f>
        <v/>
      </c>
      <c r="M19" s="9">
        <f>I19/G19</f>
        <v/>
      </c>
      <c r="O19" s="9">
        <f>(OFFSET(H19,$H$2,0)-OFFSET(H$10, $H$2-1, 0))/(OFFSET(G19,$H$2,0)-OFFSET(G$10,$H$2-1,0))</f>
        <v/>
      </c>
      <c r="P19" s="9">
        <f>(OFFSET(I19,$H$2,0)-OFFSET(I$10, $H$2-1, 0))/(OFFSET(H19,$H$2,0)-OFFSET(H$10,$H$2-1,0))</f>
        <v/>
      </c>
      <c r="Q19" s="9">
        <f>(OFFSET(I19,$H$2,0)-OFFSET(I$10, $H$2-1, 0))/(OFFSET(G19,$H$2,0)-OFFSET(G$10,$H$2-1,0))</f>
        <v/>
      </c>
      <c r="S19" s="9">
        <f>K19*($O$6^(ROW()-10))</f>
        <v/>
      </c>
      <c r="T19" s="9">
        <f>L19*($O$6^(ROW()-10))</f>
        <v/>
      </c>
      <c r="U19" s="9">
        <f>M19*($O$6^(ROW()-10))</f>
        <v/>
      </c>
      <c r="W19" s="6">
        <f>A19</f>
        <v/>
      </c>
      <c r="X19" s="9">
        <f>S19/OFFSET(S$10, $H$1,0)</f>
        <v/>
      </c>
      <c r="Y19" s="9">
        <f>T19/OFFSET(T$10, $H$1,0)</f>
        <v/>
      </c>
      <c r="Z19" s="9">
        <f>U19/OFFSET(U$10, $H$1,0)</f>
        <v/>
      </c>
      <c r="AL19" t="inlineStr">
        <is>
          <t>numerator end (adjusted)</t>
        </is>
      </c>
      <c r="AM19" s="8">
        <f>AM11*AM17*AM20/AM18</f>
        <v/>
      </c>
      <c r="AN19" s="8">
        <f>AN11*AN17*AN20/AN18</f>
        <v/>
      </c>
      <c r="AO19" s="8">
        <f>AO11*AO17*AO20/AO18</f>
        <v/>
      </c>
      <c r="AQ19" t="inlineStr">
        <is>
          <t>this is adjusted to match the actual ratio</t>
        </is>
      </c>
    </row>
    <row r="20">
      <c r="A20" s="2" t="n">
        <v>44431</v>
      </c>
      <c r="B20" t="n">
        <v>780</v>
      </c>
      <c r="C20" t="n">
        <v>298</v>
      </c>
      <c r="D20" t="n">
        <v>875</v>
      </c>
      <c r="E20" t="n">
        <v>1953</v>
      </c>
      <c r="G20">
        <f>B20+G19</f>
        <v/>
      </c>
      <c r="H20">
        <f>C20+H19</f>
        <v/>
      </c>
      <c r="I20">
        <f>D20+I19</f>
        <v/>
      </c>
      <c r="K20" s="9">
        <f>H20/G20</f>
        <v/>
      </c>
      <c r="L20" s="9">
        <f>I20/H20</f>
        <v/>
      </c>
      <c r="M20" s="9">
        <f>I20/G20</f>
        <v/>
      </c>
      <c r="O20" s="9">
        <f>(OFFSET(H20,$H$2,0)-OFFSET(H$10, $H$2-1, 0))/(OFFSET(G20,$H$2,0)-OFFSET(G$10,$H$2-1,0))</f>
        <v/>
      </c>
      <c r="P20" s="9">
        <f>(OFFSET(I20,$H$2,0)-OFFSET(I$10, $H$2-1, 0))/(OFFSET(H20,$H$2,0)-OFFSET(H$10,$H$2-1,0))</f>
        <v/>
      </c>
      <c r="Q20" s="9">
        <f>(OFFSET(I20,$H$2,0)-OFFSET(I$10, $H$2-1, 0))/(OFFSET(G20,$H$2,0)-OFFSET(G$10,$H$2-1,0))</f>
        <v/>
      </c>
      <c r="S20" s="9">
        <f>K20*($O$6^(ROW()-10))</f>
        <v/>
      </c>
      <c r="T20" s="9">
        <f>L20*($O$6^(ROW()-10))</f>
        <v/>
      </c>
      <c r="U20" s="9">
        <f>M20*($O$6^(ROW()-10))</f>
        <v/>
      </c>
      <c r="W20" s="6">
        <f>A20</f>
        <v/>
      </c>
      <c r="X20" s="9">
        <f>S20/OFFSET(S$10, $H$1,0)</f>
        <v/>
      </c>
      <c r="Y20" s="9">
        <f>T20/OFFSET(T$10, $H$1,0)</f>
        <v/>
      </c>
      <c r="Z20" s="9">
        <f>U20/OFFSET(U$10, $H$1,0)</f>
        <v/>
      </c>
      <c r="AL20" t="inlineStr">
        <is>
          <t>denom end</t>
        </is>
      </c>
      <c r="AM20" s="8">
        <f>OFFSET(G1, $AM$22-1,0)</f>
        <v/>
      </c>
      <c r="AN20" s="8">
        <f>OFFSET(H1, $AM$22-1,0)</f>
        <v/>
      </c>
      <c r="AO20" s="8">
        <f>OFFSET(G1, $AM$22-1,0)*(Q$6^($AM$22-10))</f>
        <v/>
      </c>
      <c r="AQ20" t="inlineStr">
        <is>
          <t>so the MoE computation is against the right ratio</t>
        </is>
      </c>
    </row>
    <row r="21">
      <c r="A21" s="2" t="n">
        <v>44438</v>
      </c>
      <c r="B21" t="n">
        <v>790</v>
      </c>
      <c r="C21" t="n">
        <v>294</v>
      </c>
      <c r="D21" t="n">
        <v>913</v>
      </c>
      <c r="E21" t="n">
        <v>1997</v>
      </c>
      <c r="G21">
        <f>B21+G20</f>
        <v/>
      </c>
      <c r="H21">
        <f>C21+H20</f>
        <v/>
      </c>
      <c r="I21">
        <f>D21+I20</f>
        <v/>
      </c>
      <c r="K21" s="9">
        <f>H21/G21</f>
        <v/>
      </c>
      <c r="L21" s="9">
        <f>I21/H21</f>
        <v/>
      </c>
      <c r="M21" s="9">
        <f>I21/G21</f>
        <v/>
      </c>
      <c r="O21" s="9">
        <f>(OFFSET(H21,$H$2,0)-OFFSET(H$10, $H$2-1, 0))/(OFFSET(G21,$H$2,0)-OFFSET(G$10,$H$2-1,0))</f>
        <v/>
      </c>
      <c r="P21" s="9">
        <f>(OFFSET(I21,$H$2,0)-OFFSET(I$10, $H$2-1, 0))/(OFFSET(H21,$H$2,0)-OFFSET(H$10,$H$2-1,0))</f>
        <v/>
      </c>
      <c r="Q21" s="9">
        <f>(OFFSET(I21,$H$2,0)-OFFSET(I$10, $H$2-1, 0))/(OFFSET(G21,$H$2,0)-OFFSET(G$10,$H$2-1,0))</f>
        <v/>
      </c>
      <c r="S21" s="9">
        <f>K21*($O$6^(ROW()-10))</f>
        <v/>
      </c>
      <c r="T21" s="9">
        <f>L21*($O$6^(ROW()-10))</f>
        <v/>
      </c>
      <c r="U21" s="9">
        <f>M21*($O$6^(ROW()-10))</f>
        <v/>
      </c>
      <c r="W21" s="6">
        <f>A21</f>
        <v/>
      </c>
      <c r="X21" s="9">
        <f>S21/OFFSET(S$10, $H$1,0)</f>
        <v/>
      </c>
      <c r="Y21" s="9">
        <f>T21/OFFSET(T$10, $H$1,0)</f>
        <v/>
      </c>
      <c r="Z21" s="9">
        <f>U21/OFFSET(U$10, $H$1,0)</f>
        <v/>
      </c>
      <c r="AL21" t="inlineStr">
        <is>
          <t>Corrected ratio</t>
        </is>
      </c>
      <c r="AM21" s="7">
        <f>AM19*AM18/(AM17*AM20)</f>
        <v/>
      </c>
      <c r="AN21" s="7">
        <f>AN19*AN18/(AN17*AN20)</f>
        <v/>
      </c>
      <c r="AO21" s="7">
        <f>AO19*AO18/(AO17*AO20)</f>
        <v/>
      </c>
    </row>
    <row r="22">
      <c r="A22" s="2" t="n">
        <v>44445</v>
      </c>
      <c r="B22" t="n">
        <v>809</v>
      </c>
      <c r="C22" t="n">
        <v>320</v>
      </c>
      <c r="D22" t="n">
        <v>945</v>
      </c>
      <c r="E22" t="n">
        <v>2074</v>
      </c>
      <c r="G22">
        <f>B22+G21</f>
        <v/>
      </c>
      <c r="H22">
        <f>C22+H21</f>
        <v/>
      </c>
      <c r="I22">
        <f>D22+I21</f>
        <v/>
      </c>
      <c r="K22" s="9">
        <f>H22/G22</f>
        <v/>
      </c>
      <c r="L22" s="9">
        <f>I22/H22</f>
        <v/>
      </c>
      <c r="M22" s="9">
        <f>I22/G22</f>
        <v/>
      </c>
      <c r="O22" s="9">
        <f>(OFFSET(H22,$H$2,0)-OFFSET(H$10, $H$2-1, 0))/(OFFSET(G22,$H$2,0)-OFFSET(G$10,$H$2-1,0))</f>
        <v/>
      </c>
      <c r="P22" s="9">
        <f>(OFFSET(I22,$H$2,0)-OFFSET(I$10, $H$2-1, 0))/(OFFSET(H22,$H$2,0)-OFFSET(H$10,$H$2-1,0))</f>
        <v/>
      </c>
      <c r="Q22" s="9">
        <f>(OFFSET(I22,$H$2,0)-OFFSET(I$10, $H$2-1, 0))/(OFFSET(G22,$H$2,0)-OFFSET(G$10,$H$2-1,0))</f>
        <v/>
      </c>
      <c r="S22" s="9">
        <f>K22*($O$6^(ROW()-10))</f>
        <v/>
      </c>
      <c r="T22" s="9">
        <f>L22*($O$6^(ROW()-10))</f>
        <v/>
      </c>
      <c r="U22" s="9">
        <f>M22*($O$6^(ROW()-10))</f>
        <v/>
      </c>
      <c r="W22" s="6">
        <f>A22</f>
        <v/>
      </c>
      <c r="X22" s="9">
        <f>S22/OFFSET(S$10, $H$1,0)</f>
        <v/>
      </c>
      <c r="Y22" s="9">
        <f>T22/OFFSET(T$10, $H$1,0)</f>
        <v/>
      </c>
      <c r="Z22" s="9">
        <f>U22/OFFSET(U$10, $H$1,0)</f>
        <v/>
      </c>
      <c r="AL22" t="inlineStr">
        <is>
          <t>end of 2022 row</t>
        </is>
      </c>
      <c r="AM22">
        <f>ROW(INDEX(A:A, MATCH(DATE(2022,12,26), A:A, 0)))</f>
        <v/>
      </c>
    </row>
    <row r="23">
      <c r="A23" s="2" t="n">
        <v>44452</v>
      </c>
      <c r="B23" t="n">
        <v>879</v>
      </c>
      <c r="C23" t="n">
        <v>319</v>
      </c>
      <c r="D23" t="n">
        <v>942</v>
      </c>
      <c r="E23" t="n">
        <v>2140</v>
      </c>
      <c r="G23">
        <f>B23+G22</f>
        <v/>
      </c>
      <c r="H23">
        <f>C23+H22</f>
        <v/>
      </c>
      <c r="I23">
        <f>D23+I22</f>
        <v/>
      </c>
      <c r="K23" s="9">
        <f>H23/G23</f>
        <v/>
      </c>
      <c r="L23" s="9">
        <f>I23/H23</f>
        <v/>
      </c>
      <c r="M23" s="9">
        <f>I23/G23</f>
        <v/>
      </c>
      <c r="O23" s="9">
        <f>(OFFSET(H23,$H$2,0)-OFFSET(H$10, $H$2-1, 0))/(OFFSET(G23,$H$2,0)-OFFSET(G$10,$H$2-1,0))</f>
        <v/>
      </c>
      <c r="P23" s="9">
        <f>(OFFSET(I23,$H$2,0)-OFFSET(I$10, $H$2-1, 0))/(OFFSET(H23,$H$2,0)-OFFSET(H$10,$H$2-1,0))</f>
        <v/>
      </c>
      <c r="Q23" s="9">
        <f>(OFFSET(I23,$H$2,0)-OFFSET(I$10, $H$2-1, 0))/(OFFSET(G23,$H$2,0)-OFFSET(G$10,$H$2-1,0))</f>
        <v/>
      </c>
      <c r="S23" s="9">
        <f>K23*($O$6^(ROW()-10))</f>
        <v/>
      </c>
      <c r="T23" s="9">
        <f>L23*($O$6^(ROW()-10))</f>
        <v/>
      </c>
      <c r="U23" s="9">
        <f>M23*($O$6^(ROW()-10))</f>
        <v/>
      </c>
      <c r="W23" s="6">
        <f>A23</f>
        <v/>
      </c>
      <c r="X23" s="9">
        <f>S23/OFFSET(S$10, $H$1,0)</f>
        <v/>
      </c>
      <c r="Y23" s="9">
        <f>T23/OFFSET(T$10, $H$1,0)</f>
        <v/>
      </c>
      <c r="Z23" s="9">
        <f>U23/OFFSET(U$10, $H$1,0)</f>
        <v/>
      </c>
    </row>
    <row r="24">
      <c r="A24" s="2" t="n">
        <v>44459</v>
      </c>
      <c r="B24" t="n">
        <v>882</v>
      </c>
      <c r="C24" t="n">
        <v>304</v>
      </c>
      <c r="D24" t="n">
        <v>926</v>
      </c>
      <c r="E24" t="n">
        <v>2112</v>
      </c>
      <c r="G24">
        <f>B24+G23</f>
        <v/>
      </c>
      <c r="H24">
        <f>C24+H23</f>
        <v/>
      </c>
      <c r="I24">
        <f>D24+I23</f>
        <v/>
      </c>
      <c r="K24" s="9">
        <f>H24/G24</f>
        <v/>
      </c>
      <c r="L24" s="9">
        <f>I24/H24</f>
        <v/>
      </c>
      <c r="M24" s="9">
        <f>I24/G24</f>
        <v/>
      </c>
      <c r="O24" s="9">
        <f>(OFFSET(H24,$H$2,0)-OFFSET(H$10, $H$2-1, 0))/(OFFSET(G24,$H$2,0)-OFFSET(G$10,$H$2-1,0))</f>
        <v/>
      </c>
      <c r="P24" s="9">
        <f>(OFFSET(I24,$H$2,0)-OFFSET(I$10, $H$2-1, 0))/(OFFSET(H24,$H$2,0)-OFFSET(H$10,$H$2-1,0))</f>
        <v/>
      </c>
      <c r="Q24" s="9">
        <f>(OFFSET(I24,$H$2,0)-OFFSET(I$10, $H$2-1, 0))/(OFFSET(G24,$H$2,0)-OFFSET(G$10,$H$2-1,0))</f>
        <v/>
      </c>
      <c r="S24" s="9">
        <f>K24*($O$6^(ROW()-10))</f>
        <v/>
      </c>
      <c r="T24" s="9">
        <f>L24*($O$6^(ROW()-10))</f>
        <v/>
      </c>
      <c r="U24" s="9">
        <f>M24*($O$6^(ROW()-10))</f>
        <v/>
      </c>
      <c r="W24" s="6">
        <f>A24</f>
        <v/>
      </c>
      <c r="X24" s="9">
        <f>S24/OFFSET(S$10, $H$1,0)</f>
        <v/>
      </c>
      <c r="Y24" s="9">
        <f>T24/OFFSET(T$10, $H$1,0)</f>
        <v/>
      </c>
      <c r="Z24" s="9">
        <f>U24/OFFSET(U$10, $H$1,0)</f>
        <v/>
      </c>
      <c r="AL24" t="inlineStr">
        <is>
          <t>numerator end (actual)</t>
        </is>
      </c>
      <c r="AM24">
        <f>OFFSET(H$1, $AM$22-1,0)</f>
        <v/>
      </c>
      <c r="AN24">
        <f>OFFSET(I$1, $AM$22-1,0)</f>
        <v/>
      </c>
      <c r="AO24">
        <f>OFFSET(I$1, $AM$22-1,0)</f>
        <v/>
      </c>
    </row>
    <row r="25">
      <c r="A25" s="2" t="n">
        <v>44466</v>
      </c>
      <c r="B25" t="n">
        <v>820</v>
      </c>
      <c r="C25" t="n">
        <v>302</v>
      </c>
      <c r="D25" t="n">
        <v>971</v>
      </c>
      <c r="E25" t="n">
        <v>2093</v>
      </c>
      <c r="G25">
        <f>B25+G24</f>
        <v/>
      </c>
      <c r="H25">
        <f>C25+H24</f>
        <v/>
      </c>
      <c r="I25">
        <f>D25+I24</f>
        <v/>
      </c>
      <c r="K25" s="9">
        <f>H25/G25</f>
        <v/>
      </c>
      <c r="L25" s="9">
        <f>I25/H25</f>
        <v/>
      </c>
      <c r="M25" s="9">
        <f>I25/G25</f>
        <v/>
      </c>
      <c r="O25" s="9">
        <f>(OFFSET(H25,$H$2,0)-OFFSET(H$10, $H$2-1, 0))/(OFFSET(G25,$H$2,0)-OFFSET(G$10,$H$2-1,0))</f>
        <v/>
      </c>
      <c r="P25" s="9">
        <f>(OFFSET(I25,$H$2,0)-OFFSET(I$10, $H$2-1, 0))/(OFFSET(H25,$H$2,0)-OFFSET(H$10,$H$2-1,0))</f>
        <v/>
      </c>
      <c r="Q25" s="9">
        <f>(OFFSET(I25,$H$2,0)-OFFSET(I$10, $H$2-1, 0))/(OFFSET(G25,$H$2,0)-OFFSET(G$10,$H$2-1,0))</f>
        <v/>
      </c>
      <c r="S25" s="9">
        <f>K25*($O$6^(ROW()-10))</f>
        <v/>
      </c>
      <c r="T25" s="9">
        <f>L25*($O$6^(ROW()-10))</f>
        <v/>
      </c>
      <c r="U25" s="9">
        <f>M25*($O$6^(ROW()-10))</f>
        <v/>
      </c>
      <c r="W25" s="6">
        <f>A25</f>
        <v/>
      </c>
      <c r="X25" s="9">
        <f>S25/OFFSET(S$10, $H$1,0)</f>
        <v/>
      </c>
      <c r="Y25" s="9">
        <f>T25/OFFSET(T$10, $H$1,0)</f>
        <v/>
      </c>
      <c r="Z25" s="9">
        <f>U25/OFFSET(U$10, $H$1,0)</f>
        <v/>
      </c>
    </row>
    <row r="26">
      <c r="A26" s="2" t="n">
        <v>44473</v>
      </c>
      <c r="B26" t="n">
        <v>812</v>
      </c>
      <c r="C26" t="n">
        <v>333</v>
      </c>
      <c r="D26" t="n">
        <v>976</v>
      </c>
      <c r="E26" t="n">
        <v>2121</v>
      </c>
      <c r="G26">
        <f>B26+G25</f>
        <v/>
      </c>
      <c r="H26">
        <f>C26+H25</f>
        <v/>
      </c>
      <c r="I26">
        <f>D26+I25</f>
        <v/>
      </c>
      <c r="K26" s="9">
        <f>H26/G26</f>
        <v/>
      </c>
      <c r="L26" s="9">
        <f>I26/H26</f>
        <v/>
      </c>
      <c r="M26" s="9">
        <f>I26/G26</f>
        <v/>
      </c>
      <c r="O26" s="9">
        <f>(OFFSET(H26,$H$2,0)-OFFSET(H$10, $H$2-1, 0))/(OFFSET(G26,$H$2,0)-OFFSET(G$10,$H$2-1,0))</f>
        <v/>
      </c>
      <c r="P26" s="9">
        <f>(OFFSET(I26,$H$2,0)-OFFSET(I$10, $H$2-1, 0))/(OFFSET(H26,$H$2,0)-OFFSET(H$10,$H$2-1,0))</f>
        <v/>
      </c>
      <c r="Q26" s="9">
        <f>(OFFSET(I26,$H$2,0)-OFFSET(I$10, $H$2-1, 0))/(OFFSET(G26,$H$2,0)-OFFSET(G$10,$H$2-1,0))</f>
        <v/>
      </c>
      <c r="S26" s="9">
        <f>K26*($O$6^(ROW()-10))</f>
        <v/>
      </c>
      <c r="T26" s="9">
        <f>L26*($O$6^(ROW()-10))</f>
        <v/>
      </c>
      <c r="U26" s="9">
        <f>M26*($O$6^(ROW()-10))</f>
        <v/>
      </c>
      <c r="W26" s="6">
        <f>A26</f>
        <v/>
      </c>
      <c r="X26" s="9">
        <f>S26/OFFSET(S$10, $H$1,0)</f>
        <v/>
      </c>
      <c r="Y26" s="9">
        <f>T26/OFFSET(T$10, $H$1,0)</f>
        <v/>
      </c>
      <c r="Z26" s="9">
        <f>U26/OFFSET(U$10, $H$1,0)</f>
        <v/>
      </c>
    </row>
    <row r="27">
      <c r="A27" s="2" t="n">
        <v>44480</v>
      </c>
      <c r="B27" t="n">
        <v>883</v>
      </c>
      <c r="C27" t="n">
        <v>314</v>
      </c>
      <c r="D27" t="n">
        <v>1024</v>
      </c>
      <c r="E27" t="n">
        <v>2221</v>
      </c>
      <c r="G27">
        <f>B27+G26</f>
        <v/>
      </c>
      <c r="H27">
        <f>C27+H26</f>
        <v/>
      </c>
      <c r="I27">
        <f>D27+I26</f>
        <v/>
      </c>
      <c r="K27" s="9">
        <f>H27/G27</f>
        <v/>
      </c>
      <c r="L27" s="9">
        <f>I27/H27</f>
        <v/>
      </c>
      <c r="M27" s="9">
        <f>I27/G27</f>
        <v/>
      </c>
      <c r="O27" s="9">
        <f>(OFFSET(H27,$H$2,0)-OFFSET(H$10, $H$2-1, 0))/(OFFSET(G27,$H$2,0)-OFFSET(G$10,$H$2-1,0))</f>
        <v/>
      </c>
      <c r="P27" s="9">
        <f>(OFFSET(I27,$H$2,0)-OFFSET(I$10, $H$2-1, 0))/(OFFSET(H27,$H$2,0)-OFFSET(H$10,$H$2-1,0))</f>
        <v/>
      </c>
      <c r="Q27" s="9">
        <f>(OFFSET(I27,$H$2,0)-OFFSET(I$10, $H$2-1, 0))/(OFFSET(G27,$H$2,0)-OFFSET(G$10,$H$2-1,0))</f>
        <v/>
      </c>
      <c r="S27" s="9">
        <f>K27*($O$6^(ROW()-10))</f>
        <v/>
      </c>
      <c r="T27" s="9">
        <f>L27*($O$6^(ROW()-10))</f>
        <v/>
      </c>
      <c r="U27" s="9">
        <f>M27*($O$6^(ROW()-10))</f>
        <v/>
      </c>
      <c r="W27" s="6">
        <f>A27</f>
        <v/>
      </c>
      <c r="X27" s="9">
        <f>S27/OFFSET(S$10, $H$1,0)</f>
        <v/>
      </c>
      <c r="Y27" s="9">
        <f>T27/OFFSET(T$10, $H$1,0)</f>
        <v/>
      </c>
      <c r="Z27" s="9">
        <f>U27/OFFSET(U$10, $H$1,0)</f>
        <v/>
      </c>
    </row>
    <row r="28">
      <c r="A28" s="2" t="n">
        <v>44487</v>
      </c>
      <c r="B28" t="n">
        <v>953</v>
      </c>
      <c r="C28" t="n">
        <v>325</v>
      </c>
      <c r="D28" t="n">
        <v>1066</v>
      </c>
      <c r="E28" t="n">
        <v>2344</v>
      </c>
      <c r="G28">
        <f>B28+G27</f>
        <v/>
      </c>
      <c r="H28">
        <f>C28+H27</f>
        <v/>
      </c>
      <c r="I28">
        <f>D28+I27</f>
        <v/>
      </c>
      <c r="K28" s="9">
        <f>H28/G28</f>
        <v/>
      </c>
      <c r="L28" s="9">
        <f>I28/H28</f>
        <v/>
      </c>
      <c r="M28" s="9">
        <f>I28/G28</f>
        <v/>
      </c>
      <c r="O28" s="9">
        <f>(OFFSET(H28,$H$2,0)-OFFSET(H$10, $H$2-1, 0))/(OFFSET(G28,$H$2,0)-OFFSET(G$10,$H$2-1,0))</f>
        <v/>
      </c>
      <c r="P28" s="9">
        <f>(OFFSET(I28,$H$2,0)-OFFSET(I$10, $H$2-1, 0))/(OFFSET(H28,$H$2,0)-OFFSET(H$10,$H$2-1,0))</f>
        <v/>
      </c>
      <c r="Q28" s="9">
        <f>(OFFSET(I28,$H$2,0)-OFFSET(I$10, $H$2-1, 0))/(OFFSET(G28,$H$2,0)-OFFSET(G$10,$H$2-1,0))</f>
        <v/>
      </c>
      <c r="S28" s="9">
        <f>K28*($O$6^(ROW()-10))</f>
        <v/>
      </c>
      <c r="T28" s="9">
        <f>L28*($O$6^(ROW()-10))</f>
        <v/>
      </c>
      <c r="U28" s="9">
        <f>M28*($O$6^(ROW()-10))</f>
        <v/>
      </c>
      <c r="W28" s="6">
        <f>A28</f>
        <v/>
      </c>
      <c r="X28" s="9">
        <f>S28/OFFSET(S$10, $H$1,0)</f>
        <v/>
      </c>
      <c r="Y28" s="9">
        <f>T28/OFFSET(T$10, $H$1,0)</f>
        <v/>
      </c>
      <c r="Z28" s="9">
        <f>U28/OFFSET(U$10, $H$1,0)</f>
        <v/>
      </c>
    </row>
    <row r="29">
      <c r="A29" s="2" t="n">
        <v>44494</v>
      </c>
      <c r="B29" t="n">
        <v>1030</v>
      </c>
      <c r="C29" t="n">
        <v>336</v>
      </c>
      <c r="D29" t="n">
        <v>1220</v>
      </c>
      <c r="E29" t="n">
        <v>2586</v>
      </c>
      <c r="G29">
        <f>B29+G28</f>
        <v/>
      </c>
      <c r="H29">
        <f>C29+H28</f>
        <v/>
      </c>
      <c r="I29">
        <f>D29+I28</f>
        <v/>
      </c>
      <c r="K29" s="9">
        <f>H29/G29</f>
        <v/>
      </c>
      <c r="L29" s="9">
        <f>I29/H29</f>
        <v/>
      </c>
      <c r="M29" s="9">
        <f>I29/G29</f>
        <v/>
      </c>
      <c r="O29" s="9">
        <f>(OFFSET(H29,$H$2,0)-OFFSET(H$10, $H$2-1, 0))/(OFFSET(G29,$H$2,0)-OFFSET(G$10,$H$2-1,0))</f>
        <v/>
      </c>
      <c r="P29" s="9">
        <f>(OFFSET(I29,$H$2,0)-OFFSET(I$10, $H$2-1, 0))/(OFFSET(H29,$H$2,0)-OFFSET(H$10,$H$2-1,0))</f>
        <v/>
      </c>
      <c r="Q29" s="9">
        <f>(OFFSET(I29,$H$2,0)-OFFSET(I$10, $H$2-1, 0))/(OFFSET(G29,$H$2,0)-OFFSET(G$10,$H$2-1,0))</f>
        <v/>
      </c>
      <c r="S29" s="9">
        <f>K29*($O$6^(ROW()-10))</f>
        <v/>
      </c>
      <c r="T29" s="9">
        <f>L29*($O$6^(ROW()-10))</f>
        <v/>
      </c>
      <c r="U29" s="9">
        <f>M29*($O$6^(ROW()-10))</f>
        <v/>
      </c>
      <c r="W29" s="6">
        <f>A29</f>
        <v/>
      </c>
      <c r="X29" s="9">
        <f>S29/OFFSET(S$10, $H$1,0)</f>
        <v/>
      </c>
      <c r="Y29" s="9">
        <f>T29/OFFSET(T$10, $H$1,0)</f>
        <v/>
      </c>
      <c r="Z29" s="9">
        <f>U29/OFFSET(U$10, $H$1,0)</f>
        <v/>
      </c>
    </row>
    <row r="30">
      <c r="A30" s="2" t="n">
        <v>44501</v>
      </c>
      <c r="B30" t="n">
        <v>1118</v>
      </c>
      <c r="C30" t="n">
        <v>343</v>
      </c>
      <c r="D30" t="n">
        <v>1252</v>
      </c>
      <c r="E30" t="n">
        <v>2713</v>
      </c>
      <c r="G30">
        <f>B30+G29</f>
        <v/>
      </c>
      <c r="H30">
        <f>C30+H29</f>
        <v/>
      </c>
      <c r="I30">
        <f>D30+I29</f>
        <v/>
      </c>
      <c r="K30" s="9">
        <f>H30/G30</f>
        <v/>
      </c>
      <c r="L30" s="9">
        <f>I30/H30</f>
        <v/>
      </c>
      <c r="M30" s="9">
        <f>I30/G30</f>
        <v/>
      </c>
      <c r="O30" s="9">
        <f>(OFFSET(H30,$H$2,0)-OFFSET(H$10, $H$2-1, 0))/(OFFSET(G30,$H$2,0)-OFFSET(G$10,$H$2-1,0))</f>
        <v/>
      </c>
      <c r="P30" s="9">
        <f>(OFFSET(I30,$H$2,0)-OFFSET(I$10, $H$2-1, 0))/(OFFSET(H30,$H$2,0)-OFFSET(H$10,$H$2-1,0))</f>
        <v/>
      </c>
      <c r="Q30" s="9">
        <f>(OFFSET(I30,$H$2,0)-OFFSET(I$10, $H$2-1, 0))/(OFFSET(G30,$H$2,0)-OFFSET(G$10,$H$2-1,0))</f>
        <v/>
      </c>
      <c r="S30" s="9">
        <f>K30*($O$6^(ROW()-10))</f>
        <v/>
      </c>
      <c r="T30" s="9">
        <f>L30*($O$6^(ROW()-10))</f>
        <v/>
      </c>
      <c r="U30" s="9">
        <f>M30*($O$6^(ROW()-10))</f>
        <v/>
      </c>
      <c r="W30" s="6">
        <f>A30</f>
        <v/>
      </c>
      <c r="X30" s="9">
        <f>S30/OFFSET(S$10, $H$1,0)</f>
        <v/>
      </c>
      <c r="Y30" s="9">
        <f>T30/OFFSET(T$10, $H$1,0)</f>
        <v/>
      </c>
      <c r="Z30" s="9">
        <f>U30/OFFSET(U$10, $H$1,0)</f>
        <v/>
      </c>
    </row>
    <row r="31">
      <c r="A31" s="2" t="n">
        <v>44508</v>
      </c>
      <c r="B31" t="n">
        <v>1260</v>
      </c>
      <c r="C31" t="n">
        <v>367</v>
      </c>
      <c r="D31" t="n">
        <v>1275</v>
      </c>
      <c r="E31" t="n">
        <v>2902</v>
      </c>
      <c r="G31">
        <f>B31+G30</f>
        <v/>
      </c>
      <c r="H31">
        <f>C31+H30</f>
        <v/>
      </c>
      <c r="I31">
        <f>D31+I30</f>
        <v/>
      </c>
      <c r="K31" s="9">
        <f>H31/G31</f>
        <v/>
      </c>
      <c r="L31" s="9">
        <f>I31/H31</f>
        <v/>
      </c>
      <c r="M31" s="9">
        <f>I31/G31</f>
        <v/>
      </c>
      <c r="O31" s="9">
        <f>(OFFSET(H31,$H$2,0)-OFFSET(H$10, $H$2-1, 0))/(OFFSET(G31,$H$2,0)-OFFSET(G$10,$H$2-1,0))</f>
        <v/>
      </c>
      <c r="P31" s="9">
        <f>(OFFSET(I31,$H$2,0)-OFFSET(I$10, $H$2-1, 0))/(OFFSET(H31,$H$2,0)-OFFSET(H$10,$H$2-1,0))</f>
        <v/>
      </c>
      <c r="Q31" s="9">
        <f>(OFFSET(I31,$H$2,0)-OFFSET(I$10, $H$2-1, 0))/(OFFSET(G31,$H$2,0)-OFFSET(G$10,$H$2-1,0))</f>
        <v/>
      </c>
      <c r="S31" s="9">
        <f>K31*($O$6^(ROW()-10))</f>
        <v/>
      </c>
      <c r="T31" s="9">
        <f>L31*($O$6^(ROW()-10))</f>
        <v/>
      </c>
      <c r="U31" s="9">
        <f>M31*($O$6^(ROW()-10))</f>
        <v/>
      </c>
      <c r="W31" s="6">
        <f>A31</f>
        <v/>
      </c>
      <c r="X31" s="9">
        <f>S31/OFFSET(S$10, $H$1,0)</f>
        <v/>
      </c>
      <c r="Y31" s="9">
        <f>T31/OFFSET(T$10, $H$1,0)</f>
        <v/>
      </c>
      <c r="Z31" s="9">
        <f>U31/OFFSET(U$10, $H$1,0)</f>
        <v/>
      </c>
    </row>
    <row r="32">
      <c r="A32" s="2" t="n">
        <v>44515</v>
      </c>
      <c r="B32" t="n">
        <v>1409</v>
      </c>
      <c r="C32" t="n">
        <v>367</v>
      </c>
      <c r="D32" t="n">
        <v>1278</v>
      </c>
      <c r="E32" t="n">
        <v>3054</v>
      </c>
      <c r="G32">
        <f>B32+G31</f>
        <v/>
      </c>
      <c r="H32">
        <f>C32+H31</f>
        <v/>
      </c>
      <c r="I32">
        <f>D32+I31</f>
        <v/>
      </c>
      <c r="K32" s="9">
        <f>H32/G32</f>
        <v/>
      </c>
      <c r="L32" s="9">
        <f>I32/H32</f>
        <v/>
      </c>
      <c r="M32" s="9">
        <f>I32/G32</f>
        <v/>
      </c>
      <c r="O32" s="9">
        <f>(OFFSET(H32,$H$2,0)-OFFSET(H$10, $H$2-1, 0))/(OFFSET(G32,$H$2,0)-OFFSET(G$10,$H$2-1,0))</f>
        <v/>
      </c>
      <c r="P32" s="9">
        <f>(OFFSET(I32,$H$2,0)-OFFSET(I$10, $H$2-1, 0))/(OFFSET(H32,$H$2,0)-OFFSET(H$10,$H$2-1,0))</f>
        <v/>
      </c>
      <c r="Q32" s="9">
        <f>(OFFSET(I32,$H$2,0)-OFFSET(I$10, $H$2-1, 0))/(OFFSET(G32,$H$2,0)-OFFSET(G$10,$H$2-1,0))</f>
        <v/>
      </c>
      <c r="S32" s="9">
        <f>K32*($O$6^(ROW()-10))</f>
        <v/>
      </c>
      <c r="T32" s="9">
        <f>L32*($O$6^(ROW()-10))</f>
        <v/>
      </c>
      <c r="U32" s="9">
        <f>M32*($O$6^(ROW()-10))</f>
        <v/>
      </c>
      <c r="W32" s="6">
        <f>A32</f>
        <v/>
      </c>
      <c r="X32" s="9">
        <f>S32/OFFSET(S$10, $H$1,0)</f>
        <v/>
      </c>
      <c r="Y32" s="9">
        <f>T32/OFFSET(T$10, $H$1,0)</f>
        <v/>
      </c>
      <c r="Z32" s="9">
        <f>U32/OFFSET(U$10, $H$1,0)</f>
        <v/>
      </c>
    </row>
    <row r="33">
      <c r="A33" s="2" t="n">
        <v>44522</v>
      </c>
      <c r="B33" t="n">
        <v>1473</v>
      </c>
      <c r="C33" t="n">
        <v>439</v>
      </c>
      <c r="D33" t="n">
        <v>1353</v>
      </c>
      <c r="E33" t="n">
        <v>3265</v>
      </c>
      <c r="G33">
        <f>B33+G32</f>
        <v/>
      </c>
      <c r="H33">
        <f>C33+H32</f>
        <v/>
      </c>
      <c r="I33">
        <f>D33+I32</f>
        <v/>
      </c>
      <c r="K33" s="9">
        <f>H33/G33</f>
        <v/>
      </c>
      <c r="L33" s="9">
        <f>I33/H33</f>
        <v/>
      </c>
      <c r="M33" s="9">
        <f>I33/G33</f>
        <v/>
      </c>
      <c r="O33" s="9">
        <f>(OFFSET(H33,$H$2,0)-OFFSET(H$10, $H$2-1, 0))/(OFFSET(G33,$H$2,0)-OFFSET(G$10,$H$2-1,0))</f>
        <v/>
      </c>
      <c r="P33" s="9">
        <f>(OFFSET(I33,$H$2,0)-OFFSET(I$10, $H$2-1, 0))/(OFFSET(H33,$H$2,0)-OFFSET(H$10,$H$2-1,0))</f>
        <v/>
      </c>
      <c r="Q33" s="9">
        <f>(OFFSET(I33,$H$2,0)-OFFSET(I$10, $H$2-1, 0))/(OFFSET(G33,$H$2,0)-OFFSET(G$10,$H$2-1,0))</f>
        <v/>
      </c>
      <c r="S33" s="9">
        <f>K33*($O$6^(ROW()-10))</f>
        <v/>
      </c>
      <c r="T33" s="9">
        <f>L33*($O$6^(ROW()-10))</f>
        <v/>
      </c>
      <c r="U33" s="9">
        <f>M33*($O$6^(ROW()-10))</f>
        <v/>
      </c>
      <c r="W33" s="6">
        <f>A33</f>
        <v/>
      </c>
      <c r="X33" s="9">
        <f>S33/OFFSET(S$10, $H$1,0)</f>
        <v/>
      </c>
      <c r="Y33" s="9">
        <f>T33/OFFSET(T$10, $H$1,0)</f>
        <v/>
      </c>
      <c r="Z33" s="9">
        <f>U33/OFFSET(U$10, $H$1,0)</f>
        <v/>
      </c>
    </row>
    <row r="34">
      <c r="A34" s="2" t="n">
        <v>44529</v>
      </c>
      <c r="B34" t="n">
        <v>1540</v>
      </c>
      <c r="C34" t="n">
        <v>407</v>
      </c>
      <c r="D34" t="n">
        <v>1443</v>
      </c>
      <c r="E34" t="n">
        <v>3390</v>
      </c>
      <c r="G34">
        <f>B34+G33</f>
        <v/>
      </c>
      <c r="H34">
        <f>C34+H33</f>
        <v/>
      </c>
      <c r="I34">
        <f>D34+I33</f>
        <v/>
      </c>
      <c r="K34" s="9">
        <f>H34/G34</f>
        <v/>
      </c>
      <c r="L34" s="9">
        <f>I34/H34</f>
        <v/>
      </c>
      <c r="M34" s="9">
        <f>I34/G34</f>
        <v/>
      </c>
      <c r="O34" s="9">
        <f>(OFFSET(H34,$H$2,0)-OFFSET(H$10, $H$2-1, 0))/(OFFSET(G34,$H$2,0)-OFFSET(G$10,$H$2-1,0))</f>
        <v/>
      </c>
      <c r="P34" s="9">
        <f>(OFFSET(I34,$H$2,0)-OFFSET(I$10, $H$2-1, 0))/(OFFSET(H34,$H$2,0)-OFFSET(H$10,$H$2-1,0))</f>
        <v/>
      </c>
      <c r="Q34" s="9">
        <f>(OFFSET(I34,$H$2,0)-OFFSET(I$10, $H$2-1, 0))/(OFFSET(G34,$H$2,0)-OFFSET(G$10,$H$2-1,0))</f>
        <v/>
      </c>
      <c r="S34" s="9">
        <f>K34*($O$6^(ROW()-10))</f>
        <v/>
      </c>
      <c r="T34" s="9">
        <f>L34*($O$6^(ROW()-10))</f>
        <v/>
      </c>
      <c r="U34" s="9">
        <f>M34*($O$6^(ROW()-10))</f>
        <v/>
      </c>
      <c r="W34" s="6">
        <f>A34</f>
        <v/>
      </c>
      <c r="X34" s="9">
        <f>S34/OFFSET(S$10, $H$1,0)</f>
        <v/>
      </c>
      <c r="Y34" s="9">
        <f>T34/OFFSET(T$10, $H$1,0)</f>
        <v/>
      </c>
      <c r="Z34" s="9">
        <f>U34/OFFSET(U$10, $H$1,0)</f>
        <v/>
      </c>
    </row>
    <row r="35">
      <c r="A35" s="2" t="n">
        <v>44536</v>
      </c>
      <c r="B35" t="n">
        <v>1555</v>
      </c>
      <c r="C35" t="n">
        <v>432</v>
      </c>
      <c r="D35" t="n">
        <v>1396</v>
      </c>
      <c r="E35" t="n">
        <v>3383</v>
      </c>
      <c r="G35">
        <f>B35+G34</f>
        <v/>
      </c>
      <c r="H35">
        <f>C35+H34</f>
        <v/>
      </c>
      <c r="I35">
        <f>D35+I34</f>
        <v/>
      </c>
      <c r="K35" s="9">
        <f>H35/G35</f>
        <v/>
      </c>
      <c r="L35" s="9">
        <f>I35/H35</f>
        <v/>
      </c>
      <c r="M35" s="9">
        <f>I35/G35</f>
        <v/>
      </c>
      <c r="O35" s="9">
        <f>(OFFSET(H35,$H$2,0)-OFFSET(H$10, $H$2-1, 0))/(OFFSET(G35,$H$2,0)-OFFSET(G$10,$H$2-1,0))</f>
        <v/>
      </c>
      <c r="P35" s="9">
        <f>(OFFSET(I35,$H$2,0)-OFFSET(I$10, $H$2-1, 0))/(OFFSET(H35,$H$2,0)-OFFSET(H$10,$H$2-1,0))</f>
        <v/>
      </c>
      <c r="Q35" s="9">
        <f>(OFFSET(I35,$H$2,0)-OFFSET(I$10, $H$2-1, 0))/(OFFSET(G35,$H$2,0)-OFFSET(G$10,$H$2-1,0))</f>
        <v/>
      </c>
      <c r="S35" s="9">
        <f>K35*($O$6^(ROW()-10))</f>
        <v/>
      </c>
      <c r="T35" s="9">
        <f>L35*($O$6^(ROW()-10))</f>
        <v/>
      </c>
      <c r="U35" s="9">
        <f>M35*($O$6^(ROW()-10))</f>
        <v/>
      </c>
      <c r="W35" s="6">
        <f>A35</f>
        <v/>
      </c>
      <c r="X35" s="9">
        <f>S35/OFFSET(S$10, $H$1,0)</f>
        <v/>
      </c>
      <c r="Y35" s="9">
        <f>T35/OFFSET(T$10, $H$1,0)</f>
        <v/>
      </c>
      <c r="Z35" s="9">
        <f>U35/OFFSET(U$10, $H$1,0)</f>
        <v/>
      </c>
    </row>
    <row r="36">
      <c r="A36" s="2" t="n">
        <v>44543</v>
      </c>
      <c r="B36" t="n">
        <v>1473</v>
      </c>
      <c r="C36" t="n">
        <v>398</v>
      </c>
      <c r="D36" t="n">
        <v>1285</v>
      </c>
      <c r="E36" t="n">
        <v>3156</v>
      </c>
      <c r="G36">
        <f>B36+G35</f>
        <v/>
      </c>
      <c r="H36">
        <f>C36+H35</f>
        <v/>
      </c>
      <c r="I36">
        <f>D36+I35</f>
        <v/>
      </c>
      <c r="K36" s="9">
        <f>H36/G36</f>
        <v/>
      </c>
      <c r="L36" s="9">
        <f>I36/H36</f>
        <v/>
      </c>
      <c r="M36" s="9">
        <f>I36/G36</f>
        <v/>
      </c>
      <c r="O36" s="9">
        <f>(OFFSET(H36,$H$2,0)-OFFSET(H$10, $H$2-1, 0))/(OFFSET(G36,$H$2,0)-OFFSET(G$10,$H$2-1,0))</f>
        <v/>
      </c>
      <c r="P36" s="9">
        <f>(OFFSET(I36,$H$2,0)-OFFSET(I$10, $H$2-1, 0))/(OFFSET(H36,$H$2,0)-OFFSET(H$10,$H$2-1,0))</f>
        <v/>
      </c>
      <c r="Q36" s="9">
        <f>(OFFSET(I36,$H$2,0)-OFFSET(I$10, $H$2-1, 0))/(OFFSET(G36,$H$2,0)-OFFSET(G$10,$H$2-1,0))</f>
        <v/>
      </c>
      <c r="S36" s="9">
        <f>K36*($O$6^(ROW()-10))</f>
        <v/>
      </c>
      <c r="T36" s="9">
        <f>L36*($O$6^(ROW()-10))</f>
        <v/>
      </c>
      <c r="U36" s="9">
        <f>M36*($O$6^(ROW()-10))</f>
        <v/>
      </c>
      <c r="W36" s="6">
        <f>A36</f>
        <v/>
      </c>
      <c r="X36" s="9">
        <f>S36/OFFSET(S$10, $H$1,0)</f>
        <v/>
      </c>
      <c r="Y36" s="9">
        <f>T36/OFFSET(T$10, $H$1,0)</f>
        <v/>
      </c>
      <c r="Z36" s="9">
        <f>U36/OFFSET(U$10, $H$1,0)</f>
        <v/>
      </c>
    </row>
    <row r="37">
      <c r="A37" s="2" t="n">
        <v>44550</v>
      </c>
      <c r="B37" t="n">
        <v>1340</v>
      </c>
      <c r="C37" t="n">
        <v>381</v>
      </c>
      <c r="D37" t="n">
        <v>1230</v>
      </c>
      <c r="E37" t="n">
        <v>2951</v>
      </c>
      <c r="G37">
        <f>B37+G36</f>
        <v/>
      </c>
      <c r="H37">
        <f>C37+H36</f>
        <v/>
      </c>
      <c r="I37">
        <f>D37+I36</f>
        <v/>
      </c>
      <c r="K37" s="9">
        <f>H37/G37</f>
        <v/>
      </c>
      <c r="L37" s="9">
        <f>I37/H37</f>
        <v/>
      </c>
      <c r="M37" s="9">
        <f>I37/G37</f>
        <v/>
      </c>
      <c r="O37" s="9">
        <f>(OFFSET(H37,$H$2,0)-OFFSET(H$10, $H$2-1, 0))/(OFFSET(G37,$H$2,0)-OFFSET(G$10,$H$2-1,0))</f>
        <v/>
      </c>
      <c r="P37" s="9">
        <f>(OFFSET(I37,$H$2,0)-OFFSET(I$10, $H$2-1, 0))/(OFFSET(H37,$H$2,0)-OFFSET(H$10,$H$2-1,0))</f>
        <v/>
      </c>
      <c r="Q37" s="9">
        <f>(OFFSET(I37,$H$2,0)-OFFSET(I$10, $H$2-1, 0))/(OFFSET(G37,$H$2,0)-OFFSET(G$10,$H$2-1,0))</f>
        <v/>
      </c>
      <c r="S37" s="9">
        <f>K37*($O$6^(ROW()-10))</f>
        <v/>
      </c>
      <c r="T37" s="9">
        <f>L37*($O$6^(ROW()-10))</f>
        <v/>
      </c>
      <c r="U37" s="9">
        <f>M37*($O$6^(ROW()-10))</f>
        <v/>
      </c>
      <c r="W37" s="6">
        <f>A37</f>
        <v/>
      </c>
      <c r="X37" s="9">
        <f>S37/OFFSET(S$10, $H$1,0)</f>
        <v/>
      </c>
      <c r="Y37" s="9">
        <f>T37/OFFSET(T$10, $H$1,0)</f>
        <v/>
      </c>
      <c r="Z37" s="9">
        <f>U37/OFFSET(U$10, $H$1,0)</f>
        <v/>
      </c>
    </row>
    <row r="38">
      <c r="A38" s="2" t="n">
        <v>44557</v>
      </c>
      <c r="B38" t="n">
        <v>1289</v>
      </c>
      <c r="C38" t="n">
        <v>370</v>
      </c>
      <c r="D38" t="n">
        <v>1127</v>
      </c>
      <c r="E38" t="n">
        <v>2786</v>
      </c>
      <c r="G38">
        <f>B38+G37</f>
        <v/>
      </c>
      <c r="H38">
        <f>C38+H37</f>
        <v/>
      </c>
      <c r="I38">
        <f>D38+I37</f>
        <v/>
      </c>
      <c r="K38" s="9">
        <f>H38/G38</f>
        <v/>
      </c>
      <c r="L38" s="9">
        <f>I38/H38</f>
        <v/>
      </c>
      <c r="M38" s="9">
        <f>I38/G38</f>
        <v/>
      </c>
      <c r="O38" s="9">
        <f>(OFFSET(H38,$H$2,0)-OFFSET(H$10, $H$2-1, 0))/(OFFSET(G38,$H$2,0)-OFFSET(G$10,$H$2-1,0))</f>
        <v/>
      </c>
      <c r="P38" s="9">
        <f>(OFFSET(I38,$H$2,0)-OFFSET(I$10, $H$2-1, 0))/(OFFSET(H38,$H$2,0)-OFFSET(H$10,$H$2-1,0))</f>
        <v/>
      </c>
      <c r="Q38" s="9">
        <f>(OFFSET(I38,$H$2,0)-OFFSET(I$10, $H$2-1, 0))/(OFFSET(G38,$H$2,0)-OFFSET(G$10,$H$2-1,0))</f>
        <v/>
      </c>
      <c r="S38" s="9">
        <f>K38*($O$6^(ROW()-10))</f>
        <v/>
      </c>
      <c r="T38" s="9">
        <f>L38*($O$6^(ROW()-10))</f>
        <v/>
      </c>
      <c r="U38" s="9">
        <f>M38*($O$6^(ROW()-10))</f>
        <v/>
      </c>
      <c r="W38" s="6">
        <f>A38</f>
        <v/>
      </c>
      <c r="X38" s="9">
        <f>S38/OFFSET(S$10, $H$1,0)</f>
        <v/>
      </c>
      <c r="Y38" s="9">
        <f>T38/OFFSET(T$10, $H$1,0)</f>
        <v/>
      </c>
      <c r="Z38" s="9">
        <f>U38/OFFSET(U$10, $H$1,0)</f>
        <v/>
      </c>
    </row>
    <row r="39">
      <c r="A39" s="2" t="n">
        <v>44564</v>
      </c>
      <c r="B39" t="n">
        <v>1187</v>
      </c>
      <c r="C39" t="n">
        <v>327</v>
      </c>
      <c r="D39" t="n">
        <v>1061</v>
      </c>
      <c r="E39" t="n">
        <v>2575</v>
      </c>
      <c r="G39">
        <f>B39+G38</f>
        <v/>
      </c>
      <c r="H39">
        <f>C39+H38</f>
        <v/>
      </c>
      <c r="I39">
        <f>D39+I38</f>
        <v/>
      </c>
      <c r="K39" s="9">
        <f>H39/G39</f>
        <v/>
      </c>
      <c r="L39" s="9">
        <f>I39/H39</f>
        <v/>
      </c>
      <c r="M39" s="9">
        <f>I39/G39</f>
        <v/>
      </c>
      <c r="O39" s="9">
        <f>(OFFSET(H39,$H$2,0)-OFFSET(H$10, $H$2-1, 0))/(OFFSET(G39,$H$2,0)-OFFSET(G$10,$H$2-1,0))</f>
        <v/>
      </c>
      <c r="P39" s="9">
        <f>(OFFSET(I39,$H$2,0)-OFFSET(I$10, $H$2-1, 0))/(OFFSET(H39,$H$2,0)-OFFSET(H$10,$H$2-1,0))</f>
        <v/>
      </c>
      <c r="Q39" s="9">
        <f>(OFFSET(I39,$H$2,0)-OFFSET(I$10, $H$2-1, 0))/(OFFSET(G39,$H$2,0)-OFFSET(G$10,$H$2-1,0))</f>
        <v/>
      </c>
      <c r="S39" s="9">
        <f>K39*($O$6^(ROW()-10))</f>
        <v/>
      </c>
      <c r="T39" s="9">
        <f>L39*($O$6^(ROW()-10))</f>
        <v/>
      </c>
      <c r="U39" s="9">
        <f>M39*($O$6^(ROW()-10))</f>
        <v/>
      </c>
      <c r="W39" s="6">
        <f>A39</f>
        <v/>
      </c>
      <c r="X39" s="9">
        <f>S39/OFFSET(S$10, $H$1,0)</f>
        <v/>
      </c>
      <c r="Y39" s="9">
        <f>T39/OFFSET(T$10, $H$1,0)</f>
        <v/>
      </c>
      <c r="Z39" s="9">
        <f>U39/OFFSET(U$10, $H$1,0)</f>
        <v/>
      </c>
    </row>
    <row r="40">
      <c r="A40" s="2" t="n">
        <v>44571</v>
      </c>
      <c r="B40" t="n">
        <v>1118</v>
      </c>
      <c r="C40" t="n">
        <v>336</v>
      </c>
      <c r="D40" t="n">
        <v>1109</v>
      </c>
      <c r="E40" t="n">
        <v>2563</v>
      </c>
      <c r="G40">
        <f>B40+G39</f>
        <v/>
      </c>
      <c r="H40">
        <f>C40+H39</f>
        <v/>
      </c>
      <c r="I40">
        <f>D40+I39</f>
        <v/>
      </c>
      <c r="K40" s="9">
        <f>H40/G40</f>
        <v/>
      </c>
      <c r="L40" s="9">
        <f>I40/H40</f>
        <v/>
      </c>
      <c r="M40" s="9">
        <f>I40/G40</f>
        <v/>
      </c>
      <c r="O40" s="9">
        <f>(OFFSET(H40,$H$2,0)-OFFSET(H$10, $H$2-1, 0))/(OFFSET(G40,$H$2,0)-OFFSET(G$10,$H$2-1,0))</f>
        <v/>
      </c>
      <c r="P40" s="9">
        <f>(OFFSET(I40,$H$2,0)-OFFSET(I$10, $H$2-1, 0))/(OFFSET(H40,$H$2,0)-OFFSET(H$10,$H$2-1,0))</f>
        <v/>
      </c>
      <c r="Q40" s="9">
        <f>(OFFSET(I40,$H$2,0)-OFFSET(I$10, $H$2-1, 0))/(OFFSET(G40,$H$2,0)-OFFSET(G$10,$H$2-1,0))</f>
        <v/>
      </c>
      <c r="S40" s="9">
        <f>K40*($O$6^(ROW()-10))</f>
        <v/>
      </c>
      <c r="T40" s="9">
        <f>L40*($O$6^(ROW()-10))</f>
        <v/>
      </c>
      <c r="U40" s="9">
        <f>M40*($O$6^(ROW()-10))</f>
        <v/>
      </c>
      <c r="W40" s="6">
        <f>A40</f>
        <v/>
      </c>
      <c r="X40" s="9">
        <f>S40/OFFSET(S$10, $H$1,0)</f>
        <v/>
      </c>
      <c r="Y40" s="9">
        <f>T40/OFFSET(T$10, $H$1,0)</f>
        <v/>
      </c>
      <c r="Z40" s="9">
        <f>U40/OFFSET(U$10, $H$1,0)</f>
        <v/>
      </c>
    </row>
    <row r="41">
      <c r="A41" s="2" t="n">
        <v>44578</v>
      </c>
      <c r="B41" t="n">
        <v>972</v>
      </c>
      <c r="C41" t="n">
        <v>329</v>
      </c>
      <c r="D41" t="n">
        <v>1075</v>
      </c>
      <c r="E41" t="n">
        <v>2376</v>
      </c>
      <c r="G41">
        <f>B41+G40</f>
        <v/>
      </c>
      <c r="H41">
        <f>C41+H40</f>
        <v/>
      </c>
      <c r="I41">
        <f>D41+I40</f>
        <v/>
      </c>
      <c r="K41" s="9">
        <f>H41/G41</f>
        <v/>
      </c>
      <c r="L41" s="9">
        <f>I41/H41</f>
        <v/>
      </c>
      <c r="M41" s="9">
        <f>I41/G41</f>
        <v/>
      </c>
      <c r="O41" s="9">
        <f>(OFFSET(H41,$H$2,0)-OFFSET(H$10, $H$2-1, 0))/(OFFSET(G41,$H$2,0)-OFFSET(G$10,$H$2-1,0))</f>
        <v/>
      </c>
      <c r="P41" s="9">
        <f>(OFFSET(I41,$H$2,0)-OFFSET(I$10, $H$2-1, 0))/(OFFSET(H41,$H$2,0)-OFFSET(H$10,$H$2-1,0))</f>
        <v/>
      </c>
      <c r="Q41" s="9">
        <f>(OFFSET(I41,$H$2,0)-OFFSET(I$10, $H$2-1, 0))/(OFFSET(G41,$H$2,0)-OFFSET(G$10,$H$2-1,0))</f>
        <v/>
      </c>
      <c r="S41" s="9">
        <f>K41*($O$6^(ROW()-10))</f>
        <v/>
      </c>
      <c r="T41" s="9">
        <f>L41*($O$6^(ROW()-10))</f>
        <v/>
      </c>
      <c r="U41" s="9">
        <f>M41*($O$6^(ROW()-10))</f>
        <v/>
      </c>
      <c r="W41" s="6">
        <f>A41</f>
        <v/>
      </c>
      <c r="X41" s="9">
        <f>S41/OFFSET(S$10, $H$1,0)</f>
        <v/>
      </c>
      <c r="Y41" s="9">
        <f>T41/OFFSET(T$10, $H$1,0)</f>
        <v/>
      </c>
      <c r="Z41" s="9">
        <f>U41/OFFSET(U$10, $H$1,0)</f>
        <v/>
      </c>
    </row>
    <row r="42">
      <c r="A42" s="2" t="n">
        <v>44585</v>
      </c>
      <c r="B42" t="n">
        <v>965</v>
      </c>
      <c r="C42" t="n">
        <v>329</v>
      </c>
      <c r="D42" t="n">
        <v>1084</v>
      </c>
      <c r="E42" t="n">
        <v>2378</v>
      </c>
      <c r="G42">
        <f>B42+G41</f>
        <v/>
      </c>
      <c r="H42">
        <f>C42+H41</f>
        <v/>
      </c>
      <c r="I42">
        <f>D42+I41</f>
        <v/>
      </c>
      <c r="K42" s="9">
        <f>H42/G42</f>
        <v/>
      </c>
      <c r="L42" s="9">
        <f>I42/H42</f>
        <v/>
      </c>
      <c r="M42" s="9">
        <f>I42/G42</f>
        <v/>
      </c>
      <c r="O42" s="9">
        <f>(OFFSET(H42,$H$2,0)-OFFSET(H$10, $H$2-1, 0))/(OFFSET(G42,$H$2,0)-OFFSET(G$10,$H$2-1,0))</f>
        <v/>
      </c>
      <c r="P42" s="9">
        <f>(OFFSET(I42,$H$2,0)-OFFSET(I$10, $H$2-1, 0))/(OFFSET(H42,$H$2,0)-OFFSET(H$10,$H$2-1,0))</f>
        <v/>
      </c>
      <c r="Q42" s="9">
        <f>(OFFSET(I42,$H$2,0)-OFFSET(I$10, $H$2-1, 0))/(OFFSET(G42,$H$2,0)-OFFSET(G$10,$H$2-1,0))</f>
        <v/>
      </c>
      <c r="S42" s="9">
        <f>K42*($O$6^(ROW()-10))</f>
        <v/>
      </c>
      <c r="T42" s="9">
        <f>L42*($O$6^(ROW()-10))</f>
        <v/>
      </c>
      <c r="U42" s="9">
        <f>M42*($O$6^(ROW()-10))</f>
        <v/>
      </c>
      <c r="W42" s="6">
        <f>A42</f>
        <v/>
      </c>
      <c r="X42" s="9">
        <f>S42/OFFSET(S$10, $H$1,0)</f>
        <v/>
      </c>
      <c r="Y42" s="9">
        <f>T42/OFFSET(T$10, $H$1,0)</f>
        <v/>
      </c>
      <c r="Z42" s="9">
        <f>U42/OFFSET(U$10, $H$1,0)</f>
        <v/>
      </c>
    </row>
    <row r="43">
      <c r="A43" s="2" t="n">
        <v>44592</v>
      </c>
      <c r="B43" t="n">
        <v>1116</v>
      </c>
      <c r="C43" t="n">
        <v>348</v>
      </c>
      <c r="D43" t="n">
        <v>1185</v>
      </c>
      <c r="E43" t="n">
        <v>2649</v>
      </c>
      <c r="G43">
        <f>B43+G42</f>
        <v/>
      </c>
      <c r="H43">
        <f>C43+H42</f>
        <v/>
      </c>
      <c r="I43">
        <f>D43+I42</f>
        <v/>
      </c>
      <c r="K43" s="9">
        <f>H43/G43</f>
        <v/>
      </c>
      <c r="L43" s="9">
        <f>I43/H43</f>
        <v/>
      </c>
      <c r="M43" s="9">
        <f>I43/G43</f>
        <v/>
      </c>
      <c r="O43" s="9">
        <f>(OFFSET(H43,$H$2,0)-OFFSET(H$10, $H$2-1, 0))/(OFFSET(G43,$H$2,0)-OFFSET(G$10,$H$2-1,0))</f>
        <v/>
      </c>
      <c r="P43" s="9">
        <f>(OFFSET(I43,$H$2,0)-OFFSET(I$10, $H$2-1, 0))/(OFFSET(H43,$H$2,0)-OFFSET(H$10,$H$2-1,0))</f>
        <v/>
      </c>
      <c r="Q43" s="9">
        <f>(OFFSET(I43,$H$2,0)-OFFSET(I$10, $H$2-1, 0))/(OFFSET(G43,$H$2,0)-OFFSET(G$10,$H$2-1,0))</f>
        <v/>
      </c>
      <c r="S43" s="9">
        <f>K43*($O$6^(ROW()-10))</f>
        <v/>
      </c>
      <c r="T43" s="9">
        <f>L43*($O$6^(ROW()-10))</f>
        <v/>
      </c>
      <c r="U43" s="9">
        <f>M43*($O$6^(ROW()-10))</f>
        <v/>
      </c>
      <c r="W43" s="6">
        <f>A43</f>
        <v/>
      </c>
      <c r="X43" s="9">
        <f>S43/OFFSET(S$10, $H$1,0)</f>
        <v/>
      </c>
      <c r="Y43" s="9">
        <f>T43/OFFSET(T$10, $H$1,0)</f>
        <v/>
      </c>
      <c r="Z43" s="9">
        <f>U43/OFFSET(U$10, $H$1,0)</f>
        <v/>
      </c>
    </row>
    <row r="44">
      <c r="A44" s="2" t="n">
        <v>44599</v>
      </c>
      <c r="B44" t="n">
        <v>1102</v>
      </c>
      <c r="C44" t="n">
        <v>362</v>
      </c>
      <c r="D44" t="n">
        <v>1228</v>
      </c>
      <c r="E44" t="n">
        <v>2692</v>
      </c>
      <c r="G44">
        <f>B44+G43</f>
        <v/>
      </c>
      <c r="H44">
        <f>C44+H43</f>
        <v/>
      </c>
      <c r="I44">
        <f>D44+I43</f>
        <v/>
      </c>
      <c r="K44" s="9">
        <f>H44/G44</f>
        <v/>
      </c>
      <c r="L44" s="9">
        <f>I44/H44</f>
        <v/>
      </c>
      <c r="M44" s="9">
        <f>I44/G44</f>
        <v/>
      </c>
      <c r="O44" s="9">
        <f>(OFFSET(H44,$H$2,0)-OFFSET(H$10, $H$2-1, 0))/(OFFSET(G44,$H$2,0)-OFFSET(G$10,$H$2-1,0))</f>
        <v/>
      </c>
      <c r="P44" s="9">
        <f>(OFFSET(I44,$H$2,0)-OFFSET(I$10, $H$2-1, 0))/(OFFSET(H44,$H$2,0)-OFFSET(H$10,$H$2-1,0))</f>
        <v/>
      </c>
      <c r="Q44" s="9">
        <f>(OFFSET(I44,$H$2,0)-OFFSET(I$10, $H$2-1, 0))/(OFFSET(G44,$H$2,0)-OFFSET(G$10,$H$2-1,0))</f>
        <v/>
      </c>
      <c r="S44" s="9">
        <f>K44*($O$6^(ROW()-10))</f>
        <v/>
      </c>
      <c r="T44" s="9">
        <f>L44*($O$6^(ROW()-10))</f>
        <v/>
      </c>
      <c r="U44" s="9">
        <f>M44*($O$6^(ROW()-10))</f>
        <v/>
      </c>
      <c r="W44" s="6">
        <f>A44</f>
        <v/>
      </c>
      <c r="X44" s="9">
        <f>S44/OFFSET(S$10, $H$1,0)</f>
        <v/>
      </c>
      <c r="Y44" s="9">
        <f>T44/OFFSET(T$10, $H$1,0)</f>
        <v/>
      </c>
      <c r="Z44" s="9">
        <f>U44/OFFSET(U$10, $H$1,0)</f>
        <v/>
      </c>
    </row>
    <row r="45">
      <c r="A45" s="2" t="n">
        <v>44606</v>
      </c>
      <c r="B45" t="n">
        <v>1114</v>
      </c>
      <c r="C45" t="n">
        <v>339</v>
      </c>
      <c r="D45" t="n">
        <v>1182</v>
      </c>
      <c r="E45" t="n">
        <v>2635</v>
      </c>
      <c r="G45">
        <f>B45+G44</f>
        <v/>
      </c>
      <c r="H45">
        <f>C45+H44</f>
        <v/>
      </c>
      <c r="I45">
        <f>D45+I44</f>
        <v/>
      </c>
      <c r="K45" s="9">
        <f>H45/G45</f>
        <v/>
      </c>
      <c r="L45" s="9">
        <f>I45/H45</f>
        <v/>
      </c>
      <c r="M45" s="9">
        <f>I45/G45</f>
        <v/>
      </c>
      <c r="O45" s="9">
        <f>(OFFSET(H45,$H$2,0)-OFFSET(H$10, $H$2-1, 0))/(OFFSET(G45,$H$2,0)-OFFSET(G$10,$H$2-1,0))</f>
        <v/>
      </c>
      <c r="P45" s="9">
        <f>(OFFSET(I45,$H$2,0)-OFFSET(I$10, $H$2-1, 0))/(OFFSET(H45,$H$2,0)-OFFSET(H$10,$H$2-1,0))</f>
        <v/>
      </c>
      <c r="Q45" s="9">
        <f>(OFFSET(I45,$H$2,0)-OFFSET(I$10, $H$2-1, 0))/(OFFSET(G45,$H$2,0)-OFFSET(G$10,$H$2-1,0))</f>
        <v/>
      </c>
      <c r="S45" s="9">
        <f>K45*($O$6^(ROW()-10))</f>
        <v/>
      </c>
      <c r="T45" s="9">
        <f>L45*($O$6^(ROW()-10))</f>
        <v/>
      </c>
      <c r="U45" s="9">
        <f>M45*($O$6^(ROW()-10))</f>
        <v/>
      </c>
      <c r="W45" s="6">
        <f>A45</f>
        <v/>
      </c>
      <c r="X45" s="9">
        <f>S45/OFFSET(S$10, $H$1,0)</f>
        <v/>
      </c>
      <c r="Y45" s="9">
        <f>T45/OFFSET(T$10, $H$1,0)</f>
        <v/>
      </c>
      <c r="Z45" s="9">
        <f>U45/OFFSET(U$10, $H$1,0)</f>
        <v/>
      </c>
    </row>
    <row r="46">
      <c r="A46" s="2" t="n">
        <v>44613</v>
      </c>
      <c r="B46" t="n">
        <v>1050</v>
      </c>
      <c r="C46" t="n">
        <v>338</v>
      </c>
      <c r="D46" t="n">
        <v>1125</v>
      </c>
      <c r="E46" t="n">
        <v>2513</v>
      </c>
      <c r="G46">
        <f>B46+G45</f>
        <v/>
      </c>
      <c r="H46">
        <f>C46+H45</f>
        <v/>
      </c>
      <c r="I46">
        <f>D46+I45</f>
        <v/>
      </c>
      <c r="K46" s="9">
        <f>H46/G46</f>
        <v/>
      </c>
      <c r="L46" s="9">
        <f>I46/H46</f>
        <v/>
      </c>
      <c r="M46" s="9">
        <f>I46/G46</f>
        <v/>
      </c>
      <c r="O46" s="9">
        <f>(OFFSET(H46,$H$2,0)-OFFSET(H$10, $H$2-1, 0))/(OFFSET(G46,$H$2,0)-OFFSET(G$10,$H$2-1,0))</f>
        <v/>
      </c>
      <c r="P46" s="9">
        <f>(OFFSET(I46,$H$2,0)-OFFSET(I$10, $H$2-1, 0))/(OFFSET(H46,$H$2,0)-OFFSET(H$10,$H$2-1,0))</f>
        <v/>
      </c>
      <c r="Q46" s="9">
        <f>(OFFSET(I46,$H$2,0)-OFFSET(I$10, $H$2-1, 0))/(OFFSET(G46,$H$2,0)-OFFSET(G$10,$H$2-1,0))</f>
        <v/>
      </c>
      <c r="S46" s="9">
        <f>K46*($O$6^(ROW()-10))</f>
        <v/>
      </c>
      <c r="T46" s="9">
        <f>L46*($O$6^(ROW()-10))</f>
        <v/>
      </c>
      <c r="U46" s="9">
        <f>M46*($O$6^(ROW()-10))</f>
        <v/>
      </c>
      <c r="W46" s="6">
        <f>A46</f>
        <v/>
      </c>
      <c r="X46" s="9">
        <f>S46/OFFSET(S$10, $H$1,0)</f>
        <v/>
      </c>
      <c r="Y46" s="9">
        <f>T46/OFFSET(T$10, $H$1,0)</f>
        <v/>
      </c>
      <c r="Z46" s="9">
        <f>U46/OFFSET(U$10, $H$1,0)</f>
        <v/>
      </c>
    </row>
    <row r="47">
      <c r="A47" s="2" t="n">
        <v>44620</v>
      </c>
      <c r="B47" t="n">
        <v>1017</v>
      </c>
      <c r="C47" t="n">
        <v>311</v>
      </c>
      <c r="D47" t="n">
        <v>1094</v>
      </c>
      <c r="E47" t="n">
        <v>2422</v>
      </c>
      <c r="G47">
        <f>B47+G46</f>
        <v/>
      </c>
      <c r="H47">
        <f>C47+H46</f>
        <v/>
      </c>
      <c r="I47">
        <f>D47+I46</f>
        <v/>
      </c>
      <c r="K47" s="9">
        <f>H47/G47</f>
        <v/>
      </c>
      <c r="L47" s="9">
        <f>I47/H47</f>
        <v/>
      </c>
      <c r="M47" s="9">
        <f>I47/G47</f>
        <v/>
      </c>
      <c r="O47" s="9">
        <f>(OFFSET(H47,$H$2,0)-OFFSET(H$10, $H$2-1, 0))/(OFFSET(G47,$H$2,0)-OFFSET(G$10,$H$2-1,0))</f>
        <v/>
      </c>
      <c r="P47" s="9">
        <f>(OFFSET(I47,$H$2,0)-OFFSET(I$10, $H$2-1, 0))/(OFFSET(H47,$H$2,0)-OFFSET(H$10,$H$2-1,0))</f>
        <v/>
      </c>
      <c r="Q47" s="9">
        <f>(OFFSET(I47,$H$2,0)-OFFSET(I$10, $H$2-1, 0))/(OFFSET(G47,$H$2,0)-OFFSET(G$10,$H$2-1,0))</f>
        <v/>
      </c>
      <c r="S47" s="9">
        <f>K47*($O$6^(ROW()-10))</f>
        <v/>
      </c>
      <c r="T47" s="9">
        <f>L47*($O$6^(ROW()-10))</f>
        <v/>
      </c>
      <c r="U47" s="9">
        <f>M47*($O$6^(ROW()-10))</f>
        <v/>
      </c>
      <c r="W47" s="6">
        <f>A47</f>
        <v/>
      </c>
      <c r="X47" s="9">
        <f>S47/OFFSET(S$10, $H$1,0)</f>
        <v/>
      </c>
      <c r="Y47" s="9">
        <f>T47/OFFSET(T$10, $H$1,0)</f>
        <v/>
      </c>
      <c r="Z47" s="9">
        <f>U47/OFFSET(U$10, $H$1,0)</f>
        <v/>
      </c>
    </row>
    <row r="48">
      <c r="A48" s="2" t="n">
        <v>44627</v>
      </c>
      <c r="B48" t="n">
        <v>983</v>
      </c>
      <c r="C48" t="n">
        <v>345</v>
      </c>
      <c r="D48" t="n">
        <v>1080</v>
      </c>
      <c r="E48" t="n">
        <v>2408</v>
      </c>
      <c r="G48">
        <f>B48+G47</f>
        <v/>
      </c>
      <c r="H48">
        <f>C48+H47</f>
        <v/>
      </c>
      <c r="I48">
        <f>D48+I47</f>
        <v/>
      </c>
      <c r="K48" s="9">
        <f>H48/G48</f>
        <v/>
      </c>
      <c r="L48" s="9">
        <f>I48/H48</f>
        <v/>
      </c>
      <c r="M48" s="9">
        <f>I48/G48</f>
        <v/>
      </c>
      <c r="O48" s="9">
        <f>(OFFSET(H48,$H$2,0)-OFFSET(H$10, $H$2-1, 0))/(OFFSET(G48,$H$2,0)-OFFSET(G$10,$H$2-1,0))</f>
        <v/>
      </c>
      <c r="P48" s="9">
        <f>(OFFSET(I48,$H$2,0)-OFFSET(I$10, $H$2-1, 0))/(OFFSET(H48,$H$2,0)-OFFSET(H$10,$H$2-1,0))</f>
        <v/>
      </c>
      <c r="Q48" s="9">
        <f>(OFFSET(I48,$H$2,0)-OFFSET(I$10, $H$2-1, 0))/(OFFSET(G48,$H$2,0)-OFFSET(G$10,$H$2-1,0))</f>
        <v/>
      </c>
      <c r="S48" s="9">
        <f>K48*($O$6^(ROW()-10))</f>
        <v/>
      </c>
      <c r="T48" s="9">
        <f>L48*($O$6^(ROW()-10))</f>
        <v/>
      </c>
      <c r="U48" s="9">
        <f>M48*($O$6^(ROW()-10))</f>
        <v/>
      </c>
      <c r="W48" s="6">
        <f>A48</f>
        <v/>
      </c>
      <c r="X48" s="9">
        <f>S48/OFFSET(S$10, $H$1,0)</f>
        <v/>
      </c>
      <c r="Y48" s="9">
        <f>T48/OFFSET(T$10, $H$1,0)</f>
        <v/>
      </c>
      <c r="Z48" s="9">
        <f>U48/OFFSET(U$10, $H$1,0)</f>
        <v/>
      </c>
    </row>
    <row r="49">
      <c r="A49" s="2" t="n">
        <v>44634</v>
      </c>
      <c r="B49" t="n">
        <v>908</v>
      </c>
      <c r="C49" t="n">
        <v>321</v>
      </c>
      <c r="D49" t="n">
        <v>1097</v>
      </c>
      <c r="E49" t="n">
        <v>2326</v>
      </c>
      <c r="G49">
        <f>B49+G48</f>
        <v/>
      </c>
      <c r="H49">
        <f>C49+H48</f>
        <v/>
      </c>
      <c r="I49">
        <f>D49+I48</f>
        <v/>
      </c>
      <c r="K49" s="9">
        <f>H49/G49</f>
        <v/>
      </c>
      <c r="L49" s="9">
        <f>I49/H49</f>
        <v/>
      </c>
      <c r="M49" s="9">
        <f>I49/G49</f>
        <v/>
      </c>
      <c r="O49" s="9">
        <f>(OFFSET(H49,$H$2,0)-OFFSET(H$10, $H$2-1, 0))/(OFFSET(G49,$H$2,0)-OFFSET(G$10,$H$2-1,0))</f>
        <v/>
      </c>
      <c r="P49" s="9">
        <f>(OFFSET(I49,$H$2,0)-OFFSET(I$10, $H$2-1, 0))/(OFFSET(H49,$H$2,0)-OFFSET(H$10,$H$2-1,0))</f>
        <v/>
      </c>
      <c r="Q49" s="9">
        <f>(OFFSET(I49,$H$2,0)-OFFSET(I$10, $H$2-1, 0))/(OFFSET(G49,$H$2,0)-OFFSET(G$10,$H$2-1,0))</f>
        <v/>
      </c>
      <c r="S49" s="9">
        <f>K49*($O$6^(ROW()-10))</f>
        <v/>
      </c>
      <c r="T49" s="9">
        <f>L49*($O$6^(ROW()-10))</f>
        <v/>
      </c>
      <c r="U49" s="9">
        <f>M49*($O$6^(ROW()-10))</f>
        <v/>
      </c>
      <c r="W49" s="6">
        <f>A49</f>
        <v/>
      </c>
      <c r="X49" s="9">
        <f>S49/OFFSET(S$10, $H$1,0)</f>
        <v/>
      </c>
      <c r="Y49" s="9">
        <f>T49/OFFSET(T$10, $H$1,0)</f>
        <v/>
      </c>
      <c r="Z49" s="9">
        <f>U49/OFFSET(U$10, $H$1,0)</f>
        <v/>
      </c>
    </row>
    <row r="50">
      <c r="A50" s="2" t="n">
        <v>44641</v>
      </c>
      <c r="B50" t="n">
        <v>991</v>
      </c>
      <c r="C50" t="n">
        <v>369</v>
      </c>
      <c r="D50" t="n">
        <v>1106</v>
      </c>
      <c r="E50" t="n">
        <v>2466</v>
      </c>
      <c r="G50">
        <f>B50+G49</f>
        <v/>
      </c>
      <c r="H50">
        <f>C50+H49</f>
        <v/>
      </c>
      <c r="I50">
        <f>D50+I49</f>
        <v/>
      </c>
      <c r="K50" s="9">
        <f>H50/G50</f>
        <v/>
      </c>
      <c r="L50" s="9">
        <f>I50/H50</f>
        <v/>
      </c>
      <c r="M50" s="9">
        <f>I50/G50</f>
        <v/>
      </c>
      <c r="O50" s="9">
        <f>(OFFSET(H50,$H$2,0)-OFFSET(H$10, $H$2-1, 0))/(OFFSET(G50,$H$2,0)-OFFSET(G$10,$H$2-1,0))</f>
        <v/>
      </c>
      <c r="P50" s="9">
        <f>(OFFSET(I50,$H$2,0)-OFFSET(I$10, $H$2-1, 0))/(OFFSET(H50,$H$2,0)-OFFSET(H$10,$H$2-1,0))</f>
        <v/>
      </c>
      <c r="Q50" s="9">
        <f>(OFFSET(I50,$H$2,0)-OFFSET(I$10, $H$2-1, 0))/(OFFSET(G50,$H$2,0)-OFFSET(G$10,$H$2-1,0))</f>
        <v/>
      </c>
      <c r="S50" s="9">
        <f>K50*($O$6^(ROW()-10))</f>
        <v/>
      </c>
      <c r="T50" s="9">
        <f>L50*($O$6^(ROW()-10))</f>
        <v/>
      </c>
      <c r="U50" s="9">
        <f>M50*($O$6^(ROW()-10))</f>
        <v/>
      </c>
      <c r="W50" s="6">
        <f>A50</f>
        <v/>
      </c>
      <c r="X50" s="9">
        <f>S50/OFFSET(S$10, $H$1,0)</f>
        <v/>
      </c>
      <c r="Y50" s="9">
        <f>T50/OFFSET(T$10, $H$1,0)</f>
        <v/>
      </c>
      <c r="Z50" s="9">
        <f>U50/OFFSET(U$10, $H$1,0)</f>
        <v/>
      </c>
    </row>
    <row r="51">
      <c r="A51" s="2" t="n">
        <v>44648</v>
      </c>
      <c r="B51" t="n">
        <v>981</v>
      </c>
      <c r="C51" t="n">
        <v>363</v>
      </c>
      <c r="D51" t="n">
        <v>1195</v>
      </c>
      <c r="E51" t="n">
        <v>2539</v>
      </c>
      <c r="G51">
        <f>B51+G50</f>
        <v/>
      </c>
      <c r="H51">
        <f>C51+H50</f>
        <v/>
      </c>
      <c r="I51">
        <f>D51+I50</f>
        <v/>
      </c>
      <c r="K51" s="9">
        <f>H51/G51</f>
        <v/>
      </c>
      <c r="L51" s="9">
        <f>I51/H51</f>
        <v/>
      </c>
      <c r="M51" s="9">
        <f>I51/G51</f>
        <v/>
      </c>
      <c r="O51" s="9">
        <f>(OFFSET(H51,$H$2,0)-OFFSET(H$10, $H$2-1, 0))/(OFFSET(G51,$H$2,0)-OFFSET(G$10,$H$2-1,0))</f>
        <v/>
      </c>
      <c r="P51" s="9">
        <f>(OFFSET(I51,$H$2,0)-OFFSET(I$10, $H$2-1, 0))/(OFFSET(H51,$H$2,0)-OFFSET(H$10,$H$2-1,0))</f>
        <v/>
      </c>
      <c r="Q51" s="9">
        <f>(OFFSET(I51,$H$2,0)-OFFSET(I$10, $H$2-1, 0))/(OFFSET(G51,$H$2,0)-OFFSET(G$10,$H$2-1,0))</f>
        <v/>
      </c>
      <c r="S51" s="9">
        <f>K51*($O$6^(ROW()-10))</f>
        <v/>
      </c>
      <c r="T51" s="9">
        <f>L51*($O$6^(ROW()-10))</f>
        <v/>
      </c>
      <c r="U51" s="9">
        <f>M51*($O$6^(ROW()-10))</f>
        <v/>
      </c>
      <c r="W51" s="6">
        <f>A51</f>
        <v/>
      </c>
      <c r="X51" s="9">
        <f>S51/OFFSET(S$10, $H$1,0)</f>
        <v/>
      </c>
      <c r="Y51" s="9">
        <f>T51/OFFSET(T$10, $H$1,0)</f>
        <v/>
      </c>
      <c r="Z51" s="9">
        <f>U51/OFFSET(U$10, $H$1,0)</f>
        <v/>
      </c>
    </row>
    <row r="52">
      <c r="A52" s="2" t="n">
        <v>44655</v>
      </c>
      <c r="B52" t="n">
        <v>914</v>
      </c>
      <c r="C52" t="n">
        <v>357</v>
      </c>
      <c r="D52" t="n">
        <v>1173</v>
      </c>
      <c r="E52" t="n">
        <v>2444</v>
      </c>
      <c r="G52">
        <f>B52+G51</f>
        <v/>
      </c>
      <c r="H52">
        <f>C52+H51</f>
        <v/>
      </c>
      <c r="I52">
        <f>D52+I51</f>
        <v/>
      </c>
      <c r="K52" s="9">
        <f>H52/G52</f>
        <v/>
      </c>
      <c r="L52" s="9">
        <f>I52/H52</f>
        <v/>
      </c>
      <c r="M52" s="9">
        <f>I52/G52</f>
        <v/>
      </c>
      <c r="O52" s="9">
        <f>(OFFSET(H52,$H$2,0)-OFFSET(H$10, $H$2-1, 0))/(OFFSET(G52,$H$2,0)-OFFSET(G$10,$H$2-1,0))</f>
        <v/>
      </c>
      <c r="P52" s="9">
        <f>(OFFSET(I52,$H$2,0)-OFFSET(I$10, $H$2-1, 0))/(OFFSET(H52,$H$2,0)-OFFSET(H$10,$H$2-1,0))</f>
        <v/>
      </c>
      <c r="Q52" s="9">
        <f>(OFFSET(I52,$H$2,0)-OFFSET(I$10, $H$2-1, 0))/(OFFSET(G52,$H$2,0)-OFFSET(G$10,$H$2-1,0))</f>
        <v/>
      </c>
      <c r="S52" s="9">
        <f>K52*($O$6^(ROW()-10))</f>
        <v/>
      </c>
      <c r="T52" s="9">
        <f>L52*($O$6^(ROW()-10))</f>
        <v/>
      </c>
      <c r="U52" s="9">
        <f>M52*($O$6^(ROW()-10))</f>
        <v/>
      </c>
      <c r="W52" s="6">
        <f>A52</f>
        <v/>
      </c>
      <c r="X52" s="9">
        <f>S52/OFFSET(S$10, $H$1,0)</f>
        <v/>
      </c>
      <c r="Y52" s="9">
        <f>T52/OFFSET(T$10, $H$1,0)</f>
        <v/>
      </c>
      <c r="Z52" s="9">
        <f>U52/OFFSET(U$10, $H$1,0)</f>
        <v/>
      </c>
    </row>
    <row r="53">
      <c r="A53" s="2" t="n">
        <v>44662</v>
      </c>
      <c r="B53" t="n">
        <v>864</v>
      </c>
      <c r="C53" t="n">
        <v>364</v>
      </c>
      <c r="D53" t="n">
        <v>1110</v>
      </c>
      <c r="E53" t="n">
        <v>2338</v>
      </c>
      <c r="G53">
        <f>B53+G52</f>
        <v/>
      </c>
      <c r="H53">
        <f>C53+H52</f>
        <v/>
      </c>
      <c r="I53">
        <f>D53+I52</f>
        <v/>
      </c>
      <c r="K53" s="9">
        <f>H53/G53</f>
        <v/>
      </c>
      <c r="L53" s="9">
        <f>I53/H53</f>
        <v/>
      </c>
      <c r="M53" s="9">
        <f>I53/G53</f>
        <v/>
      </c>
      <c r="O53" s="9">
        <f>(OFFSET(H53,$H$2,0)-OFFSET(H$10, $H$2-1, 0))/(OFFSET(G53,$H$2,0)-OFFSET(G$10,$H$2-1,0))</f>
        <v/>
      </c>
      <c r="P53" s="9">
        <f>(OFFSET(I53,$H$2,0)-OFFSET(I$10, $H$2-1, 0))/(OFFSET(H53,$H$2,0)-OFFSET(H$10,$H$2-1,0))</f>
        <v/>
      </c>
      <c r="Q53" s="9">
        <f>(OFFSET(I53,$H$2,0)-OFFSET(I$10, $H$2-1, 0))/(OFFSET(G53,$H$2,0)-OFFSET(G$10,$H$2-1,0))</f>
        <v/>
      </c>
      <c r="S53" s="9">
        <f>K53*($O$6^(ROW()-10))</f>
        <v/>
      </c>
      <c r="T53" s="9">
        <f>L53*($O$6^(ROW()-10))</f>
        <v/>
      </c>
      <c r="U53" s="9">
        <f>M53*($O$6^(ROW()-10))</f>
        <v/>
      </c>
      <c r="W53" s="6">
        <f>A53</f>
        <v/>
      </c>
      <c r="X53" s="9">
        <f>S53/OFFSET(S$10, $H$1,0)</f>
        <v/>
      </c>
      <c r="Y53" s="9">
        <f>T53/OFFSET(T$10, $H$1,0)</f>
        <v/>
      </c>
      <c r="Z53" s="9">
        <f>U53/OFFSET(U$10, $H$1,0)</f>
        <v/>
      </c>
    </row>
    <row r="54">
      <c r="A54" s="2" t="n">
        <v>44669</v>
      </c>
      <c r="B54" t="n">
        <v>812</v>
      </c>
      <c r="C54" t="n">
        <v>343</v>
      </c>
      <c r="D54" t="n">
        <v>1185</v>
      </c>
      <c r="E54" t="n">
        <v>2340</v>
      </c>
      <c r="G54">
        <f>B54+G53</f>
        <v/>
      </c>
      <c r="H54">
        <f>C54+H53</f>
        <v/>
      </c>
      <c r="I54">
        <f>D54+I53</f>
        <v/>
      </c>
      <c r="K54" s="9">
        <f>H54/G54</f>
        <v/>
      </c>
      <c r="L54" s="9">
        <f>I54/H54</f>
        <v/>
      </c>
      <c r="M54" s="9">
        <f>I54/G54</f>
        <v/>
      </c>
      <c r="O54" s="9">
        <f>(OFFSET(H54,$H$2,0)-OFFSET(H$10, $H$2-1, 0))/(OFFSET(G54,$H$2,0)-OFFSET(G$10,$H$2-1,0))</f>
        <v/>
      </c>
      <c r="P54" s="9">
        <f>(OFFSET(I54,$H$2,0)-OFFSET(I$10, $H$2-1, 0))/(OFFSET(H54,$H$2,0)-OFFSET(H$10,$H$2-1,0))</f>
        <v/>
      </c>
      <c r="Q54" s="9">
        <f>(OFFSET(I54,$H$2,0)-OFFSET(I$10, $H$2-1, 0))/(OFFSET(G54,$H$2,0)-OFFSET(G$10,$H$2-1,0))</f>
        <v/>
      </c>
      <c r="S54" s="9">
        <f>K54*($O$6^(ROW()-10))</f>
        <v/>
      </c>
      <c r="T54" s="9">
        <f>L54*($O$6^(ROW()-10))</f>
        <v/>
      </c>
      <c r="U54" s="9">
        <f>M54*($O$6^(ROW()-10))</f>
        <v/>
      </c>
      <c r="W54" s="6">
        <f>A54</f>
        <v/>
      </c>
      <c r="X54" s="9">
        <f>S54/OFFSET(S$10, $H$1,0)</f>
        <v/>
      </c>
      <c r="Y54" s="9">
        <f>T54/OFFSET(T$10, $H$1,0)</f>
        <v/>
      </c>
      <c r="Z54" s="9">
        <f>U54/OFFSET(U$10, $H$1,0)</f>
        <v/>
      </c>
    </row>
    <row r="55">
      <c r="A55" s="2" t="n">
        <v>44676</v>
      </c>
      <c r="B55" t="n">
        <v>811</v>
      </c>
      <c r="C55" t="n">
        <v>340</v>
      </c>
      <c r="D55" t="n">
        <v>1132</v>
      </c>
      <c r="E55" t="n">
        <v>2283</v>
      </c>
      <c r="G55">
        <f>B55+G54</f>
        <v/>
      </c>
      <c r="H55">
        <f>C55+H54</f>
        <v/>
      </c>
      <c r="I55">
        <f>D55+I54</f>
        <v/>
      </c>
      <c r="K55" s="9">
        <f>H55/G55</f>
        <v/>
      </c>
      <c r="L55" s="9">
        <f>I55/H55</f>
        <v/>
      </c>
      <c r="M55" s="9">
        <f>I55/G55</f>
        <v/>
      </c>
      <c r="O55" s="9">
        <f>(OFFSET(H55,$H$2,0)-OFFSET(H$10, $H$2-1, 0))/(OFFSET(G55,$H$2,0)-OFFSET(G$10,$H$2-1,0))</f>
        <v/>
      </c>
      <c r="P55" s="9">
        <f>(OFFSET(I55,$H$2,0)-OFFSET(I$10, $H$2-1, 0))/(OFFSET(H55,$H$2,0)-OFFSET(H$10,$H$2-1,0))</f>
        <v/>
      </c>
      <c r="Q55" s="9">
        <f>(OFFSET(I55,$H$2,0)-OFFSET(I$10, $H$2-1, 0))/(OFFSET(G55,$H$2,0)-OFFSET(G$10,$H$2-1,0))</f>
        <v/>
      </c>
      <c r="S55" s="9">
        <f>K55*($O$6^(ROW()-10))</f>
        <v/>
      </c>
      <c r="T55" s="9">
        <f>L55*($O$6^(ROW()-10))</f>
        <v/>
      </c>
      <c r="U55" s="9">
        <f>M55*($O$6^(ROW()-10))</f>
        <v/>
      </c>
      <c r="W55" s="6">
        <f>A55</f>
        <v/>
      </c>
      <c r="X55" s="9">
        <f>S55/OFFSET(S$10, $H$1,0)</f>
        <v/>
      </c>
      <c r="Y55" s="9">
        <f>T55/OFFSET(T$10, $H$1,0)</f>
        <v/>
      </c>
      <c r="Z55" s="9">
        <f>U55/OFFSET(U$10, $H$1,0)</f>
        <v/>
      </c>
    </row>
    <row r="56">
      <c r="A56" s="2" t="n">
        <v>44683</v>
      </c>
      <c r="B56" t="n">
        <v>858</v>
      </c>
      <c r="C56" t="n">
        <v>358</v>
      </c>
      <c r="D56" t="n">
        <v>1076</v>
      </c>
      <c r="E56" t="n">
        <v>2292</v>
      </c>
      <c r="G56">
        <f>B56+G55</f>
        <v/>
      </c>
      <c r="H56">
        <f>C56+H55</f>
        <v/>
      </c>
      <c r="I56">
        <f>D56+I55</f>
        <v/>
      </c>
      <c r="K56" s="9">
        <f>H56/G56</f>
        <v/>
      </c>
      <c r="L56" s="9">
        <f>I56/H56</f>
        <v/>
      </c>
      <c r="M56" s="9">
        <f>I56/G56</f>
        <v/>
      </c>
      <c r="O56" s="9">
        <f>(OFFSET(H56,$H$2,0)-OFFSET(H$10, $H$2-1, 0))/(OFFSET(G56,$H$2,0)-OFFSET(G$10,$H$2-1,0))</f>
        <v/>
      </c>
      <c r="P56" s="9">
        <f>(OFFSET(I56,$H$2,0)-OFFSET(I$10, $H$2-1, 0))/(OFFSET(H56,$H$2,0)-OFFSET(H$10,$H$2-1,0))</f>
        <v/>
      </c>
      <c r="Q56" s="9">
        <f>(OFFSET(I56,$H$2,0)-OFFSET(I$10, $H$2-1, 0))/(OFFSET(G56,$H$2,0)-OFFSET(G$10,$H$2-1,0))</f>
        <v/>
      </c>
      <c r="S56" s="9">
        <f>K56*($O$6^(ROW()-10))</f>
        <v/>
      </c>
      <c r="T56" s="9">
        <f>L56*($O$6^(ROW()-10))</f>
        <v/>
      </c>
      <c r="U56" s="9">
        <f>M56*($O$6^(ROW()-10))</f>
        <v/>
      </c>
      <c r="W56" s="6">
        <f>A56</f>
        <v/>
      </c>
      <c r="X56" s="9">
        <f>S56/OFFSET(S$10, $H$1,0)</f>
        <v/>
      </c>
      <c r="Y56" s="9">
        <f>T56/OFFSET(T$10, $H$1,0)</f>
        <v/>
      </c>
      <c r="Z56" s="9">
        <f>U56/OFFSET(U$10, $H$1,0)</f>
        <v/>
      </c>
    </row>
    <row r="57">
      <c r="A57" s="2" t="n">
        <v>44690</v>
      </c>
      <c r="B57" t="n">
        <v>791</v>
      </c>
      <c r="C57" t="n">
        <v>327</v>
      </c>
      <c r="D57" t="n">
        <v>1083</v>
      </c>
      <c r="E57" t="n">
        <v>2201</v>
      </c>
      <c r="G57">
        <f>B57+G56</f>
        <v/>
      </c>
      <c r="H57">
        <f>C57+H56</f>
        <v/>
      </c>
      <c r="I57">
        <f>D57+I56</f>
        <v/>
      </c>
      <c r="K57" s="9">
        <f>H57/G57</f>
        <v/>
      </c>
      <c r="L57" s="9">
        <f>I57/H57</f>
        <v/>
      </c>
      <c r="M57" s="9">
        <f>I57/G57</f>
        <v/>
      </c>
      <c r="O57" s="9">
        <f>(OFFSET(H57,$H$2,0)-OFFSET(H$10, $H$2-1, 0))/(OFFSET(G57,$H$2,0)-OFFSET(G$10,$H$2-1,0))</f>
        <v/>
      </c>
      <c r="P57" s="9">
        <f>(OFFSET(I57,$H$2,0)-OFFSET(I$10, $H$2-1, 0))/(OFFSET(H57,$H$2,0)-OFFSET(H$10,$H$2-1,0))</f>
        <v/>
      </c>
      <c r="Q57" s="9">
        <f>(OFFSET(I57,$H$2,0)-OFFSET(I$10, $H$2-1, 0))/(OFFSET(G57,$H$2,0)-OFFSET(G$10,$H$2-1,0))</f>
        <v/>
      </c>
      <c r="S57" s="9">
        <f>K57*($O$6^(ROW()-10))</f>
        <v/>
      </c>
      <c r="T57" s="9">
        <f>L57*($O$6^(ROW()-10))</f>
        <v/>
      </c>
      <c r="U57" s="9">
        <f>M57*($O$6^(ROW()-10))</f>
        <v/>
      </c>
      <c r="W57" s="6">
        <f>A57</f>
        <v/>
      </c>
      <c r="X57" s="9">
        <f>S57/OFFSET(S$10, $H$1,0)</f>
        <v/>
      </c>
      <c r="Y57" s="9">
        <f>T57/OFFSET(T$10, $H$1,0)</f>
        <v/>
      </c>
      <c r="Z57" s="9">
        <f>U57/OFFSET(U$10, $H$1,0)</f>
        <v/>
      </c>
    </row>
    <row r="58">
      <c r="A58" s="2" t="n">
        <v>44697</v>
      </c>
      <c r="B58" t="n">
        <v>718</v>
      </c>
      <c r="C58" t="n">
        <v>325</v>
      </c>
      <c r="D58" t="n">
        <v>1019</v>
      </c>
      <c r="E58" t="n">
        <v>2062</v>
      </c>
      <c r="G58">
        <f>B58+G57</f>
        <v/>
      </c>
      <c r="H58">
        <f>C58+H57</f>
        <v/>
      </c>
      <c r="I58">
        <f>D58+I57</f>
        <v/>
      </c>
      <c r="K58" s="9">
        <f>H58/G58</f>
        <v/>
      </c>
      <c r="L58" s="9">
        <f>I58/H58</f>
        <v/>
      </c>
      <c r="M58" s="9">
        <f>I58/G58</f>
        <v/>
      </c>
      <c r="O58" s="9">
        <f>(OFFSET(H58,$H$2,0)-OFFSET(H$10, $H$2-1, 0))/(OFFSET(G58,$H$2,0)-OFFSET(G$10,$H$2-1,0))</f>
        <v/>
      </c>
      <c r="P58" s="9">
        <f>(OFFSET(I58,$H$2,0)-OFFSET(I$10, $H$2-1, 0))/(OFFSET(H58,$H$2,0)-OFFSET(H$10,$H$2-1,0))</f>
        <v/>
      </c>
      <c r="Q58" s="9">
        <f>(OFFSET(I58,$H$2,0)-OFFSET(I$10, $H$2-1, 0))/(OFFSET(G58,$H$2,0)-OFFSET(G$10,$H$2-1,0))</f>
        <v/>
      </c>
      <c r="S58" s="9">
        <f>K58*($O$6^(ROW()-10))</f>
        <v/>
      </c>
      <c r="T58" s="9">
        <f>L58*($O$6^(ROW()-10))</f>
        <v/>
      </c>
      <c r="U58" s="9">
        <f>M58*($O$6^(ROW()-10))</f>
        <v/>
      </c>
      <c r="W58" s="6">
        <f>A58</f>
        <v/>
      </c>
      <c r="X58" s="9">
        <f>S58/OFFSET(S$10, $H$1,0)</f>
        <v/>
      </c>
      <c r="Y58" s="9">
        <f>T58/OFFSET(T$10, $H$1,0)</f>
        <v/>
      </c>
      <c r="Z58" s="9">
        <f>U58/OFFSET(U$10, $H$1,0)</f>
        <v/>
      </c>
    </row>
    <row r="59">
      <c r="A59" s="2" t="n">
        <v>44704</v>
      </c>
      <c r="B59" t="n">
        <v>682</v>
      </c>
      <c r="C59" t="n">
        <v>327</v>
      </c>
      <c r="D59" t="n">
        <v>914</v>
      </c>
      <c r="E59" t="n">
        <v>1923</v>
      </c>
      <c r="G59">
        <f>B59+G58</f>
        <v/>
      </c>
      <c r="H59">
        <f>C59+H58</f>
        <v/>
      </c>
      <c r="I59">
        <f>D59+I58</f>
        <v/>
      </c>
      <c r="K59" s="9">
        <f>H59/G59</f>
        <v/>
      </c>
      <c r="L59" s="9">
        <f>I59/H59</f>
        <v/>
      </c>
      <c r="M59" s="9">
        <f>I59/G59</f>
        <v/>
      </c>
      <c r="O59" s="9">
        <f>(OFFSET(H59,$H$2,0)-OFFSET(H$10, $H$2-1, 0))/(OFFSET(G59,$H$2,0)-OFFSET(G$10,$H$2-1,0))</f>
        <v/>
      </c>
      <c r="P59" s="9">
        <f>(OFFSET(I59,$H$2,0)-OFFSET(I$10, $H$2-1, 0))/(OFFSET(H59,$H$2,0)-OFFSET(H$10,$H$2-1,0))</f>
        <v/>
      </c>
      <c r="Q59" s="9">
        <f>(OFFSET(I59,$H$2,0)-OFFSET(I$10, $H$2-1, 0))/(OFFSET(G59,$H$2,0)-OFFSET(G$10,$H$2-1,0))</f>
        <v/>
      </c>
      <c r="S59" s="9">
        <f>K59*($O$6^(ROW()-10))</f>
        <v/>
      </c>
      <c r="T59" s="9">
        <f>L59*($O$6^(ROW()-10))</f>
        <v/>
      </c>
      <c r="U59" s="9">
        <f>M59*($O$6^(ROW()-10))</f>
        <v/>
      </c>
      <c r="W59" s="6">
        <f>A59</f>
        <v/>
      </c>
      <c r="X59" s="9">
        <f>S59/OFFSET(S$10, $H$1,0)</f>
        <v/>
      </c>
      <c r="Y59" s="9">
        <f>T59/OFFSET(T$10, $H$1,0)</f>
        <v/>
      </c>
      <c r="Z59" s="9">
        <f>U59/OFFSET(U$10, $H$1,0)</f>
        <v/>
      </c>
    </row>
    <row r="60">
      <c r="A60" s="2" t="n">
        <v>44711</v>
      </c>
      <c r="B60" t="n">
        <v>712</v>
      </c>
      <c r="C60" t="n">
        <v>310</v>
      </c>
      <c r="D60" t="n">
        <v>1043</v>
      </c>
      <c r="E60" t="n">
        <v>2065</v>
      </c>
      <c r="G60">
        <f>B60+G59</f>
        <v/>
      </c>
      <c r="H60">
        <f>C60+H59</f>
        <v/>
      </c>
      <c r="I60">
        <f>D60+I59</f>
        <v/>
      </c>
      <c r="K60" s="9">
        <f>H60/G60</f>
        <v/>
      </c>
      <c r="L60" s="9">
        <f>I60/H60</f>
        <v/>
      </c>
      <c r="M60" s="9">
        <f>I60/G60</f>
        <v/>
      </c>
      <c r="O60" s="9">
        <f>(OFFSET(H60,$H$2,0)-OFFSET(H$10, $H$2-1, 0))/(OFFSET(G60,$H$2,0)-OFFSET(G$10,$H$2-1,0))</f>
        <v/>
      </c>
      <c r="P60" s="9">
        <f>(OFFSET(I60,$H$2,0)-OFFSET(I$10, $H$2-1, 0))/(OFFSET(H60,$H$2,0)-OFFSET(H$10,$H$2-1,0))</f>
        <v/>
      </c>
      <c r="Q60" s="9">
        <f>(OFFSET(I60,$H$2,0)-OFFSET(I$10, $H$2-1, 0))/(OFFSET(G60,$H$2,0)-OFFSET(G$10,$H$2-1,0))</f>
        <v/>
      </c>
      <c r="S60" s="9">
        <f>K60*($O$6^(ROW()-10))</f>
        <v/>
      </c>
      <c r="T60" s="9">
        <f>L60*($O$6^(ROW()-10))</f>
        <v/>
      </c>
      <c r="U60" s="9">
        <f>M60*($O$6^(ROW()-10))</f>
        <v/>
      </c>
      <c r="W60" s="6">
        <f>A60</f>
        <v/>
      </c>
      <c r="X60" s="9">
        <f>S60/OFFSET(S$10, $H$1,0)</f>
        <v/>
      </c>
      <c r="Y60" s="9">
        <f>T60/OFFSET(T$10, $H$1,0)</f>
        <v/>
      </c>
      <c r="Z60" s="9">
        <f>U60/OFFSET(U$10, $H$1,0)</f>
        <v/>
      </c>
    </row>
    <row r="61">
      <c r="A61" s="2" t="n">
        <v>44718</v>
      </c>
      <c r="B61" t="n">
        <v>732</v>
      </c>
      <c r="C61" t="n">
        <v>328</v>
      </c>
      <c r="D61" t="n">
        <v>1024</v>
      </c>
      <c r="E61" t="n">
        <v>2084</v>
      </c>
      <c r="G61">
        <f>B61+G60</f>
        <v/>
      </c>
      <c r="H61">
        <f>C61+H60</f>
        <v/>
      </c>
      <c r="I61">
        <f>D61+I60</f>
        <v/>
      </c>
      <c r="K61" s="9">
        <f>H61/G61</f>
        <v/>
      </c>
      <c r="L61" s="9">
        <f>I61/H61</f>
        <v/>
      </c>
      <c r="M61" s="9">
        <f>I61/G61</f>
        <v/>
      </c>
      <c r="O61" s="9">
        <f>(OFFSET(H61,$H$2,0)-OFFSET(H$10, $H$2-1, 0))/(OFFSET(G61,$H$2,0)-OFFSET(G$10,$H$2-1,0))</f>
        <v/>
      </c>
      <c r="P61" s="9">
        <f>(OFFSET(I61,$H$2,0)-OFFSET(I$10, $H$2-1, 0))/(OFFSET(H61,$H$2,0)-OFFSET(H$10,$H$2-1,0))</f>
        <v/>
      </c>
      <c r="Q61" s="9">
        <f>(OFFSET(I61,$H$2,0)-OFFSET(I$10, $H$2-1, 0))/(OFFSET(G61,$H$2,0)-OFFSET(G$10,$H$2-1,0))</f>
        <v/>
      </c>
      <c r="S61" s="9">
        <f>K61*($O$6^(ROW()-10))</f>
        <v/>
      </c>
      <c r="T61" s="9">
        <f>L61*($O$6^(ROW()-10))</f>
        <v/>
      </c>
      <c r="U61" s="9">
        <f>M61*($O$6^(ROW()-10))</f>
        <v/>
      </c>
      <c r="W61" s="6">
        <f>A61</f>
        <v/>
      </c>
      <c r="X61" s="9">
        <f>S61/OFFSET(S$10, $H$1,0)</f>
        <v/>
      </c>
      <c r="Y61" s="9">
        <f>T61/OFFSET(T$10, $H$1,0)</f>
        <v/>
      </c>
      <c r="Z61" s="9">
        <f>U61/OFFSET(U$10, $H$1,0)</f>
        <v/>
      </c>
    </row>
    <row r="62">
      <c r="A62" s="2" t="n">
        <v>44725</v>
      </c>
      <c r="B62" t="n">
        <v>713</v>
      </c>
      <c r="C62" t="n">
        <v>288</v>
      </c>
      <c r="D62" t="n">
        <v>1000</v>
      </c>
      <c r="E62" t="n">
        <v>2001</v>
      </c>
      <c r="G62">
        <f>B62+G61</f>
        <v/>
      </c>
      <c r="H62">
        <f>C62+H61</f>
        <v/>
      </c>
      <c r="I62">
        <f>D62+I61</f>
        <v/>
      </c>
      <c r="K62" s="9">
        <f>H62/G62</f>
        <v/>
      </c>
      <c r="L62" s="9">
        <f>I62/H62</f>
        <v/>
      </c>
      <c r="M62" s="9">
        <f>I62/G62</f>
        <v/>
      </c>
      <c r="S62" s="9">
        <f>K62*($O$6^(ROW()-10))</f>
        <v/>
      </c>
      <c r="T62" s="9">
        <f>L62*($O$6^(ROW()-10))</f>
        <v/>
      </c>
      <c r="U62" s="9">
        <f>M62*($O$6^(ROW()-10))</f>
        <v/>
      </c>
      <c r="W62" s="6">
        <f>A62</f>
        <v/>
      </c>
      <c r="X62" s="9">
        <f>S62/OFFSET(S$10, $H$1,0)</f>
        <v/>
      </c>
      <c r="Y62" s="9">
        <f>T62/OFFSET(T$10, $H$1,0)</f>
        <v/>
      </c>
      <c r="Z62" s="9">
        <f>U62/OFFSET(U$10, $H$1,0)</f>
        <v/>
      </c>
    </row>
    <row r="63">
      <c r="A63" s="2" t="n">
        <v>44732</v>
      </c>
      <c r="B63" t="n">
        <v>716</v>
      </c>
      <c r="C63" t="n">
        <v>288</v>
      </c>
      <c r="D63" t="n">
        <v>993</v>
      </c>
      <c r="E63" t="n">
        <v>1997</v>
      </c>
      <c r="G63">
        <f>B63+G62</f>
        <v/>
      </c>
      <c r="H63">
        <f>C63+H62</f>
        <v/>
      </c>
      <c r="I63">
        <f>D63+I62</f>
        <v/>
      </c>
      <c r="K63" s="9">
        <f>H63/G63</f>
        <v/>
      </c>
      <c r="L63" s="9">
        <f>I63/H63</f>
        <v/>
      </c>
      <c r="M63" s="9">
        <f>I63/G63</f>
        <v/>
      </c>
      <c r="O63" t="inlineStr">
        <is>
          <t>up to 52 week detrend analysis window</t>
        </is>
      </c>
      <c r="S63" s="9">
        <f>K63*($O$6^(ROW()-10))</f>
        <v/>
      </c>
      <c r="T63" s="9">
        <f>L63*($O$6^(ROW()-10))</f>
        <v/>
      </c>
      <c r="U63" s="9">
        <f>M63*($O$6^(ROW()-10))</f>
        <v/>
      </c>
      <c r="W63" s="6">
        <f>A63</f>
        <v/>
      </c>
      <c r="X63" s="9">
        <f>S63/OFFSET(S$10, $H$1,0)</f>
        <v/>
      </c>
      <c r="Y63" s="9">
        <f>T63/OFFSET(T$10, $H$1,0)</f>
        <v/>
      </c>
      <c r="Z63" s="9">
        <f>U63/OFFSET(U$10, $H$1,0)</f>
        <v/>
      </c>
    </row>
    <row r="64">
      <c r="A64" s="2" t="n">
        <v>44739</v>
      </c>
      <c r="B64" t="n">
        <v>788</v>
      </c>
      <c r="C64" t="n">
        <v>352</v>
      </c>
      <c r="D64" t="n">
        <v>1069</v>
      </c>
      <c r="E64" t="n">
        <v>2209</v>
      </c>
      <c r="G64">
        <f>B64+G63</f>
        <v/>
      </c>
      <c r="H64">
        <f>C64+H63</f>
        <v/>
      </c>
      <c r="I64">
        <f>D64+I63</f>
        <v/>
      </c>
      <c r="K64" s="9">
        <f>H64/G64</f>
        <v/>
      </c>
      <c r="L64" s="9">
        <f>I64/H64</f>
        <v/>
      </c>
      <c r="M64" s="9">
        <f>I64/G64</f>
        <v/>
      </c>
      <c r="S64" s="9">
        <f>K64*($O$6^(ROW()-10))</f>
        <v/>
      </c>
      <c r="T64" s="9">
        <f>L64*($O$6^(ROW()-10))</f>
        <v/>
      </c>
      <c r="U64" s="9">
        <f>M64*($O$6^(ROW()-10))</f>
        <v/>
      </c>
      <c r="W64" s="6">
        <f>A64</f>
        <v/>
      </c>
      <c r="X64" s="9">
        <f>S64/OFFSET(S$10, $H$1,0)</f>
        <v/>
      </c>
      <c r="Y64" s="9">
        <f>T64/OFFSET(T$10, $H$1,0)</f>
        <v/>
      </c>
      <c r="Z64" s="9">
        <f>U64/OFFSET(U$10, $H$1,0)</f>
        <v/>
      </c>
    </row>
    <row r="65">
      <c r="A65" s="2" t="n">
        <v>44746</v>
      </c>
      <c r="B65" t="n">
        <v>687</v>
      </c>
      <c r="C65" t="n">
        <v>295</v>
      </c>
      <c r="D65" t="n">
        <v>923</v>
      </c>
      <c r="E65" t="n">
        <v>1905</v>
      </c>
      <c r="G65">
        <f>B65+G64</f>
        <v/>
      </c>
      <c r="H65">
        <f>C65+H64</f>
        <v/>
      </c>
      <c r="I65">
        <f>D65+I64</f>
        <v/>
      </c>
      <c r="K65" s="9">
        <f>H65/G65</f>
        <v/>
      </c>
      <c r="L65" s="9">
        <f>I65/H65</f>
        <v/>
      </c>
      <c r="M65" s="9">
        <f>I65/G65</f>
        <v/>
      </c>
      <c r="S65" s="9">
        <f>K65*($O$6^(ROW()-10))</f>
        <v/>
      </c>
      <c r="T65" s="9">
        <f>L65*($O$6^(ROW()-10))</f>
        <v/>
      </c>
      <c r="U65" s="9">
        <f>M65*($O$6^(ROW()-10))</f>
        <v/>
      </c>
      <c r="W65" s="6">
        <f>A65</f>
        <v/>
      </c>
      <c r="X65" s="9">
        <f>S65/OFFSET(S$10, $H$1,0)</f>
        <v/>
      </c>
      <c r="Y65" s="9">
        <f>T65/OFFSET(T$10, $H$1,0)</f>
        <v/>
      </c>
      <c r="Z65" s="9">
        <f>U65/OFFSET(U$10, $H$1,0)</f>
        <v/>
      </c>
    </row>
    <row r="66">
      <c r="A66" s="2" t="n">
        <v>44753</v>
      </c>
      <c r="B66" t="n">
        <v>702</v>
      </c>
      <c r="C66" t="n">
        <v>296</v>
      </c>
      <c r="D66" t="n">
        <v>992</v>
      </c>
      <c r="E66" t="n">
        <v>1990</v>
      </c>
      <c r="G66">
        <f>B66+G65</f>
        <v/>
      </c>
      <c r="H66">
        <f>C66+H65</f>
        <v/>
      </c>
      <c r="I66">
        <f>D66+I65</f>
        <v/>
      </c>
      <c r="K66" s="9">
        <f>H66/G66</f>
        <v/>
      </c>
      <c r="L66" s="9">
        <f>I66/H66</f>
        <v/>
      </c>
      <c r="M66" s="9">
        <f>I66/G66</f>
        <v/>
      </c>
      <c r="S66" s="9">
        <f>K66*($O$6^(ROW()-10))</f>
        <v/>
      </c>
      <c r="T66" s="9">
        <f>L66*($O$6^(ROW()-10))</f>
        <v/>
      </c>
      <c r="U66" s="9">
        <f>M66*($O$6^(ROW()-10))</f>
        <v/>
      </c>
      <c r="W66" s="6">
        <f>A66</f>
        <v/>
      </c>
      <c r="X66" s="9">
        <f>S66/OFFSET(S$10, $H$1,0)</f>
        <v/>
      </c>
      <c r="Y66" s="9">
        <f>T66/OFFSET(T$10, $H$1,0)</f>
        <v/>
      </c>
      <c r="Z66" s="9">
        <f>U66/OFFSET(U$10, $H$1,0)</f>
        <v/>
      </c>
    </row>
    <row r="67">
      <c r="A67" s="2" t="n">
        <v>44760</v>
      </c>
      <c r="B67" t="n">
        <v>791</v>
      </c>
      <c r="C67" t="n">
        <v>344</v>
      </c>
      <c r="D67" t="n">
        <v>1213</v>
      </c>
      <c r="E67" t="n">
        <v>2348</v>
      </c>
      <c r="G67">
        <f>B67+G66</f>
        <v/>
      </c>
      <c r="H67">
        <f>C67+H66</f>
        <v/>
      </c>
      <c r="I67">
        <f>D67+I66</f>
        <v/>
      </c>
      <c r="K67" s="9">
        <f>H67/G67</f>
        <v/>
      </c>
      <c r="L67" s="9">
        <f>I67/H67</f>
        <v/>
      </c>
      <c r="M67" s="9">
        <f>I67/G67</f>
        <v/>
      </c>
      <c r="S67" s="9">
        <f>K67*($O$6^(ROW()-10))</f>
        <v/>
      </c>
      <c r="T67" s="9">
        <f>L67*($O$6^(ROW()-10))</f>
        <v/>
      </c>
      <c r="U67" s="9">
        <f>M67*($O$6^(ROW()-10))</f>
        <v/>
      </c>
      <c r="W67" s="6">
        <f>A67</f>
        <v/>
      </c>
      <c r="X67" s="9">
        <f>S67/OFFSET(S$10, $H$1,0)</f>
        <v/>
      </c>
      <c r="Y67" s="9">
        <f>T67/OFFSET(T$10, $H$1,0)</f>
        <v/>
      </c>
      <c r="Z67" s="9">
        <f>U67/OFFSET(U$10, $H$1,0)</f>
        <v/>
      </c>
    </row>
    <row r="68">
      <c r="A68" s="2" t="n">
        <v>44767</v>
      </c>
      <c r="B68" t="n">
        <v>785</v>
      </c>
      <c r="C68" t="n">
        <v>320</v>
      </c>
      <c r="D68" t="n">
        <v>1090</v>
      </c>
      <c r="E68" t="n">
        <v>2195</v>
      </c>
      <c r="G68">
        <f>B68+G67</f>
        <v/>
      </c>
      <c r="H68">
        <f>C68+H67</f>
        <v/>
      </c>
      <c r="I68">
        <f>D68+I67</f>
        <v/>
      </c>
      <c r="K68" s="9">
        <f>H68/G68</f>
        <v/>
      </c>
      <c r="L68" s="9">
        <f>I68/H68</f>
        <v/>
      </c>
      <c r="M68" s="9">
        <f>I68/G68</f>
        <v/>
      </c>
      <c r="S68" s="9">
        <f>K68*($O$6^(ROW()-10))</f>
        <v/>
      </c>
      <c r="T68" s="9">
        <f>L68*($O$6^(ROW()-10))</f>
        <v/>
      </c>
      <c r="U68" s="9">
        <f>M68*($O$6^(ROW()-10))</f>
        <v/>
      </c>
      <c r="W68" s="6">
        <f>A68</f>
        <v/>
      </c>
      <c r="X68" s="9">
        <f>S68/OFFSET(S$10, $H$1,0)</f>
        <v/>
      </c>
      <c r="Y68" s="9">
        <f>T68/OFFSET(T$10, $H$1,0)</f>
        <v/>
      </c>
      <c r="Z68" s="9">
        <f>U68/OFFSET(U$10, $H$1,0)</f>
        <v/>
      </c>
    </row>
    <row r="69">
      <c r="A69" s="2" t="n">
        <v>44774</v>
      </c>
      <c r="B69" t="n">
        <v>760</v>
      </c>
      <c r="C69" t="n">
        <v>320</v>
      </c>
      <c r="D69" t="n">
        <v>1152</v>
      </c>
      <c r="E69" t="n">
        <v>2232</v>
      </c>
      <c r="G69">
        <f>B69+G68</f>
        <v/>
      </c>
      <c r="H69">
        <f>C69+H68</f>
        <v/>
      </c>
      <c r="I69">
        <f>D69+I68</f>
        <v/>
      </c>
      <c r="K69" s="9">
        <f>H69/G69</f>
        <v/>
      </c>
      <c r="L69" s="9">
        <f>I69/H69</f>
        <v/>
      </c>
      <c r="M69" s="9">
        <f>I69/G69</f>
        <v/>
      </c>
      <c r="S69" s="9">
        <f>K69*($O$6^(ROW()-10))</f>
        <v/>
      </c>
      <c r="T69" s="9">
        <f>L69*($O$6^(ROW()-10))</f>
        <v/>
      </c>
      <c r="U69" s="9">
        <f>M69*($O$6^(ROW()-10))</f>
        <v/>
      </c>
      <c r="W69" s="6">
        <f>A69</f>
        <v/>
      </c>
      <c r="X69" s="9">
        <f>S69/OFFSET(S$10, $H$1,0)</f>
        <v/>
      </c>
      <c r="Y69" s="9">
        <f>T69/OFFSET(T$10, $H$1,0)</f>
        <v/>
      </c>
      <c r="Z69" s="9">
        <f>U69/OFFSET(U$10, $H$1,0)</f>
        <v/>
      </c>
    </row>
    <row r="70">
      <c r="A70" s="2" t="n">
        <v>44781</v>
      </c>
      <c r="B70" t="n">
        <v>809</v>
      </c>
      <c r="C70" t="n">
        <v>319</v>
      </c>
      <c r="D70" t="n">
        <v>1084</v>
      </c>
      <c r="E70" t="n">
        <v>2212</v>
      </c>
      <c r="G70">
        <f>B70+G69</f>
        <v/>
      </c>
      <c r="H70">
        <f>C70+H69</f>
        <v/>
      </c>
      <c r="I70">
        <f>D70+I69</f>
        <v/>
      </c>
      <c r="K70" s="9">
        <f>H70/G70</f>
        <v/>
      </c>
      <c r="L70" s="9">
        <f>I70/H70</f>
        <v/>
      </c>
      <c r="M70" s="9">
        <f>I70/G70</f>
        <v/>
      </c>
      <c r="S70" s="9">
        <f>K70*($O$6^(ROW()-10))</f>
        <v/>
      </c>
      <c r="T70" s="9">
        <f>L70*($O$6^(ROW()-10))</f>
        <v/>
      </c>
      <c r="U70" s="9">
        <f>M70*($O$6^(ROW()-10))</f>
        <v/>
      </c>
      <c r="W70" s="6">
        <f>A70</f>
        <v/>
      </c>
      <c r="X70" s="9">
        <f>S70/OFFSET(S$10, $H$1,0)</f>
        <v/>
      </c>
      <c r="Y70" s="9">
        <f>T70/OFFSET(T$10, $H$1,0)</f>
        <v/>
      </c>
      <c r="Z70" s="9">
        <f>U70/OFFSET(U$10, $H$1,0)</f>
        <v/>
      </c>
    </row>
    <row r="71">
      <c r="A71" s="2" t="n">
        <v>44788</v>
      </c>
      <c r="B71" t="n">
        <v>783</v>
      </c>
      <c r="C71" t="n">
        <v>332</v>
      </c>
      <c r="D71" t="n">
        <v>1102</v>
      </c>
      <c r="E71" t="n">
        <v>2217</v>
      </c>
      <c r="G71">
        <f>B71+G70</f>
        <v/>
      </c>
      <c r="H71">
        <f>C71+H70</f>
        <v/>
      </c>
      <c r="I71">
        <f>D71+I70</f>
        <v/>
      </c>
      <c r="K71" s="9">
        <f>H71/G71</f>
        <v/>
      </c>
      <c r="L71" s="9">
        <f>I71/H71</f>
        <v/>
      </c>
      <c r="M71" s="9">
        <f>I71/G71</f>
        <v/>
      </c>
      <c r="S71" s="9">
        <f>K71*($O$6^(ROW()-10))</f>
        <v/>
      </c>
      <c r="T71" s="9">
        <f>L71*($O$6^(ROW()-10))</f>
        <v/>
      </c>
      <c r="U71" s="9">
        <f>M71*($O$6^(ROW()-10))</f>
        <v/>
      </c>
      <c r="W71" s="6">
        <f>A71</f>
        <v/>
      </c>
      <c r="X71" s="9">
        <f>S71/OFFSET(S$10, $H$1,0)</f>
        <v/>
      </c>
      <c r="Y71" s="9">
        <f>T71/OFFSET(T$10, $H$1,0)</f>
        <v/>
      </c>
      <c r="Z71" s="9">
        <f>U71/OFFSET(U$10, $H$1,0)</f>
        <v/>
      </c>
    </row>
    <row r="72">
      <c r="A72" s="2" t="n">
        <v>44795</v>
      </c>
      <c r="B72" t="n">
        <v>773</v>
      </c>
      <c r="C72" t="n">
        <v>303</v>
      </c>
      <c r="D72" t="n">
        <v>1052</v>
      </c>
      <c r="E72" t="n">
        <v>2128</v>
      </c>
      <c r="G72">
        <f>B72+G71</f>
        <v/>
      </c>
      <c r="H72">
        <f>C72+H71</f>
        <v/>
      </c>
      <c r="I72">
        <f>D72+I71</f>
        <v/>
      </c>
      <c r="K72" s="9">
        <f>H72/G72</f>
        <v/>
      </c>
      <c r="L72" s="9">
        <f>I72/H72</f>
        <v/>
      </c>
      <c r="M72" s="9">
        <f>I72/G72</f>
        <v/>
      </c>
      <c r="S72" s="9">
        <f>K72*($O$6^(ROW()-10))</f>
        <v/>
      </c>
      <c r="T72" s="9">
        <f>L72*($O$6^(ROW()-10))</f>
        <v/>
      </c>
      <c r="U72" s="9">
        <f>M72*($O$6^(ROW()-10))</f>
        <v/>
      </c>
      <c r="W72" s="6">
        <f>A72</f>
        <v/>
      </c>
      <c r="X72" s="9">
        <f>S72/OFFSET(S$10, $H$1,0)</f>
        <v/>
      </c>
      <c r="Y72" s="9">
        <f>T72/OFFSET(T$10, $H$1,0)</f>
        <v/>
      </c>
      <c r="Z72" s="9">
        <f>U72/OFFSET(U$10, $H$1,0)</f>
        <v/>
      </c>
    </row>
    <row r="73">
      <c r="A73" s="2" t="n">
        <v>44802</v>
      </c>
      <c r="B73" t="n">
        <v>677</v>
      </c>
      <c r="C73" t="n">
        <v>316</v>
      </c>
      <c r="D73" t="n">
        <v>1048</v>
      </c>
      <c r="E73" t="n">
        <v>2041</v>
      </c>
      <c r="G73">
        <f>B73+G72</f>
        <v/>
      </c>
      <c r="H73">
        <f>C73+H72</f>
        <v/>
      </c>
      <c r="I73">
        <f>D73+I72</f>
        <v/>
      </c>
      <c r="K73" s="9">
        <f>H73/G73</f>
        <v/>
      </c>
      <c r="L73" s="9">
        <f>I73/H73</f>
        <v/>
      </c>
      <c r="M73" s="9">
        <f>I73/G73</f>
        <v/>
      </c>
      <c r="S73" s="9">
        <f>K73*($O$6^(ROW()-10))</f>
        <v/>
      </c>
      <c r="T73" s="9">
        <f>L73*($O$6^(ROW()-10))</f>
        <v/>
      </c>
      <c r="U73" s="9">
        <f>M73*($O$6^(ROW()-10))</f>
        <v/>
      </c>
      <c r="W73" s="6">
        <f>A73</f>
        <v/>
      </c>
      <c r="X73" s="9">
        <f>S73/OFFSET(S$10, $H$1,0)</f>
        <v/>
      </c>
      <c r="Y73" s="9">
        <f>T73/OFFSET(T$10, $H$1,0)</f>
        <v/>
      </c>
      <c r="Z73" s="9">
        <f>U73/OFFSET(U$10, $H$1,0)</f>
        <v/>
      </c>
    </row>
    <row r="74">
      <c r="A74" s="2" t="n">
        <v>44809</v>
      </c>
      <c r="B74" t="n">
        <v>822</v>
      </c>
      <c r="C74" t="n">
        <v>293</v>
      </c>
      <c r="D74" t="n">
        <v>1078</v>
      </c>
      <c r="E74" t="n">
        <v>2193</v>
      </c>
      <c r="G74">
        <f>B74+G73</f>
        <v/>
      </c>
      <c r="H74">
        <f>C74+H73</f>
        <v/>
      </c>
      <c r="I74">
        <f>D74+I73</f>
        <v/>
      </c>
      <c r="K74" s="9">
        <f>H74/G74</f>
        <v/>
      </c>
      <c r="L74" s="9">
        <f>I74/H74</f>
        <v/>
      </c>
      <c r="M74" s="9">
        <f>I74/G74</f>
        <v/>
      </c>
      <c r="S74" s="9">
        <f>K74*($O$6^(ROW()-10))</f>
        <v/>
      </c>
      <c r="T74" s="9">
        <f>L74*($O$6^(ROW()-10))</f>
        <v/>
      </c>
      <c r="U74" s="9">
        <f>M74*($O$6^(ROW()-10))</f>
        <v/>
      </c>
      <c r="W74" s="6">
        <f>A74</f>
        <v/>
      </c>
      <c r="X74" s="9">
        <f>S74/OFFSET(S$10, $H$1,0)</f>
        <v/>
      </c>
      <c r="Y74" s="9">
        <f>T74/OFFSET(T$10, $H$1,0)</f>
        <v/>
      </c>
      <c r="Z74" s="9">
        <f>U74/OFFSET(U$10, $H$1,0)</f>
        <v/>
      </c>
    </row>
    <row r="75">
      <c r="A75" s="2" t="n">
        <v>44816</v>
      </c>
      <c r="B75" t="n">
        <v>750</v>
      </c>
      <c r="C75" t="n">
        <v>330</v>
      </c>
      <c r="D75" t="n">
        <v>1161</v>
      </c>
      <c r="E75" t="n">
        <v>2241</v>
      </c>
      <c r="G75">
        <f>B75+G74</f>
        <v/>
      </c>
      <c r="H75">
        <f>C75+H74</f>
        <v/>
      </c>
      <c r="I75">
        <f>D75+I74</f>
        <v/>
      </c>
      <c r="K75" s="9">
        <f>H75/G75</f>
        <v/>
      </c>
      <c r="L75" s="9">
        <f>I75/H75</f>
        <v/>
      </c>
      <c r="M75" s="9">
        <f>I75/G75</f>
        <v/>
      </c>
      <c r="S75" s="9">
        <f>K75*($O$6^(ROW()-10))</f>
        <v/>
      </c>
      <c r="T75" s="9">
        <f>L75*($O$6^(ROW()-10))</f>
        <v/>
      </c>
      <c r="U75" s="9">
        <f>M75*($O$6^(ROW()-10))</f>
        <v/>
      </c>
      <c r="W75" s="6">
        <f>A75</f>
        <v/>
      </c>
      <c r="X75" s="9">
        <f>S75/OFFSET(S$10, $H$1,0)</f>
        <v/>
      </c>
      <c r="Y75" s="9">
        <f>T75/OFFSET(T$10, $H$1,0)</f>
        <v/>
      </c>
      <c r="Z75" s="9">
        <f>U75/OFFSET(U$10, $H$1,0)</f>
        <v/>
      </c>
    </row>
    <row r="76">
      <c r="A76" s="2" t="n">
        <v>44823</v>
      </c>
      <c r="B76" t="n">
        <v>827</v>
      </c>
      <c r="C76" t="n">
        <v>368</v>
      </c>
      <c r="D76" t="n">
        <v>1125</v>
      </c>
      <c r="E76" t="n">
        <v>2320</v>
      </c>
      <c r="G76">
        <f>B76+G75</f>
        <v/>
      </c>
      <c r="H76">
        <f>C76+H75</f>
        <v/>
      </c>
      <c r="I76">
        <f>D76+I75</f>
        <v/>
      </c>
      <c r="K76" s="9">
        <f>H76/G76</f>
        <v/>
      </c>
      <c r="L76" s="9">
        <f>I76/H76</f>
        <v/>
      </c>
      <c r="M76" s="9">
        <f>I76/G76</f>
        <v/>
      </c>
      <c r="S76" s="9">
        <f>K76*($O$6^(ROW()-10))</f>
        <v/>
      </c>
      <c r="T76" s="9">
        <f>L76*($O$6^(ROW()-10))</f>
        <v/>
      </c>
      <c r="U76" s="9">
        <f>M76*($O$6^(ROW()-10))</f>
        <v/>
      </c>
      <c r="W76" s="6">
        <f>A76</f>
        <v/>
      </c>
      <c r="X76" s="9">
        <f>S76/OFFSET(S$10, $H$1,0)</f>
        <v/>
      </c>
      <c r="Y76" s="9">
        <f>T76/OFFSET(T$10, $H$1,0)</f>
        <v/>
      </c>
      <c r="Z76" s="9">
        <f>U76/OFFSET(U$10, $H$1,0)</f>
        <v/>
      </c>
    </row>
    <row r="77">
      <c r="A77" s="2" t="n">
        <v>44830</v>
      </c>
      <c r="B77" t="n">
        <v>853</v>
      </c>
      <c r="C77" t="n">
        <v>344</v>
      </c>
      <c r="D77" t="n">
        <v>1177</v>
      </c>
      <c r="E77" t="n">
        <v>2374</v>
      </c>
      <c r="G77">
        <f>B77+G76</f>
        <v/>
      </c>
      <c r="H77">
        <f>C77+H76</f>
        <v/>
      </c>
      <c r="I77">
        <f>D77+I76</f>
        <v/>
      </c>
      <c r="K77" s="9">
        <f>H77/G77</f>
        <v/>
      </c>
      <c r="L77" s="9">
        <f>I77/H77</f>
        <v/>
      </c>
      <c r="M77" s="9">
        <f>I77/G77</f>
        <v/>
      </c>
      <c r="S77" s="9">
        <f>K77*($O$6^(ROW()-10))</f>
        <v/>
      </c>
      <c r="T77" s="9">
        <f>L77*($O$6^(ROW()-10))</f>
        <v/>
      </c>
      <c r="U77" s="9">
        <f>M77*($O$6^(ROW()-10))</f>
        <v/>
      </c>
      <c r="W77" s="6">
        <f>A77</f>
        <v/>
      </c>
      <c r="X77" s="9">
        <f>S77/OFFSET(S$10, $H$1,0)</f>
        <v/>
      </c>
      <c r="Y77" s="9">
        <f>T77/OFFSET(T$10, $H$1,0)</f>
        <v/>
      </c>
      <c r="Z77" s="9">
        <f>U77/OFFSET(U$10, $H$1,0)</f>
        <v/>
      </c>
    </row>
    <row r="78">
      <c r="A78" s="2" t="n">
        <v>44837</v>
      </c>
      <c r="B78" t="n">
        <v>901</v>
      </c>
      <c r="C78" t="n">
        <v>350</v>
      </c>
      <c r="D78" t="n">
        <v>1189</v>
      </c>
      <c r="E78" t="n">
        <v>2440</v>
      </c>
      <c r="G78">
        <f>B78+G77</f>
        <v/>
      </c>
      <c r="H78">
        <f>C78+H77</f>
        <v/>
      </c>
      <c r="I78">
        <f>D78+I77</f>
        <v/>
      </c>
      <c r="K78" s="9">
        <f>H78/G78</f>
        <v/>
      </c>
      <c r="L78" s="9">
        <f>I78/H78</f>
        <v/>
      </c>
      <c r="M78" s="9">
        <f>I78/G78</f>
        <v/>
      </c>
      <c r="S78" s="9">
        <f>K78*($O$6^(ROW()-10))</f>
        <v/>
      </c>
      <c r="T78" s="9">
        <f>L78*($O$6^(ROW()-10))</f>
        <v/>
      </c>
      <c r="U78" s="9">
        <f>M78*($O$6^(ROW()-10))</f>
        <v/>
      </c>
      <c r="W78" s="6">
        <f>A78</f>
        <v/>
      </c>
      <c r="X78" s="9">
        <f>S78/OFFSET(S$10, $H$1,0)</f>
        <v/>
      </c>
      <c r="Y78" s="9">
        <f>T78/OFFSET(T$10, $H$1,0)</f>
        <v/>
      </c>
      <c r="Z78" s="9">
        <f>U78/OFFSET(U$10, $H$1,0)</f>
        <v/>
      </c>
    </row>
    <row r="79">
      <c r="A79" s="2" t="n">
        <v>44844</v>
      </c>
      <c r="B79" t="n">
        <v>885</v>
      </c>
      <c r="C79" t="n">
        <v>340</v>
      </c>
      <c r="D79" t="n">
        <v>1144</v>
      </c>
      <c r="E79" t="n">
        <v>2369</v>
      </c>
      <c r="G79">
        <f>B79+G78</f>
        <v/>
      </c>
      <c r="H79">
        <f>C79+H78</f>
        <v/>
      </c>
      <c r="I79">
        <f>D79+I78</f>
        <v/>
      </c>
      <c r="K79" s="9">
        <f>H79/G79</f>
        <v/>
      </c>
      <c r="L79" s="9">
        <f>I79/H79</f>
        <v/>
      </c>
      <c r="M79" s="9">
        <f>I79/G79</f>
        <v/>
      </c>
      <c r="S79" s="9">
        <f>K79*($O$6^(ROW()-10))</f>
        <v/>
      </c>
      <c r="T79" s="9">
        <f>L79*($O$6^(ROW()-10))</f>
        <v/>
      </c>
      <c r="U79" s="9">
        <f>M79*($O$6^(ROW()-10))</f>
        <v/>
      </c>
      <c r="W79" s="6">
        <f>A79</f>
        <v/>
      </c>
      <c r="X79" s="9">
        <f>S79/OFFSET(S$10, $H$1,0)</f>
        <v/>
      </c>
      <c r="Y79" s="9">
        <f>T79/OFFSET(T$10, $H$1,0)</f>
        <v/>
      </c>
      <c r="Z79" s="9">
        <f>U79/OFFSET(U$10, $H$1,0)</f>
        <v/>
      </c>
    </row>
    <row r="80">
      <c r="A80" s="2" t="n">
        <v>44851</v>
      </c>
      <c r="B80" t="n">
        <v>809</v>
      </c>
      <c r="C80" t="n">
        <v>334</v>
      </c>
      <c r="D80" t="n">
        <v>1199</v>
      </c>
      <c r="E80" t="n">
        <v>2342</v>
      </c>
      <c r="G80">
        <f>B80+G79</f>
        <v/>
      </c>
      <c r="H80">
        <f>C80+H79</f>
        <v/>
      </c>
      <c r="I80">
        <f>D80+I79</f>
        <v/>
      </c>
      <c r="K80" s="9">
        <f>H80/G80</f>
        <v/>
      </c>
      <c r="L80" s="9">
        <f>I80/H80</f>
        <v/>
      </c>
      <c r="M80" s="9">
        <f>I80/G80</f>
        <v/>
      </c>
      <c r="S80" s="9">
        <f>K80*($O$6^(ROW()-10))</f>
        <v/>
      </c>
      <c r="T80" s="9">
        <f>L80*($O$6^(ROW()-10))</f>
        <v/>
      </c>
      <c r="U80" s="9">
        <f>M80*($O$6^(ROW()-10))</f>
        <v/>
      </c>
      <c r="W80" s="6">
        <f>A80</f>
        <v/>
      </c>
      <c r="X80" s="9">
        <f>S80/OFFSET(S$10, $H$1,0)</f>
        <v/>
      </c>
      <c r="Y80" s="9">
        <f>T80/OFFSET(T$10, $H$1,0)</f>
        <v/>
      </c>
      <c r="Z80" s="9">
        <f>U80/OFFSET(U$10, $H$1,0)</f>
        <v/>
      </c>
    </row>
    <row r="81">
      <c r="A81" s="2" t="n">
        <v>44858</v>
      </c>
      <c r="B81" t="n">
        <v>816</v>
      </c>
      <c r="C81" t="n">
        <v>313</v>
      </c>
      <c r="D81" t="n">
        <v>1184</v>
      </c>
      <c r="E81" t="n">
        <v>2313</v>
      </c>
      <c r="G81">
        <f>B81+G80</f>
        <v/>
      </c>
      <c r="H81">
        <f>C81+H80</f>
        <v/>
      </c>
      <c r="I81">
        <f>D81+I80</f>
        <v/>
      </c>
      <c r="K81" s="9">
        <f>H81/G81</f>
        <v/>
      </c>
      <c r="L81" s="9">
        <f>I81/H81</f>
        <v/>
      </c>
      <c r="M81" s="9">
        <f>I81/G81</f>
        <v/>
      </c>
      <c r="S81" s="9">
        <f>K81*($O$6^(ROW()-10))</f>
        <v/>
      </c>
      <c r="T81" s="9">
        <f>L81*($O$6^(ROW()-10))</f>
        <v/>
      </c>
      <c r="U81" s="9">
        <f>M81*($O$6^(ROW()-10))</f>
        <v/>
      </c>
      <c r="W81" s="6">
        <f>A81</f>
        <v/>
      </c>
      <c r="X81" s="9">
        <f>S81/OFFSET(S$10, $H$1,0)</f>
        <v/>
      </c>
      <c r="Y81" s="9">
        <f>T81/OFFSET(T$10, $H$1,0)</f>
        <v/>
      </c>
      <c r="Z81" s="9">
        <f>U81/OFFSET(U$10, $H$1,0)</f>
        <v/>
      </c>
    </row>
    <row r="82">
      <c r="A82" s="2" t="n">
        <v>44865</v>
      </c>
      <c r="B82" t="n">
        <v>765</v>
      </c>
      <c r="C82" t="n">
        <v>312</v>
      </c>
      <c r="D82" t="n">
        <v>1106</v>
      </c>
      <c r="E82" t="n">
        <v>2183</v>
      </c>
      <c r="G82">
        <f>B82+G81</f>
        <v/>
      </c>
      <c r="H82">
        <f>C82+H81</f>
        <v/>
      </c>
      <c r="I82">
        <f>D82+I81</f>
        <v/>
      </c>
      <c r="K82" s="9">
        <f>H82/G82</f>
        <v/>
      </c>
      <c r="L82" s="9">
        <f>I82/H82</f>
        <v/>
      </c>
      <c r="M82" s="9">
        <f>I82/G82</f>
        <v/>
      </c>
      <c r="S82" s="9">
        <f>K82*($O$6^(ROW()-10))</f>
        <v/>
      </c>
      <c r="T82" s="9">
        <f>L82*($O$6^(ROW()-10))</f>
        <v/>
      </c>
      <c r="U82" s="9">
        <f>M82*($O$6^(ROW()-10))</f>
        <v/>
      </c>
      <c r="W82" s="6">
        <f>A82</f>
        <v/>
      </c>
      <c r="X82" s="9">
        <f>S82/OFFSET(S$10, $H$1,0)</f>
        <v/>
      </c>
      <c r="Y82" s="9">
        <f>T82/OFFSET(T$10, $H$1,0)</f>
        <v/>
      </c>
      <c r="Z82" s="9">
        <f>U82/OFFSET(U$10, $H$1,0)</f>
        <v/>
      </c>
    </row>
    <row r="83">
      <c r="A83" s="2" t="n">
        <v>44872</v>
      </c>
      <c r="B83" t="n">
        <v>739</v>
      </c>
      <c r="C83" t="n">
        <v>365</v>
      </c>
      <c r="D83" t="n">
        <v>1143</v>
      </c>
      <c r="E83" t="n">
        <v>2247</v>
      </c>
      <c r="G83">
        <f>B83+G82</f>
        <v/>
      </c>
      <c r="H83">
        <f>C83+H82</f>
        <v/>
      </c>
      <c r="I83">
        <f>D83+I82</f>
        <v/>
      </c>
      <c r="K83" s="9">
        <f>H83/G83</f>
        <v/>
      </c>
      <c r="L83" s="9">
        <f>I83/H83</f>
        <v/>
      </c>
      <c r="M83" s="9">
        <f>I83/G83</f>
        <v/>
      </c>
      <c r="S83" s="9">
        <f>K83*($O$6^(ROW()-10))</f>
        <v/>
      </c>
      <c r="T83" s="9">
        <f>L83*($O$6^(ROW()-10))</f>
        <v/>
      </c>
      <c r="U83" s="9">
        <f>M83*($O$6^(ROW()-10))</f>
        <v/>
      </c>
      <c r="W83" s="6">
        <f>A83</f>
        <v/>
      </c>
      <c r="X83" s="9">
        <f>S83/OFFSET(S$10, $H$1,0)</f>
        <v/>
      </c>
      <c r="Y83" s="9">
        <f>T83/OFFSET(T$10, $H$1,0)</f>
        <v/>
      </c>
      <c r="Z83" s="9">
        <f>U83/OFFSET(U$10, $H$1,0)</f>
        <v/>
      </c>
    </row>
    <row r="84">
      <c r="A84" s="2" t="n">
        <v>44879</v>
      </c>
      <c r="B84" t="n">
        <v>738</v>
      </c>
      <c r="C84" t="n">
        <v>351</v>
      </c>
      <c r="D84" t="n">
        <v>1147</v>
      </c>
      <c r="E84" t="n">
        <v>2236</v>
      </c>
      <c r="G84">
        <f>B84+G83</f>
        <v/>
      </c>
      <c r="H84">
        <f>C84+H83</f>
        <v/>
      </c>
      <c r="I84">
        <f>D84+I83</f>
        <v/>
      </c>
      <c r="K84" s="9">
        <f>H84/G84</f>
        <v/>
      </c>
      <c r="L84" s="9">
        <f>I84/H84</f>
        <v/>
      </c>
      <c r="M84" s="9">
        <f>I84/G84</f>
        <v/>
      </c>
      <c r="S84" s="9">
        <f>K84*($O$6^(ROW()-10))</f>
        <v/>
      </c>
      <c r="T84" s="9">
        <f>L84*($O$6^(ROW()-10))</f>
        <v/>
      </c>
      <c r="U84" s="9">
        <f>M84*($O$6^(ROW()-10))</f>
        <v/>
      </c>
      <c r="W84" s="6">
        <f>A84</f>
        <v/>
      </c>
      <c r="X84" s="9">
        <f>S84/OFFSET(S$10, $H$1,0)</f>
        <v/>
      </c>
      <c r="Y84" s="9">
        <f>T84/OFFSET(T$10, $H$1,0)</f>
        <v/>
      </c>
      <c r="Z84" s="9">
        <f>U84/OFFSET(U$10, $H$1,0)</f>
        <v/>
      </c>
    </row>
    <row r="85">
      <c r="A85" s="2" t="n">
        <v>44886</v>
      </c>
      <c r="B85" t="n">
        <v>808</v>
      </c>
      <c r="C85" t="n">
        <v>342</v>
      </c>
      <c r="D85" t="n">
        <v>1146</v>
      </c>
      <c r="E85" t="n">
        <v>2296</v>
      </c>
      <c r="G85">
        <f>B85+G84</f>
        <v/>
      </c>
      <c r="H85">
        <f>C85+H84</f>
        <v/>
      </c>
      <c r="I85">
        <f>D85+I84</f>
        <v/>
      </c>
      <c r="K85" s="9">
        <f>H85/G85</f>
        <v/>
      </c>
      <c r="L85" s="9">
        <f>I85/H85</f>
        <v/>
      </c>
      <c r="M85" s="9">
        <f>I85/G85</f>
        <v/>
      </c>
      <c r="S85" s="9">
        <f>K85*($O$6^(ROW()-10))</f>
        <v/>
      </c>
      <c r="T85" s="9">
        <f>L85*($O$6^(ROW()-10))</f>
        <v/>
      </c>
      <c r="U85" s="9">
        <f>M85*($O$6^(ROW()-10))</f>
        <v/>
      </c>
      <c r="W85" s="6">
        <f>A85</f>
        <v/>
      </c>
      <c r="X85" s="9">
        <f>S85/OFFSET(S$10, $H$1,0)</f>
        <v/>
      </c>
      <c r="Y85" s="9">
        <f>T85/OFFSET(T$10, $H$1,0)</f>
        <v/>
      </c>
      <c r="Z85" s="9">
        <f>U85/OFFSET(U$10, $H$1,0)</f>
        <v/>
      </c>
    </row>
    <row r="86">
      <c r="A86" s="2" t="n">
        <v>44893</v>
      </c>
      <c r="B86" t="n">
        <v>848</v>
      </c>
      <c r="C86" t="n">
        <v>363</v>
      </c>
      <c r="D86" t="n">
        <v>1251</v>
      </c>
      <c r="E86" t="n">
        <v>2462</v>
      </c>
      <c r="G86">
        <f>B86+G85</f>
        <v/>
      </c>
      <c r="H86">
        <f>C86+H85</f>
        <v/>
      </c>
      <c r="I86">
        <f>D86+I85</f>
        <v/>
      </c>
      <c r="K86" s="9">
        <f>H86/G86</f>
        <v/>
      </c>
      <c r="L86" s="9">
        <f>I86/H86</f>
        <v/>
      </c>
      <c r="M86" s="9">
        <f>I86/G86</f>
        <v/>
      </c>
      <c r="S86" s="9">
        <f>K86*($O$6^(ROW()-10))</f>
        <v/>
      </c>
      <c r="T86" s="9">
        <f>L86*($O$6^(ROW()-10))</f>
        <v/>
      </c>
      <c r="U86" s="9">
        <f>M86*($O$6^(ROW()-10))</f>
        <v/>
      </c>
      <c r="W86" s="6">
        <f>A86</f>
        <v/>
      </c>
      <c r="X86" s="9">
        <f>S86/OFFSET(S$10, $H$1,0)</f>
        <v/>
      </c>
      <c r="Y86" s="9">
        <f>T86/OFFSET(T$10, $H$1,0)</f>
        <v/>
      </c>
      <c r="Z86" s="9">
        <f>U86/OFFSET(U$10, $H$1,0)</f>
        <v/>
      </c>
    </row>
    <row r="87">
      <c r="A87" s="2" t="n">
        <v>44900</v>
      </c>
      <c r="B87" t="n">
        <v>854</v>
      </c>
      <c r="C87" t="n">
        <v>386</v>
      </c>
      <c r="D87" t="n">
        <v>1228</v>
      </c>
      <c r="E87" t="n">
        <v>2468</v>
      </c>
      <c r="G87">
        <f>B87+G86</f>
        <v/>
      </c>
      <c r="H87">
        <f>C87+H86</f>
        <v/>
      </c>
      <c r="I87">
        <f>D87+I86</f>
        <v/>
      </c>
      <c r="K87" s="9">
        <f>H87/G87</f>
        <v/>
      </c>
      <c r="L87" s="9">
        <f>I87/H87</f>
        <v/>
      </c>
      <c r="M87" s="9">
        <f>I87/G87</f>
        <v/>
      </c>
      <c r="S87" s="9">
        <f>K87*($O$6^(ROW()-10))</f>
        <v/>
      </c>
      <c r="T87" s="9">
        <f>L87*($O$6^(ROW()-10))</f>
        <v/>
      </c>
      <c r="U87" s="9">
        <f>M87*($O$6^(ROW()-10))</f>
        <v/>
      </c>
      <c r="W87" s="6">
        <f>A87</f>
        <v/>
      </c>
      <c r="X87" s="9">
        <f>S87/OFFSET(S$10, $H$1,0)</f>
        <v/>
      </c>
      <c r="Y87" s="9">
        <f>T87/OFFSET(T$10, $H$1,0)</f>
        <v/>
      </c>
      <c r="Z87" s="9">
        <f>U87/OFFSET(U$10, $H$1,0)</f>
        <v/>
      </c>
    </row>
    <row r="88">
      <c r="A88" s="2" t="n">
        <v>44907</v>
      </c>
      <c r="B88" t="n">
        <v>902</v>
      </c>
      <c r="C88" t="n">
        <v>435</v>
      </c>
      <c r="D88" t="n">
        <v>1395</v>
      </c>
      <c r="E88" t="n">
        <v>2732</v>
      </c>
      <c r="G88">
        <f>B88+G87</f>
        <v/>
      </c>
      <c r="H88">
        <f>C88+H87</f>
        <v/>
      </c>
      <c r="I88">
        <f>D88+I87</f>
        <v/>
      </c>
      <c r="K88" s="9">
        <f>H88/G88</f>
        <v/>
      </c>
      <c r="L88" s="9">
        <f>I88/H88</f>
        <v/>
      </c>
      <c r="M88" s="9">
        <f>I88/G88</f>
        <v/>
      </c>
      <c r="S88" s="9">
        <f>K88*($O$6^(ROW()-10))</f>
        <v/>
      </c>
      <c r="T88" s="9">
        <f>L88*($O$6^(ROW()-10))</f>
        <v/>
      </c>
      <c r="U88" s="9">
        <f>M88*($O$6^(ROW()-10))</f>
        <v/>
      </c>
      <c r="W88" s="6">
        <f>A88</f>
        <v/>
      </c>
      <c r="X88" s="9">
        <f>S88/OFFSET(S$10, $H$1,0)</f>
        <v/>
      </c>
      <c r="Y88" s="9">
        <f>T88/OFFSET(T$10, $H$1,0)</f>
        <v/>
      </c>
      <c r="Z88" s="9">
        <f>U88/OFFSET(U$10, $H$1,0)</f>
        <v/>
      </c>
    </row>
    <row r="89">
      <c r="A89" s="2" t="n">
        <v>44914</v>
      </c>
      <c r="B89" t="n">
        <v>1011</v>
      </c>
      <c r="C89" t="n">
        <v>414</v>
      </c>
      <c r="D89" t="n">
        <v>1597</v>
      </c>
      <c r="E89" t="n">
        <v>3022</v>
      </c>
      <c r="G89">
        <f>B89+G88</f>
        <v/>
      </c>
      <c r="H89">
        <f>C89+H88</f>
        <v/>
      </c>
      <c r="I89">
        <f>D89+I88</f>
        <v/>
      </c>
      <c r="K89" s="9">
        <f>H89/G89</f>
        <v/>
      </c>
      <c r="L89" s="9">
        <f>I89/H89</f>
        <v/>
      </c>
      <c r="M89" s="9">
        <f>I89/G89</f>
        <v/>
      </c>
      <c r="S89" s="9">
        <f>K89*($O$6^(ROW()-10))</f>
        <v/>
      </c>
      <c r="T89" s="9">
        <f>L89*($O$6^(ROW()-10))</f>
        <v/>
      </c>
      <c r="U89" s="9">
        <f>M89*($O$6^(ROW()-10))</f>
        <v/>
      </c>
      <c r="W89" s="6">
        <f>A89</f>
        <v/>
      </c>
      <c r="X89" s="9">
        <f>S89/OFFSET(S$10, $H$1,0)</f>
        <v/>
      </c>
      <c r="Y89" s="9">
        <f>T89/OFFSET(T$10, $H$1,0)</f>
        <v/>
      </c>
      <c r="Z89" s="9">
        <f>U89/OFFSET(U$10, $H$1,0)</f>
        <v/>
      </c>
    </row>
    <row r="90">
      <c r="A90" s="2" t="n">
        <v>44921</v>
      </c>
      <c r="B90" t="n">
        <v>1109</v>
      </c>
      <c r="C90" t="n">
        <v>487</v>
      </c>
      <c r="D90" t="n">
        <v>1570</v>
      </c>
      <c r="E90" t="n">
        <v>3166</v>
      </c>
      <c r="G90">
        <f>B90+G89</f>
        <v/>
      </c>
      <c r="H90">
        <f>C90+H89</f>
        <v/>
      </c>
      <c r="I90">
        <f>D90+I89</f>
        <v/>
      </c>
      <c r="K90" s="9">
        <f>H90/G90</f>
        <v/>
      </c>
      <c r="L90" s="9">
        <f>I90/H90</f>
        <v/>
      </c>
      <c r="M90" s="9">
        <f>I90/G90</f>
        <v/>
      </c>
      <c r="S90" s="9">
        <f>K90*($O$6^(ROW()-10))</f>
        <v/>
      </c>
      <c r="T90" s="9">
        <f>L90*($O$6^(ROW()-10))</f>
        <v/>
      </c>
      <c r="U90" s="9">
        <f>M90*($O$6^(ROW()-10))</f>
        <v/>
      </c>
      <c r="W90" s="6">
        <f>A90</f>
        <v/>
      </c>
      <c r="X90" s="9">
        <f>S90/OFFSET(S$10, $H$1,0)</f>
        <v/>
      </c>
      <c r="Y90" s="9">
        <f>T90/OFFSET(T$10, $H$1,0)</f>
        <v/>
      </c>
      <c r="Z90" s="9">
        <f>U90/OFFSET(U$10, $H$1,0)</f>
        <v/>
      </c>
    </row>
    <row r="91">
      <c r="A91" s="2" t="n">
        <v>44928</v>
      </c>
      <c r="B91" t="n">
        <v>1000</v>
      </c>
      <c r="C91" t="n">
        <v>441</v>
      </c>
      <c r="D91" t="n">
        <v>1522</v>
      </c>
      <c r="E91" t="n">
        <v>2963</v>
      </c>
      <c r="G91">
        <f>B91+G90</f>
        <v/>
      </c>
      <c r="H91">
        <f>C91+H90</f>
        <v/>
      </c>
      <c r="I91">
        <f>D91+I90</f>
        <v/>
      </c>
      <c r="K91" s="9">
        <f>H91/G91</f>
        <v/>
      </c>
      <c r="L91" s="9">
        <f>I91/H91</f>
        <v/>
      </c>
      <c r="M91" s="9">
        <f>I91/G91</f>
        <v/>
      </c>
      <c r="S91" s="9">
        <f>K91*($O$6^(ROW()-10))</f>
        <v/>
      </c>
      <c r="T91" s="9">
        <f>L91*($O$6^(ROW()-10))</f>
        <v/>
      </c>
      <c r="U91" s="9">
        <f>M91*($O$6^(ROW()-10))</f>
        <v/>
      </c>
      <c r="W91" s="6">
        <f>A91</f>
        <v/>
      </c>
      <c r="X91" s="9">
        <f>S91/OFFSET(S$10, $H$1,0)</f>
        <v/>
      </c>
      <c r="Y91" s="9">
        <f>T91/OFFSET(T$10, $H$1,0)</f>
        <v/>
      </c>
      <c r="Z91" s="9">
        <f>U91/OFFSET(U$10, $H$1,0)</f>
        <v/>
      </c>
    </row>
    <row r="92">
      <c r="A92" s="2" t="n">
        <v>44935</v>
      </c>
      <c r="B92" t="n">
        <v>916</v>
      </c>
      <c r="C92" t="n">
        <v>394</v>
      </c>
      <c r="D92" t="n">
        <v>1355</v>
      </c>
      <c r="E92" t="n">
        <v>2665</v>
      </c>
      <c r="G92">
        <f>B92+G91</f>
        <v/>
      </c>
      <c r="H92">
        <f>C92+H91</f>
        <v/>
      </c>
      <c r="I92">
        <f>D92+I91</f>
        <v/>
      </c>
      <c r="K92" s="9">
        <f>H92/G92</f>
        <v/>
      </c>
      <c r="L92" s="9">
        <f>I92/H92</f>
        <v/>
      </c>
      <c r="M92" s="9">
        <f>I92/G92</f>
        <v/>
      </c>
      <c r="S92" s="9">
        <f>K92*($O$6^(ROW()-10))</f>
        <v/>
      </c>
      <c r="T92" s="9">
        <f>L92*($O$6^(ROW()-10))</f>
        <v/>
      </c>
      <c r="U92" s="9">
        <f>M92*($O$6^(ROW()-10))</f>
        <v/>
      </c>
      <c r="W92" s="6">
        <f>A92</f>
        <v/>
      </c>
      <c r="X92" s="9">
        <f>S92/OFFSET(S$10, $H$1,0)</f>
        <v/>
      </c>
      <c r="Y92" s="9">
        <f>T92/OFFSET(T$10, $H$1,0)</f>
        <v/>
      </c>
      <c r="Z92" s="9">
        <f>U92/OFFSET(U$10, $H$1,0)</f>
        <v/>
      </c>
    </row>
    <row r="93">
      <c r="A93" s="2" t="n">
        <v>44942</v>
      </c>
      <c r="B93" t="n">
        <v>849</v>
      </c>
      <c r="C93" t="n">
        <v>398</v>
      </c>
      <c r="D93" t="n">
        <v>1280</v>
      </c>
      <c r="E93" t="n">
        <v>2527</v>
      </c>
      <c r="G93">
        <f>B93+G92</f>
        <v/>
      </c>
      <c r="H93">
        <f>C93+H92</f>
        <v/>
      </c>
      <c r="I93">
        <f>D93+I92</f>
        <v/>
      </c>
      <c r="K93" s="9">
        <f>H93/G93</f>
        <v/>
      </c>
      <c r="L93" s="9">
        <f>I93/H93</f>
        <v/>
      </c>
      <c r="M93" s="9">
        <f>I93/G93</f>
        <v/>
      </c>
      <c r="S93" s="9">
        <f>K93*($O$6^(ROW()-10))</f>
        <v/>
      </c>
      <c r="T93" s="9">
        <f>L93*($O$6^(ROW()-10))</f>
        <v/>
      </c>
      <c r="U93" s="9">
        <f>M93*($O$6^(ROW()-10))</f>
        <v/>
      </c>
      <c r="W93" s="6">
        <f>A93</f>
        <v/>
      </c>
      <c r="X93" s="9">
        <f>S93/OFFSET(S$10, $H$1,0)</f>
        <v/>
      </c>
      <c r="Y93" s="9">
        <f>T93/OFFSET(T$10, $H$1,0)</f>
        <v/>
      </c>
      <c r="Z93" s="9">
        <f>U93/OFFSET(U$10, $H$1,0)</f>
        <v/>
      </c>
    </row>
    <row r="94">
      <c r="A94" s="2" t="n">
        <v>44949</v>
      </c>
      <c r="B94" t="n">
        <v>752</v>
      </c>
      <c r="C94" t="n">
        <v>362</v>
      </c>
      <c r="D94" t="n">
        <v>1203</v>
      </c>
      <c r="E94" t="n">
        <v>2317</v>
      </c>
      <c r="G94">
        <f>B94+G93</f>
        <v/>
      </c>
      <c r="H94">
        <f>C94+H93</f>
        <v/>
      </c>
      <c r="I94">
        <f>D94+I93</f>
        <v/>
      </c>
      <c r="K94" s="9">
        <f>H94/G94</f>
        <v/>
      </c>
      <c r="L94" s="9">
        <f>I94/H94</f>
        <v/>
      </c>
      <c r="M94" s="9">
        <f>I94/G94</f>
        <v/>
      </c>
      <c r="S94" s="9">
        <f>K94*($O$6^(ROW()-10))</f>
        <v/>
      </c>
      <c r="T94" s="9">
        <f>L94*($O$6^(ROW()-10))</f>
        <v/>
      </c>
      <c r="U94" s="9">
        <f>M94*($O$6^(ROW()-10))</f>
        <v/>
      </c>
      <c r="W94" s="6">
        <f>A94</f>
        <v/>
      </c>
      <c r="X94" s="9">
        <f>S94/OFFSET(S$10, $H$1,0)</f>
        <v/>
      </c>
      <c r="Y94" s="9">
        <f>T94/OFFSET(T$10, $H$1,0)</f>
        <v/>
      </c>
      <c r="Z94" s="9">
        <f>U94/OFFSET(U$10, $H$1,0)</f>
        <v/>
      </c>
    </row>
    <row r="95">
      <c r="A95" s="2" t="n">
        <v>44956</v>
      </c>
      <c r="B95" t="n">
        <v>800</v>
      </c>
      <c r="C95" t="n">
        <v>350</v>
      </c>
      <c r="D95" t="n">
        <v>1202</v>
      </c>
      <c r="E95" t="n">
        <v>2352</v>
      </c>
      <c r="G95">
        <f>B95+G94</f>
        <v/>
      </c>
      <c r="H95">
        <f>C95+H94</f>
        <v/>
      </c>
      <c r="I95">
        <f>D95+I94</f>
        <v/>
      </c>
      <c r="K95" s="9">
        <f>H95/G95</f>
        <v/>
      </c>
      <c r="L95" s="9">
        <f>I95/H95</f>
        <v/>
      </c>
      <c r="M95" s="9">
        <f>I95/G95</f>
        <v/>
      </c>
      <c r="S95" s="9">
        <f>K95*($O$6^(ROW()-10))</f>
        <v/>
      </c>
      <c r="T95" s="9">
        <f>L95*($O$6^(ROW()-10))</f>
        <v/>
      </c>
      <c r="U95" s="9">
        <f>M95*($O$6^(ROW()-10))</f>
        <v/>
      </c>
      <c r="W95" s="6">
        <f>A95</f>
        <v/>
      </c>
      <c r="X95" s="9">
        <f>S95/OFFSET(S$10, $H$1,0)</f>
        <v/>
      </c>
      <c r="Y95" s="9">
        <f>T95/OFFSET(T$10, $H$1,0)</f>
        <v/>
      </c>
      <c r="Z95" s="9">
        <f>U95/OFFSET(U$10, $H$1,0)</f>
        <v/>
      </c>
    </row>
    <row r="96">
      <c r="A96" s="2" t="n">
        <v>44963</v>
      </c>
      <c r="B96" t="n">
        <v>788</v>
      </c>
      <c r="C96" t="n">
        <v>351</v>
      </c>
      <c r="D96" t="n">
        <v>1174</v>
      </c>
      <c r="E96" t="n">
        <v>2313</v>
      </c>
      <c r="G96">
        <f>B96+G95</f>
        <v/>
      </c>
      <c r="H96">
        <f>C96+H95</f>
        <v/>
      </c>
      <c r="I96">
        <f>D96+I95</f>
        <v/>
      </c>
      <c r="K96" s="9">
        <f>H96/G96</f>
        <v/>
      </c>
      <c r="L96" s="9">
        <f>I96/H96</f>
        <v/>
      </c>
      <c r="M96" s="9">
        <f>I96/G96</f>
        <v/>
      </c>
      <c r="S96" s="9">
        <f>K96*($O$6^(ROW()-10))</f>
        <v/>
      </c>
      <c r="T96" s="9">
        <f>L96*($O$6^(ROW()-10))</f>
        <v/>
      </c>
      <c r="U96" s="9">
        <f>M96*($O$6^(ROW()-10))</f>
        <v/>
      </c>
      <c r="W96" s="6">
        <f>A96</f>
        <v/>
      </c>
      <c r="X96" s="9">
        <f>S96/OFFSET(S$10, $H$1,0)</f>
        <v/>
      </c>
      <c r="Y96" s="9">
        <f>T96/OFFSET(T$10, $H$1,0)</f>
        <v/>
      </c>
      <c r="Z96" s="9">
        <f>U96/OFFSET(U$10, $H$1,0)</f>
        <v/>
      </c>
    </row>
    <row r="97">
      <c r="A97" s="2" t="n">
        <v>44970</v>
      </c>
      <c r="B97" t="n">
        <v>786</v>
      </c>
      <c r="C97" t="n">
        <v>382</v>
      </c>
      <c r="D97" t="n">
        <v>1173</v>
      </c>
      <c r="E97" t="n">
        <v>2341</v>
      </c>
      <c r="G97">
        <f>B97+G96</f>
        <v/>
      </c>
      <c r="H97">
        <f>C97+H96</f>
        <v/>
      </c>
      <c r="I97">
        <f>D97+I96</f>
        <v/>
      </c>
      <c r="K97" s="9">
        <f>H97/G97</f>
        <v/>
      </c>
      <c r="L97" s="9">
        <f>I97/H97</f>
        <v/>
      </c>
      <c r="M97" s="9">
        <f>I97/G97</f>
        <v/>
      </c>
      <c r="S97" s="9">
        <f>K97*($O$6^(ROW()-10))</f>
        <v/>
      </c>
      <c r="T97" s="9">
        <f>L97*($O$6^(ROW()-10))</f>
        <v/>
      </c>
      <c r="U97" s="9">
        <f>M97*($O$6^(ROW()-10))</f>
        <v/>
      </c>
      <c r="W97" s="6">
        <f>A97</f>
        <v/>
      </c>
      <c r="X97" s="9">
        <f>S97/OFFSET(S$10, $H$1,0)</f>
        <v/>
      </c>
      <c r="Y97" s="9">
        <f>T97/OFFSET(T$10, $H$1,0)</f>
        <v/>
      </c>
      <c r="Z97" s="9">
        <f>U97/OFFSET(U$10, $H$1,0)</f>
        <v/>
      </c>
    </row>
    <row r="98">
      <c r="A98" s="2" t="n">
        <v>44977</v>
      </c>
      <c r="B98" t="n">
        <v>763</v>
      </c>
      <c r="C98" t="n">
        <v>351</v>
      </c>
      <c r="D98" t="n">
        <v>1184</v>
      </c>
      <c r="E98" t="n">
        <v>2298</v>
      </c>
      <c r="G98">
        <f>B98+G97</f>
        <v/>
      </c>
      <c r="H98">
        <f>C98+H97</f>
        <v/>
      </c>
      <c r="I98">
        <f>D98+I97</f>
        <v/>
      </c>
      <c r="K98" s="9">
        <f>H98/G98</f>
        <v/>
      </c>
      <c r="L98" s="9">
        <f>I98/H98</f>
        <v/>
      </c>
      <c r="M98" s="9">
        <f>I98/G98</f>
        <v/>
      </c>
      <c r="S98" s="9">
        <f>K98*($O$6^(ROW()-10))</f>
        <v/>
      </c>
      <c r="T98" s="9">
        <f>L98*($O$6^(ROW()-10))</f>
        <v/>
      </c>
      <c r="U98" s="9">
        <f>M98*($O$6^(ROW()-10))</f>
        <v/>
      </c>
      <c r="W98" s="6">
        <f>A98</f>
        <v/>
      </c>
      <c r="X98" s="9">
        <f>S98/OFFSET(S$10, $H$1,0)</f>
        <v/>
      </c>
      <c r="Y98" s="9">
        <f>T98/OFFSET(T$10, $H$1,0)</f>
        <v/>
      </c>
      <c r="Z98" s="9">
        <f>U98/OFFSET(U$10, $H$1,0)</f>
        <v/>
      </c>
    </row>
    <row r="99">
      <c r="A99" s="2" t="n">
        <v>44984</v>
      </c>
      <c r="B99" t="n">
        <v>774</v>
      </c>
      <c r="C99" t="n">
        <v>355</v>
      </c>
      <c r="D99" t="n">
        <v>1195</v>
      </c>
      <c r="E99" t="n">
        <v>2324</v>
      </c>
      <c r="G99">
        <f>B99+G98</f>
        <v/>
      </c>
      <c r="H99">
        <f>C99+H98</f>
        <v/>
      </c>
      <c r="I99">
        <f>D99+I98</f>
        <v/>
      </c>
      <c r="K99" s="9">
        <f>H99/G99</f>
        <v/>
      </c>
      <c r="L99" s="9">
        <f>I99/H99</f>
        <v/>
      </c>
      <c r="M99" s="9">
        <f>I99/G99</f>
        <v/>
      </c>
      <c r="S99" s="9">
        <f>K99*($O$6^(ROW()-10))</f>
        <v/>
      </c>
      <c r="T99" s="9">
        <f>L99*($O$6^(ROW()-10))</f>
        <v/>
      </c>
      <c r="U99" s="9">
        <f>M99*($O$6^(ROW()-10))</f>
        <v/>
      </c>
      <c r="W99" s="6">
        <f>A99</f>
        <v/>
      </c>
      <c r="X99" s="9">
        <f>S99/OFFSET(S$10, $H$1,0)</f>
        <v/>
      </c>
      <c r="Y99" s="9">
        <f>T99/OFFSET(T$10, $H$1,0)</f>
        <v/>
      </c>
      <c r="Z99" s="9">
        <f>U99/OFFSET(U$10, $H$1,0)</f>
        <v/>
      </c>
    </row>
    <row r="100">
      <c r="A100" s="2" t="n">
        <v>44991</v>
      </c>
      <c r="B100" t="n">
        <v>739</v>
      </c>
      <c r="C100" t="n">
        <v>385</v>
      </c>
      <c r="D100" t="n">
        <v>1215</v>
      </c>
      <c r="E100" t="n">
        <v>2339</v>
      </c>
      <c r="G100">
        <f>B100+G99</f>
        <v/>
      </c>
      <c r="H100">
        <f>C100+H99</f>
        <v/>
      </c>
      <c r="I100">
        <f>D100+I99</f>
        <v/>
      </c>
      <c r="K100" s="9">
        <f>H100/G100</f>
        <v/>
      </c>
      <c r="L100" s="9">
        <f>I100/H100</f>
        <v/>
      </c>
      <c r="M100" s="9">
        <f>I100/G100</f>
        <v/>
      </c>
      <c r="S100" s="9">
        <f>K100*($O$6^(ROW()-10))</f>
        <v/>
      </c>
      <c r="T100" s="9">
        <f>L100*($O$6^(ROW()-10))</f>
        <v/>
      </c>
      <c r="U100" s="9">
        <f>M100*($O$6^(ROW()-10))</f>
        <v/>
      </c>
      <c r="W100" s="6">
        <f>A100</f>
        <v/>
      </c>
      <c r="X100" s="9">
        <f>S100/OFFSET(S$10, $H$1,0)</f>
        <v/>
      </c>
      <c r="Y100" s="9">
        <f>T100/OFFSET(T$10, $H$1,0)</f>
        <v/>
      </c>
      <c r="Z100" s="9">
        <f>U100/OFFSET(U$10, $H$1,0)</f>
        <v/>
      </c>
    </row>
    <row r="101">
      <c r="A101" s="2" t="n">
        <v>44998</v>
      </c>
      <c r="B101" t="n">
        <v>750</v>
      </c>
      <c r="C101" t="n">
        <v>322</v>
      </c>
      <c r="D101" t="n">
        <v>1149</v>
      </c>
      <c r="E101" t="n">
        <v>2221</v>
      </c>
      <c r="G101">
        <f>B101+G100</f>
        <v/>
      </c>
      <c r="H101">
        <f>C101+H100</f>
        <v/>
      </c>
      <c r="I101">
        <f>D101+I100</f>
        <v/>
      </c>
      <c r="K101" s="9">
        <f>H101/G101</f>
        <v/>
      </c>
      <c r="L101" s="9">
        <f>I101/H101</f>
        <v/>
      </c>
      <c r="M101" s="9">
        <f>I101/G101</f>
        <v/>
      </c>
      <c r="S101" s="9">
        <f>K101*($O$6^(ROW()-10))</f>
        <v/>
      </c>
      <c r="T101" s="9">
        <f>L101*($O$6^(ROW()-10))</f>
        <v/>
      </c>
      <c r="U101" s="9">
        <f>M101*($O$6^(ROW()-10))</f>
        <v/>
      </c>
      <c r="W101" s="6">
        <f>A101</f>
        <v/>
      </c>
      <c r="X101" s="9">
        <f>S101/OFFSET(S$10, $H$1,0)</f>
        <v/>
      </c>
      <c r="Y101" s="9">
        <f>T101/OFFSET(T$10, $H$1,0)</f>
        <v/>
      </c>
      <c r="Z101" s="9">
        <f>U101/OFFSET(U$10, $H$1,0)</f>
        <v/>
      </c>
    </row>
    <row r="102">
      <c r="A102" s="2" t="n">
        <v>45005</v>
      </c>
      <c r="B102" t="n">
        <v>759</v>
      </c>
      <c r="C102" t="n">
        <v>361</v>
      </c>
      <c r="D102" t="n">
        <v>1153</v>
      </c>
      <c r="E102" t="n">
        <v>2273</v>
      </c>
      <c r="G102">
        <f>B102+G101</f>
        <v/>
      </c>
      <c r="H102">
        <f>C102+H101</f>
        <v/>
      </c>
      <c r="I102">
        <f>D102+I101</f>
        <v/>
      </c>
      <c r="K102" s="9">
        <f>H102/G102</f>
        <v/>
      </c>
      <c r="L102" s="9">
        <f>I102/H102</f>
        <v/>
      </c>
      <c r="M102" s="9">
        <f>I102/G102</f>
        <v/>
      </c>
      <c r="S102" s="9">
        <f>K102*($O$6^(ROW()-10))</f>
        <v/>
      </c>
      <c r="T102" s="9">
        <f>L102*($O$6^(ROW()-10))</f>
        <v/>
      </c>
      <c r="U102" s="9">
        <f>M102*($O$6^(ROW()-10))</f>
        <v/>
      </c>
      <c r="W102" s="6">
        <f>A102</f>
        <v/>
      </c>
      <c r="X102" s="9">
        <f>S102/OFFSET(S$10, $H$1,0)</f>
        <v/>
      </c>
      <c r="Y102" s="9">
        <f>T102/OFFSET(T$10, $H$1,0)</f>
        <v/>
      </c>
      <c r="Z102" s="9">
        <f>U102/OFFSET(U$10, $H$1,0)</f>
        <v/>
      </c>
    </row>
    <row r="103">
      <c r="A103" s="2" t="n">
        <v>45012</v>
      </c>
      <c r="B103" t="n">
        <v>743</v>
      </c>
      <c r="C103" t="n">
        <v>305</v>
      </c>
      <c r="D103" t="n">
        <v>1149</v>
      </c>
      <c r="E103" t="n">
        <v>2197</v>
      </c>
      <c r="G103">
        <f>B103+G102</f>
        <v/>
      </c>
      <c r="H103">
        <f>C103+H102</f>
        <v/>
      </c>
      <c r="I103">
        <f>D103+I102</f>
        <v/>
      </c>
      <c r="K103" s="9">
        <f>H103/G103</f>
        <v/>
      </c>
      <c r="L103" s="9">
        <f>I103/H103</f>
        <v/>
      </c>
      <c r="M103" s="9">
        <f>I103/G103</f>
        <v/>
      </c>
      <c r="S103" s="9">
        <f>K103*($O$6^(ROW()-10))</f>
        <v/>
      </c>
      <c r="T103" s="9">
        <f>L103*($O$6^(ROW()-10))</f>
        <v/>
      </c>
      <c r="U103" s="9">
        <f>M103*($O$6^(ROW()-10))</f>
        <v/>
      </c>
      <c r="W103" s="6">
        <f>A103</f>
        <v/>
      </c>
      <c r="X103" s="9">
        <f>S103/OFFSET(S$10, $H$1,0)</f>
        <v/>
      </c>
      <c r="Y103" s="9">
        <f>T103/OFFSET(T$10, $H$1,0)</f>
        <v/>
      </c>
      <c r="Z103" s="9">
        <f>U103/OFFSET(U$10, $H$1,0)</f>
        <v/>
      </c>
    </row>
    <row r="104">
      <c r="A104" s="2" t="n">
        <v>45019</v>
      </c>
      <c r="B104" t="n">
        <v>719</v>
      </c>
      <c r="C104" t="n">
        <v>312</v>
      </c>
      <c r="D104" t="n">
        <v>1088</v>
      </c>
      <c r="E104" t="n">
        <v>2119</v>
      </c>
      <c r="G104">
        <f>B104+G103</f>
        <v/>
      </c>
      <c r="H104">
        <f>C104+H103</f>
        <v/>
      </c>
      <c r="I104">
        <f>D104+I103</f>
        <v/>
      </c>
      <c r="K104" s="9">
        <f>H104/G104</f>
        <v/>
      </c>
      <c r="L104" s="9">
        <f>I104/H104</f>
        <v/>
      </c>
      <c r="M104" s="9">
        <f>I104/G104</f>
        <v/>
      </c>
      <c r="S104" s="9">
        <f>K104*($O$6^(ROW()-10))</f>
        <v/>
      </c>
      <c r="T104" s="9">
        <f>L104*($O$6^(ROW()-10))</f>
        <v/>
      </c>
      <c r="U104" s="9">
        <f>M104*($O$6^(ROW()-10))</f>
        <v/>
      </c>
      <c r="W104" s="6">
        <f>A104</f>
        <v/>
      </c>
      <c r="X104" s="9">
        <f>S104/OFFSET(S$10, $H$1,0)</f>
        <v/>
      </c>
      <c r="Y104" s="9">
        <f>T104/OFFSET(T$10, $H$1,0)</f>
        <v/>
      </c>
      <c r="Z104" s="9">
        <f>U104/OFFSET(U$10, $H$1,0)</f>
        <v/>
      </c>
    </row>
    <row r="105">
      <c r="A105" s="2" t="n">
        <v>45026</v>
      </c>
      <c r="B105" t="n">
        <v>719</v>
      </c>
      <c r="C105" t="n">
        <v>378</v>
      </c>
      <c r="D105" t="n">
        <v>1151</v>
      </c>
      <c r="E105" t="n">
        <v>2248</v>
      </c>
      <c r="G105">
        <f>B105+G104</f>
        <v/>
      </c>
      <c r="H105">
        <f>C105+H104</f>
        <v/>
      </c>
      <c r="I105">
        <f>D105+I104</f>
        <v/>
      </c>
      <c r="K105" s="9">
        <f>H105/G105</f>
        <v/>
      </c>
      <c r="L105" s="9">
        <f>I105/H105</f>
        <v/>
      </c>
      <c r="M105" s="9">
        <f>I105/G105</f>
        <v/>
      </c>
      <c r="S105" s="9">
        <f>K105*($O$6^(ROW()-10))</f>
        <v/>
      </c>
      <c r="T105" s="9">
        <f>L105*($O$6^(ROW()-10))</f>
        <v/>
      </c>
      <c r="U105" s="9">
        <f>M105*($O$6^(ROW()-10))</f>
        <v/>
      </c>
      <c r="W105" s="6">
        <f>A105</f>
        <v/>
      </c>
      <c r="X105" s="9">
        <f>S105/OFFSET(S$10, $H$1,0)</f>
        <v/>
      </c>
      <c r="Y105" s="9">
        <f>T105/OFFSET(T$10, $H$1,0)</f>
        <v/>
      </c>
      <c r="Z105" s="9">
        <f>U105/OFFSET(U$10, $H$1,0)</f>
        <v/>
      </c>
    </row>
    <row r="106">
      <c r="A106" s="2" t="n">
        <v>45033</v>
      </c>
      <c r="B106" t="n">
        <v>707</v>
      </c>
      <c r="C106" t="n">
        <v>343</v>
      </c>
      <c r="D106" t="n">
        <v>1105</v>
      </c>
      <c r="E106" t="n">
        <v>2155</v>
      </c>
      <c r="G106">
        <f>B106+G105</f>
        <v/>
      </c>
      <c r="H106">
        <f>C106+H105</f>
        <v/>
      </c>
      <c r="I106">
        <f>D106+I105</f>
        <v/>
      </c>
      <c r="K106" s="9">
        <f>H106/G106</f>
        <v/>
      </c>
      <c r="L106" s="9">
        <f>I106/H106</f>
        <v/>
      </c>
      <c r="M106" s="9">
        <f>I106/G106</f>
        <v/>
      </c>
      <c r="S106" s="9">
        <f>K106*($O$6^(ROW()-10))</f>
        <v/>
      </c>
      <c r="T106" s="9">
        <f>L106*($O$6^(ROW()-10))</f>
        <v/>
      </c>
      <c r="U106" s="9">
        <f>M106*($O$6^(ROW()-10))</f>
        <v/>
      </c>
      <c r="W106" s="6">
        <f>A106</f>
        <v/>
      </c>
      <c r="X106" s="9">
        <f>S106/OFFSET(S$10, $H$1,0)</f>
        <v/>
      </c>
      <c r="Y106" s="9">
        <f>T106/OFFSET(T$10, $H$1,0)</f>
        <v/>
      </c>
      <c r="Z106" s="9">
        <f>U106/OFFSET(U$10, $H$1,0)</f>
        <v/>
      </c>
    </row>
    <row r="107">
      <c r="A107" s="2" t="n">
        <v>45040</v>
      </c>
      <c r="B107" t="n">
        <v>667</v>
      </c>
      <c r="C107" t="n">
        <v>324</v>
      </c>
      <c r="D107" t="n">
        <v>1083</v>
      </c>
      <c r="E107" t="n">
        <v>2074</v>
      </c>
      <c r="G107">
        <f>B107+G106</f>
        <v/>
      </c>
      <c r="H107">
        <f>C107+H106</f>
        <v/>
      </c>
      <c r="I107">
        <f>D107+I106</f>
        <v/>
      </c>
      <c r="K107" s="9">
        <f>H107/G107</f>
        <v/>
      </c>
      <c r="L107" s="9">
        <f>I107/H107</f>
        <v/>
      </c>
      <c r="M107" s="9">
        <f>I107/G107</f>
        <v/>
      </c>
      <c r="S107" s="9">
        <f>K107*($O$6^(ROW()-10))</f>
        <v/>
      </c>
      <c r="T107" s="9">
        <f>L107*($O$6^(ROW()-10))</f>
        <v/>
      </c>
      <c r="U107" s="9">
        <f>M107*($O$6^(ROW()-10))</f>
        <v/>
      </c>
      <c r="W107" s="6">
        <f>A107</f>
        <v/>
      </c>
      <c r="X107" s="9">
        <f>S107/OFFSET(S$10, $H$1,0)</f>
        <v/>
      </c>
      <c r="Y107" s="9">
        <f>T107/OFFSET(T$10, $H$1,0)</f>
        <v/>
      </c>
      <c r="Z107" s="9">
        <f>U107/OFFSET(U$10, $H$1,0)</f>
        <v/>
      </c>
    </row>
    <row r="108">
      <c r="A108" s="2" t="n">
        <v>45047</v>
      </c>
      <c r="B108" t="n">
        <v>743</v>
      </c>
      <c r="C108" t="n">
        <v>314</v>
      </c>
      <c r="D108" t="n">
        <v>1052</v>
      </c>
      <c r="E108" t="n">
        <v>2109</v>
      </c>
      <c r="G108">
        <f>B108+G107</f>
        <v/>
      </c>
      <c r="H108">
        <f>C108+H107</f>
        <v/>
      </c>
      <c r="I108">
        <f>D108+I107</f>
        <v/>
      </c>
      <c r="K108" s="9">
        <f>H108/G108</f>
        <v/>
      </c>
      <c r="L108" s="9">
        <f>I108/H108</f>
        <v/>
      </c>
      <c r="M108" s="9">
        <f>I108/G108</f>
        <v/>
      </c>
      <c r="S108" s="9">
        <f>K108*($O$6^(ROW()-10))</f>
        <v/>
      </c>
      <c r="T108" s="9">
        <f>L108*($O$6^(ROW()-10))</f>
        <v/>
      </c>
      <c r="U108" s="9">
        <f>M108*($O$6^(ROW()-10))</f>
        <v/>
      </c>
      <c r="W108" s="6">
        <f>A108</f>
        <v/>
      </c>
      <c r="X108" s="9">
        <f>S108/OFFSET(S$10, $H$1,0)</f>
        <v/>
      </c>
      <c r="Y108" s="9">
        <f>T108/OFFSET(T$10, $H$1,0)</f>
        <v/>
      </c>
      <c r="Z108" s="9">
        <f>U108/OFFSET(U$10, $H$1,0)</f>
        <v/>
      </c>
    </row>
    <row r="109">
      <c r="A109" s="2" t="n">
        <v>45054</v>
      </c>
      <c r="B109" t="n">
        <v>650</v>
      </c>
      <c r="C109" t="n">
        <v>329</v>
      </c>
      <c r="D109" t="n">
        <v>1029</v>
      </c>
      <c r="E109" t="n">
        <v>2008</v>
      </c>
      <c r="G109">
        <f>B109+G108</f>
        <v/>
      </c>
      <c r="H109">
        <f>C109+H108</f>
        <v/>
      </c>
      <c r="I109">
        <f>D109+I108</f>
        <v/>
      </c>
      <c r="K109" s="9">
        <f>H109/G109</f>
        <v/>
      </c>
      <c r="L109" s="9">
        <f>I109/H109</f>
        <v/>
      </c>
      <c r="M109" s="9">
        <f>I109/G109</f>
        <v/>
      </c>
      <c r="S109" s="9">
        <f>K109*($O$6^(ROW()-10))</f>
        <v/>
      </c>
      <c r="T109" s="9">
        <f>L109*($O$6^(ROW()-10))</f>
        <v/>
      </c>
      <c r="U109" s="9">
        <f>M109*($O$6^(ROW()-10))</f>
        <v/>
      </c>
      <c r="W109" s="6">
        <f>A109</f>
        <v/>
      </c>
      <c r="X109" s="9">
        <f>S109/OFFSET(S$10, $H$1,0)</f>
        <v/>
      </c>
      <c r="Y109" s="9">
        <f>T109/OFFSET(T$10, $H$1,0)</f>
        <v/>
      </c>
      <c r="Z109" s="9">
        <f>U109/OFFSET(U$10, $H$1,0)</f>
        <v/>
      </c>
    </row>
    <row r="110">
      <c r="A110" s="2" t="n">
        <v>45061</v>
      </c>
      <c r="B110" t="n">
        <v>687</v>
      </c>
      <c r="C110" t="n">
        <v>306</v>
      </c>
      <c r="D110" t="n">
        <v>1038</v>
      </c>
      <c r="E110" t="n">
        <v>2031</v>
      </c>
      <c r="G110">
        <f>B110+G109</f>
        <v/>
      </c>
      <c r="H110">
        <f>C110+H109</f>
        <v/>
      </c>
      <c r="I110">
        <f>D110+I109</f>
        <v/>
      </c>
      <c r="K110" s="9">
        <f>H110/G110</f>
        <v/>
      </c>
      <c r="L110" s="9">
        <f>I110/H110</f>
        <v/>
      </c>
      <c r="M110" s="9">
        <f>I110/G110</f>
        <v/>
      </c>
      <c r="S110" s="9">
        <f>K110*($O$6^(ROW()-10))</f>
        <v/>
      </c>
      <c r="T110" s="9">
        <f>L110*($O$6^(ROW()-10))</f>
        <v/>
      </c>
      <c r="U110" s="9">
        <f>M110*($O$6^(ROW()-10))</f>
        <v/>
      </c>
      <c r="W110" s="6">
        <f>A110</f>
        <v/>
      </c>
      <c r="X110" s="9">
        <f>S110/OFFSET(S$10, $H$1,0)</f>
        <v/>
      </c>
      <c r="Y110" s="9">
        <f>T110/OFFSET(T$10, $H$1,0)</f>
        <v/>
      </c>
      <c r="Z110" s="9">
        <f>U110/OFFSET(U$10, $H$1,0)</f>
        <v/>
      </c>
    </row>
    <row r="111">
      <c r="A111" s="2" t="n">
        <v>45068</v>
      </c>
      <c r="B111" t="n">
        <v>660</v>
      </c>
      <c r="C111" t="n">
        <v>330</v>
      </c>
      <c r="D111" t="n">
        <v>988</v>
      </c>
      <c r="E111" t="n">
        <v>1978</v>
      </c>
      <c r="G111">
        <f>B111+G110</f>
        <v/>
      </c>
      <c r="H111">
        <f>C111+H110</f>
        <v/>
      </c>
      <c r="I111">
        <f>D111+I110</f>
        <v/>
      </c>
      <c r="K111" s="9">
        <f>H111/G111</f>
        <v/>
      </c>
      <c r="L111" s="9">
        <f>I111/H111</f>
        <v/>
      </c>
      <c r="M111" s="9">
        <f>I111/G111</f>
        <v/>
      </c>
      <c r="S111" s="9">
        <f>K111*($O$6^(ROW()-10))</f>
        <v/>
      </c>
      <c r="T111" s="9">
        <f>L111*($O$6^(ROW()-10))</f>
        <v/>
      </c>
      <c r="U111" s="9">
        <f>M111*($O$6^(ROW()-10))</f>
        <v/>
      </c>
      <c r="W111" s="6">
        <f>A111</f>
        <v/>
      </c>
      <c r="X111" s="9">
        <f>S111/OFFSET(S$10, $H$1,0)</f>
        <v/>
      </c>
      <c r="Y111" s="9">
        <f>T111/OFFSET(T$10, $H$1,0)</f>
        <v/>
      </c>
      <c r="Z111" s="9">
        <f>U111/OFFSET(U$10, $H$1,0)</f>
        <v/>
      </c>
    </row>
    <row r="112">
      <c r="A112" s="2" t="n">
        <v>45075</v>
      </c>
      <c r="B112" t="n">
        <v>641</v>
      </c>
      <c r="C112" t="n">
        <v>328</v>
      </c>
      <c r="D112" t="n">
        <v>1000</v>
      </c>
      <c r="E112" t="n">
        <v>1969</v>
      </c>
      <c r="G112">
        <f>B112+G111</f>
        <v/>
      </c>
      <c r="H112">
        <f>C112+H111</f>
        <v/>
      </c>
      <c r="I112">
        <f>D112+I111</f>
        <v/>
      </c>
      <c r="K112" s="9">
        <f>H112/G112</f>
        <v/>
      </c>
      <c r="L112" s="9">
        <f>I112/H112</f>
        <v/>
      </c>
      <c r="M112" s="9">
        <f>I112/G112</f>
        <v/>
      </c>
      <c r="S112" s="9">
        <f>K112*($O$6^(ROW()-10))</f>
        <v/>
      </c>
      <c r="T112" s="9">
        <f>L112*($O$6^(ROW()-10))</f>
        <v/>
      </c>
      <c r="U112" s="9">
        <f>M112*($O$6^(ROW()-10))</f>
        <v/>
      </c>
      <c r="W112" s="6">
        <f>A112</f>
        <v/>
      </c>
      <c r="X112" s="9">
        <f>S112/OFFSET(S$10, $H$1,0)</f>
        <v/>
      </c>
      <c r="Y112" s="9">
        <f>T112/OFFSET(T$10, $H$1,0)</f>
        <v/>
      </c>
      <c r="Z112" s="9">
        <f>U112/OFFSET(U$10, $H$1,0)</f>
        <v/>
      </c>
    </row>
    <row r="113">
      <c r="A113" s="2" t="n">
        <v>45082</v>
      </c>
      <c r="B113" t="n">
        <v>686</v>
      </c>
      <c r="C113" t="n">
        <v>300</v>
      </c>
      <c r="D113" t="n">
        <v>1005</v>
      </c>
      <c r="E113" t="n">
        <v>1991</v>
      </c>
      <c r="G113">
        <f>B113+G112</f>
        <v/>
      </c>
      <c r="H113">
        <f>C113+H112</f>
        <v/>
      </c>
      <c r="I113">
        <f>D113+I112</f>
        <v/>
      </c>
      <c r="K113" s="9">
        <f>H113/G113</f>
        <v/>
      </c>
      <c r="L113" s="9">
        <f>I113/H113</f>
        <v/>
      </c>
      <c r="M113" s="9">
        <f>I113/G113</f>
        <v/>
      </c>
      <c r="S113" s="9">
        <f>K113*($O$6^(ROW()-10))</f>
        <v/>
      </c>
      <c r="T113" s="9">
        <f>L113*($O$6^(ROW()-10))</f>
        <v/>
      </c>
      <c r="U113" s="9">
        <f>M113*($O$6^(ROW()-10))</f>
        <v/>
      </c>
      <c r="W113" s="6">
        <f>A113</f>
        <v/>
      </c>
      <c r="X113" s="9">
        <f>S113/OFFSET(S$10, $H$1,0)</f>
        <v/>
      </c>
      <c r="Y113" s="9">
        <f>T113/OFFSET(T$10, $H$1,0)</f>
        <v/>
      </c>
      <c r="Z113" s="9">
        <f>U113/OFFSET(U$10, $H$1,0)</f>
        <v/>
      </c>
    </row>
    <row r="114">
      <c r="A114" s="2" t="n">
        <v>45089</v>
      </c>
      <c r="B114" t="n">
        <v>676</v>
      </c>
      <c r="C114" t="n">
        <v>307</v>
      </c>
      <c r="D114" t="n">
        <v>975</v>
      </c>
      <c r="E114" t="n">
        <v>1958</v>
      </c>
      <c r="G114">
        <f>B114+G113</f>
        <v/>
      </c>
      <c r="H114">
        <f>C114+H113</f>
        <v/>
      </c>
      <c r="I114">
        <f>D114+I113</f>
        <v/>
      </c>
      <c r="K114" s="9">
        <f>H114/G114</f>
        <v/>
      </c>
      <c r="L114" s="9">
        <f>I114/H114</f>
        <v/>
      </c>
      <c r="M114" s="9">
        <f>I114/G114</f>
        <v/>
      </c>
      <c r="S114" s="9">
        <f>K114*($O$6^(ROW()-10))</f>
        <v/>
      </c>
      <c r="T114" s="9">
        <f>L114*($O$6^(ROW()-10))</f>
        <v/>
      </c>
      <c r="U114" s="9">
        <f>M114*($O$6^(ROW()-10))</f>
        <v/>
      </c>
      <c r="W114" s="6">
        <f>A114</f>
        <v/>
      </c>
      <c r="X114" s="9">
        <f>S114/OFFSET(S$10, $H$1,0)</f>
        <v/>
      </c>
      <c r="Y114" s="9">
        <f>T114/OFFSET(T$10, $H$1,0)</f>
        <v/>
      </c>
      <c r="Z114" s="9">
        <f>U114/OFFSET(U$10, $H$1,0)</f>
        <v/>
      </c>
    </row>
    <row r="115">
      <c r="A115" s="2" t="n">
        <v>45096</v>
      </c>
      <c r="B115" t="n">
        <v>715</v>
      </c>
      <c r="C115" t="n">
        <v>339</v>
      </c>
      <c r="D115" t="n">
        <v>1075</v>
      </c>
      <c r="E115" t="n">
        <v>2129</v>
      </c>
      <c r="G115">
        <f>B115+G114</f>
        <v/>
      </c>
      <c r="H115">
        <f>C115+H114</f>
        <v/>
      </c>
      <c r="I115">
        <f>D115+I114</f>
        <v/>
      </c>
      <c r="K115" s="9">
        <f>H115/G115</f>
        <v/>
      </c>
      <c r="L115" s="9">
        <f>I115/H115</f>
        <v/>
      </c>
      <c r="M115" s="9">
        <f>I115/G115</f>
        <v/>
      </c>
      <c r="S115" s="9">
        <f>K115*($O$6^(ROW()-10))</f>
        <v/>
      </c>
      <c r="T115" s="9">
        <f>L115*($O$6^(ROW()-10))</f>
        <v/>
      </c>
      <c r="U115" s="9">
        <f>M115*($O$6^(ROW()-10))</f>
        <v/>
      </c>
      <c r="W115" s="6">
        <f>A115</f>
        <v/>
      </c>
      <c r="X115" s="9">
        <f>S115/OFFSET(S$10, $H$1,0)</f>
        <v/>
      </c>
      <c r="Y115" s="9">
        <f>T115/OFFSET(T$10, $H$1,0)</f>
        <v/>
      </c>
      <c r="Z115" s="9">
        <f>U115/OFFSET(U$10, $H$1,0)</f>
        <v/>
      </c>
    </row>
    <row r="116">
      <c r="A116" s="2" t="n">
        <v>45103</v>
      </c>
      <c r="B116" t="n">
        <v>661</v>
      </c>
      <c r="C116" t="n">
        <v>300</v>
      </c>
      <c r="D116" t="n">
        <v>977</v>
      </c>
      <c r="E116" t="n">
        <v>1938</v>
      </c>
      <c r="G116">
        <f>B116+G115</f>
        <v/>
      </c>
      <c r="H116">
        <f>C116+H115</f>
        <v/>
      </c>
      <c r="I116">
        <f>D116+I115</f>
        <v/>
      </c>
      <c r="K116" s="9">
        <f>H116/G116</f>
        <v/>
      </c>
      <c r="L116" s="9">
        <f>I116/H116</f>
        <v/>
      </c>
      <c r="M116" s="9">
        <f>I116/G116</f>
        <v/>
      </c>
      <c r="S116" s="9">
        <f>K116*($O$6^(ROW()-10))</f>
        <v/>
      </c>
      <c r="T116" s="9">
        <f>L116*($O$6^(ROW()-10))</f>
        <v/>
      </c>
      <c r="U116" s="9">
        <f>M116*($O$6^(ROW()-10))</f>
        <v/>
      </c>
      <c r="W116" s="6">
        <f>A116</f>
        <v/>
      </c>
      <c r="X116" s="9">
        <f>S116/OFFSET(S$10, $H$1,0)</f>
        <v/>
      </c>
      <c r="Y116" s="9">
        <f>T116/OFFSET(T$10, $H$1,0)</f>
        <v/>
      </c>
      <c r="Z116" s="9">
        <f>U116/OFFSET(U$10, $H$1,0)</f>
        <v/>
      </c>
    </row>
    <row r="117">
      <c r="A117" s="2" t="n">
        <v>45110</v>
      </c>
      <c r="B117" t="n">
        <v>644</v>
      </c>
      <c r="C117" t="n">
        <v>326</v>
      </c>
      <c r="D117" t="n">
        <v>991</v>
      </c>
      <c r="E117" t="n">
        <v>1961</v>
      </c>
      <c r="G117">
        <f>B117+G116</f>
        <v/>
      </c>
      <c r="H117">
        <f>C117+H116</f>
        <v/>
      </c>
      <c r="I117">
        <f>D117+I116</f>
        <v/>
      </c>
      <c r="K117" s="9">
        <f>H117/G117</f>
        <v/>
      </c>
      <c r="L117" s="9">
        <f>I117/H117</f>
        <v/>
      </c>
      <c r="M117" s="9">
        <f>I117/G117</f>
        <v/>
      </c>
      <c r="S117" s="9">
        <f>K117*($O$6^(ROW()-10))</f>
        <v/>
      </c>
      <c r="T117" s="9">
        <f>L117*($O$6^(ROW()-10))</f>
        <v/>
      </c>
      <c r="U117" s="9">
        <f>M117*($O$6^(ROW()-10))</f>
        <v/>
      </c>
      <c r="W117" s="6">
        <f>A117</f>
        <v/>
      </c>
      <c r="X117" s="9">
        <f>S117/OFFSET(S$10, $H$1,0)</f>
        <v/>
      </c>
      <c r="Y117" s="9">
        <f>T117/OFFSET(T$10, $H$1,0)</f>
        <v/>
      </c>
      <c r="Z117" s="9">
        <f>U117/OFFSET(U$10, $H$1,0)</f>
        <v/>
      </c>
    </row>
    <row r="118">
      <c r="A118" s="2" t="n">
        <v>45117</v>
      </c>
      <c r="B118" t="n">
        <v>660</v>
      </c>
      <c r="C118" t="n">
        <v>321</v>
      </c>
      <c r="D118" t="n">
        <v>1083</v>
      </c>
      <c r="E118" t="n">
        <v>2064</v>
      </c>
      <c r="G118">
        <f>B118+G117</f>
        <v/>
      </c>
      <c r="H118">
        <f>C118+H117</f>
        <v/>
      </c>
      <c r="I118">
        <f>D118+I117</f>
        <v/>
      </c>
      <c r="K118" s="9">
        <f>H118/G118</f>
        <v/>
      </c>
      <c r="L118" s="9">
        <f>I118/H118</f>
        <v/>
      </c>
      <c r="M118" s="9">
        <f>I118/G118</f>
        <v/>
      </c>
      <c r="S118" s="9">
        <f>K118*($O$6^(ROW()-10))</f>
        <v/>
      </c>
      <c r="T118" s="9">
        <f>L118*($O$6^(ROW()-10))</f>
        <v/>
      </c>
      <c r="U118" s="9">
        <f>M118*($O$6^(ROW()-10))</f>
        <v/>
      </c>
      <c r="W118" s="6">
        <f>A118</f>
        <v/>
      </c>
      <c r="X118" s="9">
        <f>S118/OFFSET(S$10, $H$1,0)</f>
        <v/>
      </c>
      <c r="Y118" s="9">
        <f>T118/OFFSET(T$10, $H$1,0)</f>
        <v/>
      </c>
      <c r="Z118" s="9">
        <f>U118/OFFSET(U$10, $H$1,0)</f>
        <v/>
      </c>
    </row>
    <row r="119">
      <c r="A119" s="2" t="n">
        <v>45124</v>
      </c>
      <c r="B119" t="n">
        <v>654</v>
      </c>
      <c r="C119" t="n">
        <v>301</v>
      </c>
      <c r="D119" t="n">
        <v>1020</v>
      </c>
      <c r="E119" t="n">
        <v>1975</v>
      </c>
      <c r="G119">
        <f>B119+G118</f>
        <v/>
      </c>
      <c r="H119">
        <f>C119+H118</f>
        <v/>
      </c>
      <c r="I119">
        <f>D119+I118</f>
        <v/>
      </c>
      <c r="K119" s="9">
        <f>H119/G119</f>
        <v/>
      </c>
      <c r="L119" s="9">
        <f>I119/H119</f>
        <v/>
      </c>
      <c r="M119" s="9">
        <f>I119/G119</f>
        <v/>
      </c>
      <c r="S119" s="9">
        <f>K119*($O$6^(ROW()-10))</f>
        <v/>
      </c>
      <c r="T119" s="9">
        <f>L119*($O$6^(ROW()-10))</f>
        <v/>
      </c>
      <c r="U119" s="9">
        <f>M119*($O$6^(ROW()-10))</f>
        <v/>
      </c>
      <c r="W119" s="6">
        <f>A119</f>
        <v/>
      </c>
      <c r="X119" s="9">
        <f>S119/OFFSET(S$10, $H$1,0)</f>
        <v/>
      </c>
      <c r="Y119" s="9">
        <f>T119/OFFSET(T$10, $H$1,0)</f>
        <v/>
      </c>
      <c r="Z119" s="9">
        <f>U119/OFFSET(U$10, $H$1,0)</f>
        <v/>
      </c>
    </row>
    <row r="120">
      <c r="A120" s="2" t="n">
        <v>45131</v>
      </c>
      <c r="B120" t="n">
        <v>581</v>
      </c>
      <c r="C120" t="n">
        <v>333</v>
      </c>
      <c r="D120" t="n">
        <v>963</v>
      </c>
      <c r="E120" t="n">
        <v>1877</v>
      </c>
      <c r="G120">
        <f>B120+G119</f>
        <v/>
      </c>
      <c r="H120">
        <f>C120+H119</f>
        <v/>
      </c>
      <c r="I120">
        <f>D120+I119</f>
        <v/>
      </c>
      <c r="K120" s="9">
        <f>H120/G120</f>
        <v/>
      </c>
      <c r="L120" s="9">
        <f>I120/H120</f>
        <v/>
      </c>
      <c r="M120" s="9">
        <f>I120/G120</f>
        <v/>
      </c>
      <c r="S120" s="9">
        <f>K120*($O$6^(ROW()-10))</f>
        <v/>
      </c>
      <c r="T120" s="9">
        <f>L120*($O$6^(ROW()-10))</f>
        <v/>
      </c>
      <c r="U120" s="9">
        <f>M120*($O$6^(ROW()-10))</f>
        <v/>
      </c>
      <c r="W120" s="6">
        <f>A120</f>
        <v/>
      </c>
      <c r="X120" s="9">
        <f>S120/OFFSET(S$10, $H$1,0)</f>
        <v/>
      </c>
      <c r="Y120" s="9">
        <f>T120/OFFSET(T$10, $H$1,0)</f>
        <v/>
      </c>
      <c r="Z120" s="9">
        <f>U120/OFFSET(U$10, $H$1,0)</f>
        <v/>
      </c>
    </row>
    <row r="121">
      <c r="A121" s="2" t="n">
        <v>45138</v>
      </c>
      <c r="B121" t="n">
        <v>613</v>
      </c>
      <c r="C121" t="n">
        <v>291</v>
      </c>
      <c r="D121" t="n">
        <v>988</v>
      </c>
      <c r="E121" t="n">
        <v>1892</v>
      </c>
      <c r="G121">
        <f>B121+G120</f>
        <v/>
      </c>
      <c r="H121">
        <f>C121+H120</f>
        <v/>
      </c>
      <c r="I121">
        <f>D121+I120</f>
        <v/>
      </c>
      <c r="K121" s="9">
        <f>H121/G121</f>
        <v/>
      </c>
      <c r="L121" s="9">
        <f>I121/H121</f>
        <v/>
      </c>
      <c r="M121" s="9">
        <f>I121/G121</f>
        <v/>
      </c>
      <c r="S121" s="9">
        <f>K121*($O$6^(ROW()-10))</f>
        <v/>
      </c>
      <c r="T121" s="9">
        <f>L121*($O$6^(ROW()-10))</f>
        <v/>
      </c>
      <c r="U121" s="9">
        <f>M121*($O$6^(ROW()-10))</f>
        <v/>
      </c>
      <c r="W121" s="6">
        <f>A121</f>
        <v/>
      </c>
      <c r="X121" s="9">
        <f>S121/OFFSET(S$10, $H$1,0)</f>
        <v/>
      </c>
      <c r="Y121" s="9">
        <f>T121/OFFSET(T$10, $H$1,0)</f>
        <v/>
      </c>
      <c r="Z121" s="9">
        <f>U121/OFFSET(U$10, $H$1,0)</f>
        <v/>
      </c>
    </row>
    <row r="122">
      <c r="A122" s="2" t="n">
        <v>45145</v>
      </c>
      <c r="B122" t="n">
        <v>650</v>
      </c>
      <c r="C122" t="n">
        <v>357</v>
      </c>
      <c r="D122" t="n">
        <v>993</v>
      </c>
      <c r="E122" t="n">
        <v>2000</v>
      </c>
      <c r="G122">
        <f>B122+G121</f>
        <v/>
      </c>
      <c r="H122">
        <f>C122+H121</f>
        <v/>
      </c>
      <c r="I122">
        <f>D122+I121</f>
        <v/>
      </c>
      <c r="K122" s="9">
        <f>H122/G122</f>
        <v/>
      </c>
      <c r="L122" s="9">
        <f>I122/H122</f>
        <v/>
      </c>
      <c r="M122" s="9">
        <f>I122/G122</f>
        <v/>
      </c>
      <c r="S122" s="9">
        <f>K122*($O$6^(ROW()-10))</f>
        <v/>
      </c>
      <c r="T122" s="9">
        <f>L122*($O$6^(ROW()-10))</f>
        <v/>
      </c>
      <c r="U122" s="9">
        <f>M122*($O$6^(ROW()-10))</f>
        <v/>
      </c>
      <c r="W122" s="6">
        <f>A122</f>
        <v/>
      </c>
      <c r="X122" s="9">
        <f>S122/OFFSET(S$10, $H$1,0)</f>
        <v/>
      </c>
      <c r="Y122" s="9">
        <f>T122/OFFSET(T$10, $H$1,0)</f>
        <v/>
      </c>
      <c r="Z122" s="9">
        <f>U122/OFFSET(U$10, $H$1,0)</f>
        <v/>
      </c>
    </row>
    <row r="123">
      <c r="A123" s="2" t="n">
        <v>45152</v>
      </c>
      <c r="B123" t="n">
        <v>745</v>
      </c>
      <c r="C123" t="n">
        <v>320</v>
      </c>
      <c r="D123" t="n">
        <v>1074</v>
      </c>
      <c r="E123" t="n">
        <v>2139</v>
      </c>
      <c r="G123">
        <f>B123+G122</f>
        <v/>
      </c>
      <c r="H123">
        <f>C123+H122</f>
        <v/>
      </c>
      <c r="I123">
        <f>D123+I122</f>
        <v/>
      </c>
      <c r="K123" s="9">
        <f>H123/G123</f>
        <v/>
      </c>
      <c r="L123" s="9">
        <f>I123/H123</f>
        <v/>
      </c>
      <c r="M123" s="9">
        <f>I123/G123</f>
        <v/>
      </c>
      <c r="S123" s="9">
        <f>K123*($O$6^(ROW()-10))</f>
        <v/>
      </c>
      <c r="T123" s="9">
        <f>L123*($O$6^(ROW()-10))</f>
        <v/>
      </c>
      <c r="U123" s="9">
        <f>M123*($O$6^(ROW()-10))</f>
        <v/>
      </c>
      <c r="W123" s="6">
        <f>A123</f>
        <v/>
      </c>
      <c r="X123" s="9">
        <f>S123/OFFSET(S$10, $H$1,0)</f>
        <v/>
      </c>
      <c r="Y123" s="9">
        <f>T123/OFFSET(T$10, $H$1,0)</f>
        <v/>
      </c>
      <c r="Z123" s="9">
        <f>U123/OFFSET(U$10, $H$1,0)</f>
        <v/>
      </c>
    </row>
    <row r="124">
      <c r="A124" s="2" t="n">
        <v>45159</v>
      </c>
      <c r="B124" t="n">
        <v>675</v>
      </c>
      <c r="C124" t="n">
        <v>374</v>
      </c>
      <c r="D124" t="n">
        <v>1155</v>
      </c>
      <c r="E124" t="n">
        <v>2204</v>
      </c>
      <c r="G124">
        <f>B124+G123</f>
        <v/>
      </c>
      <c r="H124">
        <f>C124+H123</f>
        <v/>
      </c>
      <c r="I124">
        <f>D124+I123</f>
        <v/>
      </c>
      <c r="K124" s="9">
        <f>H124/G124</f>
        <v/>
      </c>
      <c r="L124" s="9">
        <f>I124/H124</f>
        <v/>
      </c>
      <c r="M124" s="9">
        <f>I124/G124</f>
        <v/>
      </c>
      <c r="S124" s="9">
        <f>K124*($O$6^(ROW()-10))</f>
        <v/>
      </c>
      <c r="T124" s="9">
        <f>L124*($O$6^(ROW()-10))</f>
        <v/>
      </c>
      <c r="U124" s="9">
        <f>M124*($O$6^(ROW()-10))</f>
        <v/>
      </c>
      <c r="W124" s="6">
        <f>A124</f>
        <v/>
      </c>
      <c r="X124" s="9">
        <f>S124/OFFSET(S$10, $H$1,0)</f>
        <v/>
      </c>
      <c r="Y124" s="9">
        <f>T124/OFFSET(T$10, $H$1,0)</f>
        <v/>
      </c>
      <c r="Z124" s="9">
        <f>U124/OFFSET(U$10, $H$1,0)</f>
        <v/>
      </c>
    </row>
    <row r="125">
      <c r="A125" s="2" t="n">
        <v>45166</v>
      </c>
      <c r="B125" t="n">
        <v>590</v>
      </c>
      <c r="C125" t="n">
        <v>290</v>
      </c>
      <c r="D125" t="n">
        <v>1030</v>
      </c>
      <c r="E125" t="n">
        <v>1910</v>
      </c>
      <c r="G125">
        <f>B125+G124</f>
        <v/>
      </c>
      <c r="H125">
        <f>C125+H124</f>
        <v/>
      </c>
      <c r="I125">
        <f>D125+I124</f>
        <v/>
      </c>
      <c r="K125" s="9">
        <f>H125/G125</f>
        <v/>
      </c>
      <c r="L125" s="9">
        <f>I125/H125</f>
        <v/>
      </c>
      <c r="M125" s="9">
        <f>I125/G125</f>
        <v/>
      </c>
      <c r="S125" s="9">
        <f>K125*($O$6^(ROW()-10))</f>
        <v/>
      </c>
      <c r="T125" s="9">
        <f>L125*($O$6^(ROW()-10))</f>
        <v/>
      </c>
      <c r="U125" s="9">
        <f>M125*($O$6^(ROW()-10))</f>
        <v/>
      </c>
      <c r="W125" s="6">
        <f>A125</f>
        <v/>
      </c>
      <c r="X125" s="9">
        <f>S125/OFFSET(S$10, $H$1,0)</f>
        <v/>
      </c>
      <c r="Y125" s="9">
        <f>T125/OFFSET(T$10, $H$1,0)</f>
        <v/>
      </c>
      <c r="Z125" s="9">
        <f>U125/OFFSET(U$10, $H$1,0)</f>
        <v/>
      </c>
    </row>
    <row r="126">
      <c r="A126" s="2" t="n">
        <v>45173</v>
      </c>
      <c r="B126" t="n">
        <v>639</v>
      </c>
      <c r="C126" t="n">
        <v>307</v>
      </c>
      <c r="D126" t="n">
        <v>991</v>
      </c>
      <c r="E126" t="n">
        <v>1937</v>
      </c>
      <c r="G126">
        <f>B126+G125</f>
        <v/>
      </c>
      <c r="H126">
        <f>C126+H125</f>
        <v/>
      </c>
      <c r="I126">
        <f>D126+I125</f>
        <v/>
      </c>
      <c r="K126" s="9">
        <f>H126/G126</f>
        <v/>
      </c>
      <c r="L126" s="9">
        <f>I126/H126</f>
        <v/>
      </c>
      <c r="M126" s="9">
        <f>I126/G126</f>
        <v/>
      </c>
      <c r="S126" s="9">
        <f>K126*($O$6^(ROW()-10))</f>
        <v/>
      </c>
      <c r="T126" s="9">
        <f>L126*($O$6^(ROW()-10))</f>
        <v/>
      </c>
      <c r="U126" s="9">
        <f>M126*($O$6^(ROW()-10))</f>
        <v/>
      </c>
      <c r="W126" s="6">
        <f>A126</f>
        <v/>
      </c>
      <c r="X126" s="9">
        <f>S126/OFFSET(S$10, $H$1,0)</f>
        <v/>
      </c>
      <c r="Y126" s="9">
        <f>T126/OFFSET(T$10, $H$1,0)</f>
        <v/>
      </c>
      <c r="Z126" s="9">
        <f>U126/OFFSET(U$10, $H$1,0)</f>
        <v/>
      </c>
    </row>
    <row r="127">
      <c r="A127" s="2" t="n">
        <v>45180</v>
      </c>
      <c r="B127" t="n">
        <v>658</v>
      </c>
      <c r="C127" t="n">
        <v>295</v>
      </c>
      <c r="D127" t="n">
        <v>1030</v>
      </c>
      <c r="E127" t="n">
        <v>1983</v>
      </c>
      <c r="G127">
        <f>B127+G126</f>
        <v/>
      </c>
      <c r="H127">
        <f>C127+H126</f>
        <v/>
      </c>
      <c r="I127">
        <f>D127+I126</f>
        <v/>
      </c>
      <c r="K127" s="9">
        <f>H127/G127</f>
        <v/>
      </c>
      <c r="L127" s="9">
        <f>I127/H127</f>
        <v/>
      </c>
      <c r="M127" s="9">
        <f>I127/G127</f>
        <v/>
      </c>
      <c r="S127" s="9">
        <f>K127*($O$6^(ROW()-10))</f>
        <v/>
      </c>
      <c r="T127" s="9">
        <f>L127*($O$6^(ROW()-10))</f>
        <v/>
      </c>
      <c r="U127" s="9">
        <f>M127*($O$6^(ROW()-10))</f>
        <v/>
      </c>
      <c r="W127" s="6">
        <f>A127</f>
        <v/>
      </c>
      <c r="X127" s="9">
        <f>S127/OFFSET(S$10, $H$1,0)</f>
        <v/>
      </c>
      <c r="Y127" s="9">
        <f>T127/OFFSET(T$10, $H$1,0)</f>
        <v/>
      </c>
      <c r="Z127" s="9">
        <f>U127/OFFSET(U$10, $H$1,0)</f>
        <v/>
      </c>
    </row>
    <row r="128">
      <c r="A128" s="2" t="n">
        <v>45187</v>
      </c>
      <c r="B128" t="n">
        <v>679</v>
      </c>
      <c r="C128" t="n">
        <v>341</v>
      </c>
      <c r="D128" t="n">
        <v>1031</v>
      </c>
      <c r="E128" t="n">
        <v>2051</v>
      </c>
      <c r="G128">
        <f>B128+G127</f>
        <v/>
      </c>
      <c r="H128">
        <f>C128+H127</f>
        <v/>
      </c>
      <c r="I128">
        <f>D128+I127</f>
        <v/>
      </c>
      <c r="K128" s="9">
        <f>H128/G128</f>
        <v/>
      </c>
      <c r="L128" s="9">
        <f>I128/H128</f>
        <v/>
      </c>
      <c r="M128" s="9">
        <f>I128/G128</f>
        <v/>
      </c>
      <c r="S128" s="9">
        <f>K128*($O$6^(ROW()-10))</f>
        <v/>
      </c>
      <c r="T128" s="9">
        <f>L128*($O$6^(ROW()-10))</f>
        <v/>
      </c>
      <c r="U128" s="9">
        <f>M128*($O$6^(ROW()-10))</f>
        <v/>
      </c>
      <c r="W128" s="6">
        <f>A128</f>
        <v/>
      </c>
      <c r="X128" s="9">
        <f>S128/OFFSET(S$10, $H$1,0)</f>
        <v/>
      </c>
      <c r="Y128" s="9">
        <f>T128/OFFSET(T$10, $H$1,0)</f>
        <v/>
      </c>
      <c r="Z128" s="9">
        <f>U128/OFFSET(U$10, $H$1,0)</f>
        <v/>
      </c>
    </row>
    <row r="129">
      <c r="A129" s="2" t="n">
        <v>45194</v>
      </c>
      <c r="B129" t="n">
        <v>651</v>
      </c>
      <c r="C129" t="n">
        <v>297</v>
      </c>
      <c r="D129" t="n">
        <v>1013</v>
      </c>
      <c r="E129" t="n">
        <v>1961</v>
      </c>
      <c r="G129">
        <f>B129+G128</f>
        <v/>
      </c>
      <c r="H129">
        <f>C129+H128</f>
        <v/>
      </c>
      <c r="I129">
        <f>D129+I128</f>
        <v/>
      </c>
      <c r="K129" s="9">
        <f>H129/G129</f>
        <v/>
      </c>
      <c r="L129" s="9">
        <f>I129/H129</f>
        <v/>
      </c>
      <c r="M129" s="9">
        <f>I129/G129</f>
        <v/>
      </c>
      <c r="S129" s="9">
        <f>K129*($O$6^(ROW()-10))</f>
        <v/>
      </c>
      <c r="T129" s="9">
        <f>L129*($O$6^(ROW()-10))</f>
        <v/>
      </c>
      <c r="U129" s="9">
        <f>M129*($O$6^(ROW()-10))</f>
        <v/>
      </c>
      <c r="W129" s="6">
        <f>A129</f>
        <v/>
      </c>
      <c r="X129" s="9">
        <f>S129/OFFSET(S$10, $H$1,0)</f>
        <v/>
      </c>
      <c r="Y129" s="9">
        <f>T129/OFFSET(T$10, $H$1,0)</f>
        <v/>
      </c>
      <c r="Z129" s="9">
        <f>U129/OFFSET(U$10, $H$1,0)</f>
        <v/>
      </c>
    </row>
    <row r="130">
      <c r="A130" s="2" t="n">
        <v>45201</v>
      </c>
      <c r="B130" t="n">
        <v>728</v>
      </c>
      <c r="C130" t="n">
        <v>328</v>
      </c>
      <c r="D130" t="n">
        <v>1025</v>
      </c>
      <c r="E130" t="n">
        <v>2081</v>
      </c>
      <c r="G130">
        <f>B130+G129</f>
        <v/>
      </c>
      <c r="H130">
        <f>C130+H129</f>
        <v/>
      </c>
      <c r="I130">
        <f>D130+I129</f>
        <v/>
      </c>
      <c r="K130" s="9">
        <f>H130/G130</f>
        <v/>
      </c>
      <c r="L130" s="9">
        <f>I130/H130</f>
        <v/>
      </c>
      <c r="M130" s="9">
        <f>I130/G130</f>
        <v/>
      </c>
      <c r="S130" s="9">
        <f>K130*($O$6^(ROW()-10))</f>
        <v/>
      </c>
      <c r="T130" s="9">
        <f>L130*($O$6^(ROW()-10))</f>
        <v/>
      </c>
      <c r="U130" s="9">
        <f>M130*($O$6^(ROW()-10))</f>
        <v/>
      </c>
      <c r="W130" s="6">
        <f>A130</f>
        <v/>
      </c>
      <c r="X130" s="9">
        <f>S130/OFFSET(S$10, $H$1,0)</f>
        <v/>
      </c>
      <c r="Y130" s="9">
        <f>T130/OFFSET(T$10, $H$1,0)</f>
        <v/>
      </c>
      <c r="Z130" s="9">
        <f>U130/OFFSET(U$10, $H$1,0)</f>
        <v/>
      </c>
    </row>
    <row r="131">
      <c r="A131" s="2" t="n">
        <v>45208</v>
      </c>
      <c r="B131" t="n">
        <v>726</v>
      </c>
      <c r="C131" t="n">
        <v>403</v>
      </c>
      <c r="D131" t="n">
        <v>1159</v>
      </c>
      <c r="E131" t="n">
        <v>2288</v>
      </c>
      <c r="G131">
        <f>B131+G130</f>
        <v/>
      </c>
      <c r="H131">
        <f>C131+H130</f>
        <v/>
      </c>
      <c r="I131">
        <f>D131+I130</f>
        <v/>
      </c>
      <c r="K131" s="9">
        <f>H131/G131</f>
        <v/>
      </c>
      <c r="L131" s="9">
        <f>I131/H131</f>
        <v/>
      </c>
      <c r="M131" s="9">
        <f>I131/G131</f>
        <v/>
      </c>
      <c r="S131" s="9">
        <f>K131*($O$6^(ROW()-10))</f>
        <v/>
      </c>
      <c r="T131" s="9">
        <f>L131*($O$6^(ROW()-10))</f>
        <v/>
      </c>
      <c r="U131" s="9">
        <f>M131*($O$6^(ROW()-10))</f>
        <v/>
      </c>
      <c r="W131" s="6">
        <f>A131</f>
        <v/>
      </c>
      <c r="X131" s="9">
        <f>S131/OFFSET(S$10, $H$1,0)</f>
        <v/>
      </c>
      <c r="Y131" s="9">
        <f>T131/OFFSET(T$10, $H$1,0)</f>
        <v/>
      </c>
      <c r="Z131" s="9">
        <f>U131/OFFSET(U$10, $H$1,0)</f>
        <v/>
      </c>
    </row>
    <row r="132">
      <c r="A132" s="2" t="n">
        <v>45215</v>
      </c>
      <c r="B132" t="n">
        <v>706</v>
      </c>
      <c r="C132" t="n">
        <v>399</v>
      </c>
      <c r="D132" t="n">
        <v>1099</v>
      </c>
      <c r="E132" t="n">
        <v>2204</v>
      </c>
      <c r="G132">
        <f>B132+G131</f>
        <v/>
      </c>
      <c r="H132">
        <f>C132+H131</f>
        <v/>
      </c>
      <c r="I132">
        <f>D132+I131</f>
        <v/>
      </c>
      <c r="K132" s="9">
        <f>H132/G132</f>
        <v/>
      </c>
      <c r="L132" s="9">
        <f>I132/H132</f>
        <v/>
      </c>
      <c r="M132" s="9">
        <f>I132/G132</f>
        <v/>
      </c>
      <c r="S132" s="9">
        <f>K132*($O$6^(ROW()-10))</f>
        <v/>
      </c>
      <c r="T132" s="9">
        <f>L132*($O$6^(ROW()-10))</f>
        <v/>
      </c>
      <c r="U132" s="9">
        <f>M132*($O$6^(ROW()-10))</f>
        <v/>
      </c>
      <c r="W132" s="6">
        <f>A132</f>
        <v/>
      </c>
      <c r="X132" s="9">
        <f>S132/OFFSET(S$10, $H$1,0)</f>
        <v/>
      </c>
      <c r="Y132" s="9">
        <f>T132/OFFSET(T$10, $H$1,0)</f>
        <v/>
      </c>
      <c r="Z132" s="9">
        <f>U132/OFFSET(U$10, $H$1,0)</f>
        <v/>
      </c>
    </row>
    <row r="133">
      <c r="A133" s="2" t="n">
        <v>45222</v>
      </c>
      <c r="B133" t="n">
        <v>709</v>
      </c>
      <c r="C133" t="n">
        <v>382</v>
      </c>
      <c r="D133" t="n">
        <v>1134</v>
      </c>
      <c r="E133" t="n">
        <v>2225</v>
      </c>
      <c r="G133">
        <f>B133+G132</f>
        <v/>
      </c>
      <c r="H133">
        <f>C133+H132</f>
        <v/>
      </c>
      <c r="I133">
        <f>D133+I132</f>
        <v/>
      </c>
      <c r="K133" s="9">
        <f>H133/G133</f>
        <v/>
      </c>
      <c r="L133" s="9">
        <f>I133/H133</f>
        <v/>
      </c>
      <c r="M133" s="9">
        <f>I133/G133</f>
        <v/>
      </c>
      <c r="S133" s="9">
        <f>K133*($O$6^(ROW()-10))</f>
        <v/>
      </c>
      <c r="T133" s="9">
        <f>L133*($O$6^(ROW()-10))</f>
        <v/>
      </c>
      <c r="U133" s="9">
        <f>M133*($O$6^(ROW()-10))</f>
        <v/>
      </c>
      <c r="W133" s="6">
        <f>A133</f>
        <v/>
      </c>
      <c r="X133" s="9">
        <f>S133/OFFSET(S$10, $H$1,0)</f>
        <v/>
      </c>
      <c r="Y133" s="9">
        <f>T133/OFFSET(T$10, $H$1,0)</f>
        <v/>
      </c>
      <c r="Z133" s="9">
        <f>U133/OFFSET(U$10, $H$1,0)</f>
        <v/>
      </c>
    </row>
    <row r="134">
      <c r="A134" s="2" t="n">
        <v>45229</v>
      </c>
      <c r="B134" t="n">
        <v>713</v>
      </c>
      <c r="C134" t="n">
        <v>365</v>
      </c>
      <c r="D134" t="n">
        <v>1085</v>
      </c>
      <c r="E134" t="n">
        <v>2163</v>
      </c>
      <c r="G134">
        <f>B134+G133</f>
        <v/>
      </c>
      <c r="H134">
        <f>C134+H133</f>
        <v/>
      </c>
      <c r="I134">
        <f>D134+I133</f>
        <v/>
      </c>
      <c r="K134" s="9">
        <f>H134/G134</f>
        <v/>
      </c>
      <c r="L134" s="9">
        <f>I134/H134</f>
        <v/>
      </c>
      <c r="M134" s="9">
        <f>I134/G134</f>
        <v/>
      </c>
      <c r="S134" s="9">
        <f>K134*($O$6^(ROW()-10))</f>
        <v/>
      </c>
      <c r="T134" s="9">
        <f>L134*($O$6^(ROW()-10))</f>
        <v/>
      </c>
      <c r="U134" s="9">
        <f>M134*($O$6^(ROW()-10))</f>
        <v/>
      </c>
      <c r="W134" s="6">
        <f>A134</f>
        <v/>
      </c>
      <c r="X134" s="9">
        <f>S134/OFFSET(S$10, $H$1,0)</f>
        <v/>
      </c>
      <c r="Y134" s="9">
        <f>T134/OFFSET(T$10, $H$1,0)</f>
        <v/>
      </c>
      <c r="Z134" s="9">
        <f>U134/OFFSET(U$10, $H$1,0)</f>
        <v/>
      </c>
    </row>
    <row r="135">
      <c r="A135" s="2" t="n">
        <v>45236</v>
      </c>
      <c r="B135" t="n">
        <v>710</v>
      </c>
      <c r="C135" t="n">
        <v>328</v>
      </c>
      <c r="D135" t="n">
        <v>1113</v>
      </c>
      <c r="E135" t="n">
        <v>2151</v>
      </c>
      <c r="G135">
        <f>B135+G134</f>
        <v/>
      </c>
      <c r="H135">
        <f>C135+H134</f>
        <v/>
      </c>
      <c r="I135">
        <f>D135+I134</f>
        <v/>
      </c>
      <c r="K135" s="9">
        <f>H135/G135</f>
        <v/>
      </c>
      <c r="L135" s="9">
        <f>I135/H135</f>
        <v/>
      </c>
      <c r="M135" s="9">
        <f>I135/G135</f>
        <v/>
      </c>
      <c r="S135" s="9">
        <f>K135*($O$6^(ROW()-10))</f>
        <v/>
      </c>
      <c r="T135" s="9">
        <f>L135*($O$6^(ROW()-10))</f>
        <v/>
      </c>
      <c r="U135" s="9">
        <f>M135*($O$6^(ROW()-10))</f>
        <v/>
      </c>
      <c r="W135" s="6">
        <f>A135</f>
        <v/>
      </c>
      <c r="X135" s="9">
        <f>S135/OFFSET(S$10, $H$1,0)</f>
        <v/>
      </c>
      <c r="Y135" s="9">
        <f>T135/OFFSET(T$10, $H$1,0)</f>
        <v/>
      </c>
      <c r="Z135" s="9">
        <f>U135/OFFSET(U$10, $H$1,0)</f>
        <v/>
      </c>
    </row>
    <row r="136">
      <c r="A136" s="2" t="n">
        <v>45243</v>
      </c>
      <c r="B136" t="n">
        <v>749</v>
      </c>
      <c r="C136" t="n">
        <v>391</v>
      </c>
      <c r="D136" t="n">
        <v>1190</v>
      </c>
      <c r="E136" t="n">
        <v>2330</v>
      </c>
      <c r="G136">
        <f>B136+G135</f>
        <v/>
      </c>
      <c r="H136">
        <f>C136+H135</f>
        <v/>
      </c>
      <c r="I136">
        <f>D136+I135</f>
        <v/>
      </c>
      <c r="K136" s="9">
        <f>H136/G136</f>
        <v/>
      </c>
      <c r="L136" s="9">
        <f>I136/H136</f>
        <v/>
      </c>
      <c r="M136" s="9">
        <f>I136/G136</f>
        <v/>
      </c>
      <c r="S136" s="9">
        <f>K136*($O$6^(ROW()-10))</f>
        <v/>
      </c>
      <c r="T136" s="9">
        <f>L136*($O$6^(ROW()-10))</f>
        <v/>
      </c>
      <c r="U136" s="9">
        <f>M136*($O$6^(ROW()-10))</f>
        <v/>
      </c>
      <c r="W136" s="6">
        <f>A136</f>
        <v/>
      </c>
      <c r="X136" s="9">
        <f>S136/OFFSET(S$10, $H$1,0)</f>
        <v/>
      </c>
      <c r="Y136" s="9">
        <f>T136/OFFSET(T$10, $H$1,0)</f>
        <v/>
      </c>
      <c r="Z136" s="9">
        <f>U136/OFFSET(U$10, $H$1,0)</f>
        <v/>
      </c>
    </row>
    <row r="137">
      <c r="A137" s="2" t="n">
        <v>45250</v>
      </c>
      <c r="B137" t="n">
        <v>748</v>
      </c>
      <c r="C137" t="n">
        <v>376</v>
      </c>
      <c r="D137" t="n">
        <v>1188</v>
      </c>
      <c r="E137" t="n">
        <v>2312</v>
      </c>
      <c r="G137">
        <f>B137+G136</f>
        <v/>
      </c>
      <c r="H137">
        <f>C137+H136</f>
        <v/>
      </c>
      <c r="I137">
        <f>D137+I136</f>
        <v/>
      </c>
      <c r="K137" s="9">
        <f>H137/G137</f>
        <v/>
      </c>
      <c r="L137" s="9">
        <f>I137/H137</f>
        <v/>
      </c>
      <c r="M137" s="9">
        <f>I137/G137</f>
        <v/>
      </c>
      <c r="S137" s="9">
        <f>K137*($O$6^(ROW()-10))</f>
        <v/>
      </c>
      <c r="T137" s="9">
        <f>L137*($O$6^(ROW()-10))</f>
        <v/>
      </c>
      <c r="U137" s="9">
        <f>M137*($O$6^(ROW()-10))</f>
        <v/>
      </c>
      <c r="W137" s="6">
        <f>A137</f>
        <v/>
      </c>
      <c r="X137" s="9">
        <f>S137/OFFSET(S$10, $H$1,0)</f>
        <v/>
      </c>
      <c r="Y137" s="9">
        <f>T137/OFFSET(T$10, $H$1,0)</f>
        <v/>
      </c>
      <c r="Z137" s="9">
        <f>U137/OFFSET(U$10, $H$1,0)</f>
        <v/>
      </c>
    </row>
    <row r="138">
      <c r="A138" s="2" t="n">
        <v>45257</v>
      </c>
      <c r="B138" t="n">
        <v>790</v>
      </c>
      <c r="C138" t="n">
        <v>360</v>
      </c>
      <c r="D138" t="n">
        <v>1242</v>
      </c>
      <c r="E138" t="n">
        <v>2392</v>
      </c>
      <c r="G138">
        <f>B138+G137</f>
        <v/>
      </c>
      <c r="H138">
        <f>C138+H137</f>
        <v/>
      </c>
      <c r="I138">
        <f>D138+I137</f>
        <v/>
      </c>
      <c r="K138" s="9">
        <f>H138/G138</f>
        <v/>
      </c>
      <c r="L138" s="9">
        <f>I138/H138</f>
        <v/>
      </c>
      <c r="M138" s="9">
        <f>I138/G138</f>
        <v/>
      </c>
      <c r="S138" s="9">
        <f>K138*($O$6^(ROW()-10))</f>
        <v/>
      </c>
      <c r="T138" s="9">
        <f>L138*($O$6^(ROW()-10))</f>
        <v/>
      </c>
      <c r="U138" s="9">
        <f>M138*($O$6^(ROW()-10))</f>
        <v/>
      </c>
      <c r="W138" s="6">
        <f>A138</f>
        <v/>
      </c>
      <c r="X138" s="9">
        <f>S138/OFFSET(S$10, $H$1,0)</f>
        <v/>
      </c>
      <c r="Y138" s="9">
        <f>T138/OFFSET(T$10, $H$1,0)</f>
        <v/>
      </c>
      <c r="Z138" s="9">
        <f>U138/OFFSET(U$10, $H$1,0)</f>
        <v/>
      </c>
    </row>
    <row r="139">
      <c r="A139" s="2" t="n">
        <v>45264</v>
      </c>
      <c r="B139" t="n">
        <v>834</v>
      </c>
      <c r="C139" t="n">
        <v>430</v>
      </c>
      <c r="D139" t="n">
        <v>1208</v>
      </c>
      <c r="E139" t="n">
        <v>2472</v>
      </c>
      <c r="G139">
        <f>B139+G138</f>
        <v/>
      </c>
      <c r="H139">
        <f>C139+H138</f>
        <v/>
      </c>
      <c r="I139">
        <f>D139+I138</f>
        <v/>
      </c>
      <c r="K139" s="9">
        <f>H139/G139</f>
        <v/>
      </c>
      <c r="L139" s="9">
        <f>I139/H139</f>
        <v/>
      </c>
      <c r="M139" s="9">
        <f>I139/G139</f>
        <v/>
      </c>
      <c r="S139" s="9">
        <f>K139*($O$6^(ROW()-10))</f>
        <v/>
      </c>
      <c r="T139" s="9">
        <f>L139*($O$6^(ROW()-10))</f>
        <v/>
      </c>
      <c r="U139" s="9">
        <f>M139*($O$6^(ROW()-10))</f>
        <v/>
      </c>
      <c r="W139" s="6">
        <f>A139</f>
        <v/>
      </c>
      <c r="X139" s="9">
        <f>S139/OFFSET(S$10, $H$1,0)</f>
        <v/>
      </c>
      <c r="Y139" s="9">
        <f>T139/OFFSET(T$10, $H$1,0)</f>
        <v/>
      </c>
      <c r="Z139" s="9">
        <f>U139/OFFSET(U$10, $H$1,0)</f>
        <v/>
      </c>
    </row>
    <row r="140">
      <c r="A140" s="2" t="n">
        <v>45271</v>
      </c>
      <c r="B140" t="n">
        <v>735</v>
      </c>
      <c r="C140" t="n">
        <v>384</v>
      </c>
      <c r="D140" t="n">
        <v>1311</v>
      </c>
      <c r="E140" t="n">
        <v>2430</v>
      </c>
      <c r="G140">
        <f>B140+G139</f>
        <v/>
      </c>
      <c r="H140">
        <f>C140+H139</f>
        <v/>
      </c>
      <c r="I140">
        <f>D140+I139</f>
        <v/>
      </c>
      <c r="K140" s="9">
        <f>H140/G140</f>
        <v/>
      </c>
      <c r="L140" s="9">
        <f>I140/H140</f>
        <v/>
      </c>
      <c r="M140" s="9">
        <f>I140/G140</f>
        <v/>
      </c>
      <c r="S140" s="9">
        <f>K140*($O$6^(ROW()-10))</f>
        <v/>
      </c>
      <c r="T140" s="9">
        <f>L140*($O$6^(ROW()-10))</f>
        <v/>
      </c>
      <c r="U140" s="9">
        <f>M140*($O$6^(ROW()-10))</f>
        <v/>
      </c>
      <c r="W140" s="6">
        <f>A140</f>
        <v/>
      </c>
      <c r="X140" s="9">
        <f>S140/OFFSET(S$10, $H$1,0)</f>
        <v/>
      </c>
      <c r="Y140" s="9">
        <f>T140/OFFSET(T$10, $H$1,0)</f>
        <v/>
      </c>
      <c r="Z140" s="9">
        <f>U140/OFFSET(U$10, $H$1,0)</f>
        <v/>
      </c>
    </row>
    <row r="141">
      <c r="A141" s="2" t="n">
        <v>45278</v>
      </c>
      <c r="B141" t="n">
        <v>838</v>
      </c>
      <c r="C141" t="n">
        <v>370</v>
      </c>
      <c r="D141" t="n">
        <v>1266</v>
      </c>
      <c r="E141" t="n">
        <v>2474</v>
      </c>
      <c r="G141">
        <f>B141+G140</f>
        <v/>
      </c>
      <c r="H141">
        <f>C141+H140</f>
        <v/>
      </c>
      <c r="I141">
        <f>D141+I140</f>
        <v/>
      </c>
      <c r="K141" s="9">
        <f>H141/G141</f>
        <v/>
      </c>
      <c r="L141" s="9">
        <f>I141/H141</f>
        <v/>
      </c>
      <c r="M141" s="9">
        <f>I141/G141</f>
        <v/>
      </c>
      <c r="S141" s="9">
        <f>K141*($O$6^(ROW()-10))</f>
        <v/>
      </c>
      <c r="T141" s="9">
        <f>L141*($O$6^(ROW()-10))</f>
        <v/>
      </c>
      <c r="U141" s="9">
        <f>M141*($O$6^(ROW()-10))</f>
        <v/>
      </c>
      <c r="W141" s="6">
        <f>A141</f>
        <v/>
      </c>
      <c r="X141" s="9">
        <f>S141/OFFSET(S$10, $H$1,0)</f>
        <v/>
      </c>
      <c r="Y141" s="9">
        <f>T141/OFFSET(T$10, $H$1,0)</f>
        <v/>
      </c>
      <c r="Z141" s="9">
        <f>U141/OFFSET(U$10, $H$1,0)</f>
        <v/>
      </c>
    </row>
    <row r="142">
      <c r="A142" s="2" t="n">
        <v>45285</v>
      </c>
      <c r="B142" t="n">
        <v>809</v>
      </c>
      <c r="C142" t="n">
        <v>372</v>
      </c>
      <c r="D142" t="n">
        <v>1305</v>
      </c>
      <c r="E142" t="n">
        <v>2486</v>
      </c>
      <c r="G142">
        <f>B142+G141</f>
        <v/>
      </c>
      <c r="H142">
        <f>C142+H141</f>
        <v/>
      </c>
      <c r="I142">
        <f>D142+I141</f>
        <v/>
      </c>
      <c r="K142" s="9">
        <f>H142/G142</f>
        <v/>
      </c>
      <c r="L142" s="9">
        <f>I142/H142</f>
        <v/>
      </c>
      <c r="M142" s="9">
        <f>I142/G142</f>
        <v/>
      </c>
      <c r="S142" s="9">
        <f>K142*($O$6^(ROW()-10))</f>
        <v/>
      </c>
      <c r="T142" s="9">
        <f>L142*($O$6^(ROW()-10))</f>
        <v/>
      </c>
      <c r="U142" s="9">
        <f>M142*($O$6^(ROW()-10))</f>
        <v/>
      </c>
      <c r="W142" s="6">
        <f>A142</f>
        <v/>
      </c>
      <c r="X142" s="9">
        <f>S142/OFFSET(S$10, $H$1,0)</f>
        <v/>
      </c>
      <c r="Y142" s="9">
        <f>T142/OFFSET(T$10, $H$1,0)</f>
        <v/>
      </c>
      <c r="Z142" s="9">
        <f>U142/OFFSET(U$10, $H$1,0)</f>
        <v/>
      </c>
    </row>
    <row r="143">
      <c r="A143" s="2" t="n">
        <v>45292</v>
      </c>
      <c r="B143" t="n">
        <v>778</v>
      </c>
      <c r="C143" t="n">
        <v>359</v>
      </c>
      <c r="D143" t="n">
        <v>1179</v>
      </c>
      <c r="E143" t="n">
        <v>2316</v>
      </c>
      <c r="G143">
        <f>B143+G142</f>
        <v/>
      </c>
      <c r="H143">
        <f>C143+H142</f>
        <v/>
      </c>
      <c r="I143">
        <f>D143+I142</f>
        <v/>
      </c>
      <c r="K143" s="9">
        <f>H143/G143</f>
        <v/>
      </c>
      <c r="L143" s="9">
        <f>I143/H143</f>
        <v/>
      </c>
      <c r="M143" s="9">
        <f>I143/G143</f>
        <v/>
      </c>
      <c r="S143" s="9">
        <f>K143*($O$6^(ROW()-10))</f>
        <v/>
      </c>
      <c r="T143" s="9">
        <f>L143*($O$6^(ROW()-10))</f>
        <v/>
      </c>
      <c r="U143" s="9">
        <f>M143*($O$6^(ROW()-10))</f>
        <v/>
      </c>
      <c r="W143" s="6">
        <f>A143</f>
        <v/>
      </c>
      <c r="X143" s="9">
        <f>S143/OFFSET(S$10, $H$1,0)</f>
        <v/>
      </c>
      <c r="Y143" s="9">
        <f>T143/OFFSET(T$10, $H$1,0)</f>
        <v/>
      </c>
      <c r="Z143" s="9">
        <f>U143/OFFSET(U$10, $H$1,0)</f>
        <v/>
      </c>
    </row>
    <row r="144">
      <c r="A144" s="2" t="n">
        <v>45299</v>
      </c>
      <c r="B144" t="n">
        <v>708</v>
      </c>
      <c r="C144" t="n">
        <v>341</v>
      </c>
      <c r="D144" t="n">
        <v>1175</v>
      </c>
      <c r="E144" t="n">
        <v>2224</v>
      </c>
      <c r="G144">
        <f>B144+G143</f>
        <v/>
      </c>
      <c r="H144">
        <f>C144+H143</f>
        <v/>
      </c>
      <c r="I144">
        <f>D144+I143</f>
        <v/>
      </c>
      <c r="K144" s="9">
        <f>H144/G144</f>
        <v/>
      </c>
      <c r="L144" s="9">
        <f>I144/H144</f>
        <v/>
      </c>
      <c r="M144" s="9">
        <f>I144/G144</f>
        <v/>
      </c>
      <c r="S144" s="9">
        <f>K144*($O$6^(ROW()-10))</f>
        <v/>
      </c>
      <c r="T144" s="9">
        <f>L144*($O$6^(ROW()-10))</f>
        <v/>
      </c>
      <c r="U144" s="9">
        <f>M144*($O$6^(ROW()-10))</f>
        <v/>
      </c>
      <c r="W144" s="6">
        <f>A144</f>
        <v/>
      </c>
      <c r="X144" s="9">
        <f>S144/OFFSET(S$10, $H$1,0)</f>
        <v/>
      </c>
      <c r="Y144" s="9">
        <f>T144/OFFSET(T$10, $H$1,0)</f>
        <v/>
      </c>
      <c r="Z144" s="9">
        <f>U144/OFFSET(U$10, $H$1,0)</f>
        <v/>
      </c>
    </row>
    <row r="145">
      <c r="A145" s="2" t="n">
        <v>45306</v>
      </c>
      <c r="B145" t="n">
        <v>755</v>
      </c>
      <c r="C145" t="n">
        <v>395</v>
      </c>
      <c r="D145" t="n">
        <v>1149</v>
      </c>
      <c r="E145" t="n">
        <v>2299</v>
      </c>
      <c r="G145">
        <f>B145+G144</f>
        <v/>
      </c>
      <c r="H145">
        <f>C145+H144</f>
        <v/>
      </c>
      <c r="I145">
        <f>D145+I144</f>
        <v/>
      </c>
      <c r="K145" s="9">
        <f>H145/G145</f>
        <v/>
      </c>
      <c r="L145" s="9">
        <f>I145/H145</f>
        <v/>
      </c>
      <c r="M145" s="9">
        <f>I145/G145</f>
        <v/>
      </c>
      <c r="S145" s="9">
        <f>K145*($O$6^(ROW()-10))</f>
        <v/>
      </c>
      <c r="T145" s="9">
        <f>L145*($O$6^(ROW()-10))</f>
        <v/>
      </c>
      <c r="U145" s="9">
        <f>M145*($O$6^(ROW()-10))</f>
        <v/>
      </c>
      <c r="W145" s="6">
        <f>A145</f>
        <v/>
      </c>
      <c r="X145" s="9">
        <f>S145/OFFSET(S$10, $H$1,0)</f>
        <v/>
      </c>
      <c r="Y145" s="9">
        <f>T145/OFFSET(T$10, $H$1,0)</f>
        <v/>
      </c>
      <c r="Z145" s="9">
        <f>U145/OFFSET(U$10, $H$1,0)</f>
        <v/>
      </c>
    </row>
    <row r="146">
      <c r="A146" s="2" t="n">
        <v>45313</v>
      </c>
      <c r="B146" t="n">
        <v>756</v>
      </c>
      <c r="C146" t="n">
        <v>400</v>
      </c>
      <c r="D146" t="n">
        <v>1215</v>
      </c>
      <c r="E146" t="n">
        <v>2371</v>
      </c>
      <c r="G146">
        <f>B146+G145</f>
        <v/>
      </c>
      <c r="H146">
        <f>C146+H145</f>
        <v/>
      </c>
      <c r="I146">
        <f>D146+I145</f>
        <v/>
      </c>
      <c r="K146" s="9">
        <f>H146/G146</f>
        <v/>
      </c>
      <c r="L146" s="9">
        <f>I146/H146</f>
        <v/>
      </c>
      <c r="M146" s="9">
        <f>I146/G146</f>
        <v/>
      </c>
      <c r="S146" s="9">
        <f>K146*($O$6^(ROW()-10))</f>
        <v/>
      </c>
      <c r="T146" s="9">
        <f>L146*($O$6^(ROW()-10))</f>
        <v/>
      </c>
      <c r="U146" s="9">
        <f>M146*($O$6^(ROW()-10))</f>
        <v/>
      </c>
      <c r="W146" s="6">
        <f>A146</f>
        <v/>
      </c>
      <c r="X146" s="9">
        <f>S146/OFFSET(S$10, $H$1,0)</f>
        <v/>
      </c>
      <c r="Y146" s="9">
        <f>T146/OFFSET(T$10, $H$1,0)</f>
        <v/>
      </c>
      <c r="Z146" s="9">
        <f>U146/OFFSET(U$10, $H$1,0)</f>
        <v/>
      </c>
    </row>
    <row r="147">
      <c r="A147" s="2" t="n">
        <v>45320</v>
      </c>
      <c r="B147" t="n">
        <v>748</v>
      </c>
      <c r="C147" t="n">
        <v>377</v>
      </c>
      <c r="D147" t="n">
        <v>1197</v>
      </c>
      <c r="E147" t="n">
        <v>2322</v>
      </c>
      <c r="G147">
        <f>B147+G146</f>
        <v/>
      </c>
      <c r="H147">
        <f>C147+H146</f>
        <v/>
      </c>
      <c r="I147">
        <f>D147+I146</f>
        <v/>
      </c>
      <c r="K147" s="9">
        <f>H147/G147</f>
        <v/>
      </c>
      <c r="L147" s="9">
        <f>I147/H147</f>
        <v/>
      </c>
      <c r="M147" s="9">
        <f>I147/G147</f>
        <v/>
      </c>
      <c r="S147" s="9">
        <f>K147*($O$6^(ROW()-10))</f>
        <v/>
      </c>
      <c r="T147" s="9">
        <f>L147*($O$6^(ROW()-10))</f>
        <v/>
      </c>
      <c r="U147" s="9">
        <f>M147*($O$6^(ROW()-10))</f>
        <v/>
      </c>
      <c r="W147" s="6">
        <f>A147</f>
        <v/>
      </c>
      <c r="X147" s="9">
        <f>S147/OFFSET(S$10, $H$1,0)</f>
        <v/>
      </c>
      <c r="Y147" s="9">
        <f>T147/OFFSET(T$10, $H$1,0)</f>
        <v/>
      </c>
      <c r="Z147" s="9">
        <f>U147/OFFSET(U$10, $H$1,0)</f>
        <v/>
      </c>
    </row>
    <row r="148">
      <c r="A148" s="2" t="n">
        <v>45327</v>
      </c>
      <c r="B148" t="n">
        <v>773</v>
      </c>
      <c r="C148" t="n">
        <v>416</v>
      </c>
      <c r="D148" t="n">
        <v>1324</v>
      </c>
      <c r="E148" t="n">
        <v>2513</v>
      </c>
      <c r="G148">
        <f>B148+G147</f>
        <v/>
      </c>
      <c r="H148">
        <f>C148+H147</f>
        <v/>
      </c>
      <c r="I148">
        <f>D148+I147</f>
        <v/>
      </c>
      <c r="K148" s="9">
        <f>H148/G148</f>
        <v/>
      </c>
      <c r="L148" s="9">
        <f>I148/H148</f>
        <v/>
      </c>
      <c r="M148" s="9">
        <f>I148/G148</f>
        <v/>
      </c>
      <c r="S148" s="9">
        <f>K148*($O$6^(ROW()-10))</f>
        <v/>
      </c>
      <c r="T148" s="9">
        <f>L148*($O$6^(ROW()-10))</f>
        <v/>
      </c>
      <c r="U148" s="9">
        <f>M148*($O$6^(ROW()-10))</f>
        <v/>
      </c>
      <c r="W148" s="6">
        <f>A148</f>
        <v/>
      </c>
      <c r="X148" s="9">
        <f>S148/OFFSET(S$10, $H$1,0)</f>
        <v/>
      </c>
      <c r="Y148" s="9">
        <f>T148/OFFSET(T$10, $H$1,0)</f>
        <v/>
      </c>
      <c r="Z148" s="9">
        <f>U148/OFFSET(U$10, $H$1,0)</f>
        <v/>
      </c>
    </row>
    <row r="149">
      <c r="A149" s="2" t="n">
        <v>45334</v>
      </c>
      <c r="B149" t="n">
        <v>694</v>
      </c>
      <c r="C149" t="n">
        <v>350</v>
      </c>
      <c r="D149" t="n">
        <v>1183</v>
      </c>
      <c r="E149" t="n">
        <v>2227</v>
      </c>
      <c r="G149">
        <f>B149+G148</f>
        <v/>
      </c>
      <c r="H149">
        <f>C149+H148</f>
        <v/>
      </c>
      <c r="I149">
        <f>D149+I148</f>
        <v/>
      </c>
      <c r="K149" s="9">
        <f>H149/G149</f>
        <v/>
      </c>
      <c r="L149" s="9">
        <f>I149/H149</f>
        <v/>
      </c>
      <c r="M149" s="9">
        <f>I149/G149</f>
        <v/>
      </c>
      <c r="S149" s="9">
        <f>K149*($O$6^(ROW()-10))</f>
        <v/>
      </c>
      <c r="T149" s="9">
        <f>L149*($O$6^(ROW()-10))</f>
        <v/>
      </c>
      <c r="U149" s="9">
        <f>M149*($O$6^(ROW()-10))</f>
        <v/>
      </c>
      <c r="W149" s="6">
        <f>A149</f>
        <v/>
      </c>
      <c r="X149" s="9">
        <f>S149/OFFSET(S$10, $H$1,0)</f>
        <v/>
      </c>
      <c r="Y149" s="9">
        <f>T149/OFFSET(T$10, $H$1,0)</f>
        <v/>
      </c>
      <c r="Z149" s="9">
        <f>U149/OFFSET(U$10, $H$1,0)</f>
        <v/>
      </c>
    </row>
    <row r="150">
      <c r="A150" s="2" t="n">
        <v>45341</v>
      </c>
      <c r="B150" t="n">
        <v>665</v>
      </c>
      <c r="C150" t="n">
        <v>399</v>
      </c>
      <c r="D150" t="n">
        <v>1123</v>
      </c>
      <c r="E150" t="n">
        <v>2187</v>
      </c>
      <c r="G150">
        <f>B150+G149</f>
        <v/>
      </c>
      <c r="H150">
        <f>C150+H149</f>
        <v/>
      </c>
      <c r="I150">
        <f>D150+I149</f>
        <v/>
      </c>
      <c r="K150" s="9">
        <f>H150/G150</f>
        <v/>
      </c>
      <c r="L150" s="9">
        <f>I150/H150</f>
        <v/>
      </c>
      <c r="M150" s="9">
        <f>I150/G150</f>
        <v/>
      </c>
      <c r="S150" s="9">
        <f>K150*($O$6^(ROW()-10))</f>
        <v/>
      </c>
      <c r="T150" s="9">
        <f>L150*($O$6^(ROW()-10))</f>
        <v/>
      </c>
      <c r="U150" s="9">
        <f>M150*($O$6^(ROW()-10))</f>
        <v/>
      </c>
      <c r="W150" s="6">
        <f>A150</f>
        <v/>
      </c>
      <c r="X150" s="9">
        <f>S150/OFFSET(S$10, $H$1,0)</f>
        <v/>
      </c>
      <c r="Y150" s="9">
        <f>T150/OFFSET(T$10, $H$1,0)</f>
        <v/>
      </c>
      <c r="Z150" s="9">
        <f>U150/OFFSET(U$10, $H$1,0)</f>
        <v/>
      </c>
    </row>
    <row r="151">
      <c r="A151" s="2" t="n">
        <v>45348</v>
      </c>
      <c r="B151" t="n">
        <v>600</v>
      </c>
      <c r="C151" t="n">
        <v>342</v>
      </c>
      <c r="D151" t="n">
        <v>1097</v>
      </c>
      <c r="E151" t="n">
        <v>2039</v>
      </c>
      <c r="G151">
        <f>B151+G150</f>
        <v/>
      </c>
      <c r="H151">
        <f>C151+H150</f>
        <v/>
      </c>
      <c r="I151">
        <f>D151+I150</f>
        <v/>
      </c>
      <c r="K151" s="9">
        <f>H151/G151</f>
        <v/>
      </c>
      <c r="L151" s="9">
        <f>I151/H151</f>
        <v/>
      </c>
      <c r="M151" s="9">
        <f>I151/G151</f>
        <v/>
      </c>
      <c r="S151" s="9">
        <f>K151*($O$6^(ROW()-10))</f>
        <v/>
      </c>
      <c r="T151" s="9">
        <f>L151*($O$6^(ROW()-10))</f>
        <v/>
      </c>
      <c r="U151" s="9">
        <f>M151*($O$6^(ROW()-10))</f>
        <v/>
      </c>
      <c r="W151" s="6">
        <f>A151</f>
        <v/>
      </c>
      <c r="X151" s="9">
        <f>S151/OFFSET(S$10, $H$1,0)</f>
        <v/>
      </c>
      <c r="Y151" s="9">
        <f>T151/OFFSET(T$10, $H$1,0)</f>
        <v/>
      </c>
      <c r="Z151" s="9">
        <f>U151/OFFSET(U$10, $H$1,0)</f>
        <v/>
      </c>
    </row>
    <row r="152">
      <c r="A152" s="2" t="n">
        <v>45355</v>
      </c>
      <c r="B152" t="n">
        <v>681</v>
      </c>
      <c r="C152" t="n">
        <v>295</v>
      </c>
      <c r="D152" t="n">
        <v>1044</v>
      </c>
      <c r="E152" t="n">
        <v>2020</v>
      </c>
      <c r="G152">
        <f>B152+G151</f>
        <v/>
      </c>
      <c r="H152">
        <f>C152+H151</f>
        <v/>
      </c>
      <c r="I152">
        <f>D152+I151</f>
        <v/>
      </c>
      <c r="K152" s="9">
        <f>H152/G152</f>
        <v/>
      </c>
      <c r="L152" s="9">
        <f>I152/H152</f>
        <v/>
      </c>
      <c r="M152" s="9">
        <f>I152/G152</f>
        <v/>
      </c>
      <c r="S152" s="9">
        <f>K152*($O$6^(ROW()-10))</f>
        <v/>
      </c>
      <c r="T152" s="9">
        <f>L152*($O$6^(ROW()-10))</f>
        <v/>
      </c>
      <c r="U152" s="9">
        <f>M152*($O$6^(ROW()-10))</f>
        <v/>
      </c>
      <c r="W152" s="6">
        <f>A152</f>
        <v/>
      </c>
      <c r="X152" s="9">
        <f>S152/OFFSET(S$10, $H$1,0)</f>
        <v/>
      </c>
      <c r="Y152" s="9">
        <f>T152/OFFSET(T$10, $H$1,0)</f>
        <v/>
      </c>
      <c r="Z152" s="9">
        <f>U152/OFFSET(U$10, $H$1,0)</f>
        <v/>
      </c>
    </row>
    <row r="153">
      <c r="A153" s="2" t="n">
        <v>45362</v>
      </c>
      <c r="B153" t="n">
        <v>642</v>
      </c>
      <c r="C153" t="n">
        <v>302</v>
      </c>
      <c r="D153" t="n">
        <v>1056</v>
      </c>
      <c r="E153" t="n">
        <v>2000</v>
      </c>
      <c r="G153">
        <f>B153+G152</f>
        <v/>
      </c>
      <c r="H153">
        <f>C153+H152</f>
        <v/>
      </c>
      <c r="I153">
        <f>D153+I152</f>
        <v/>
      </c>
      <c r="K153" s="9">
        <f>H153/G153</f>
        <v/>
      </c>
      <c r="L153" s="9">
        <f>I153/H153</f>
        <v/>
      </c>
      <c r="M153" s="9">
        <f>I153/G153</f>
        <v/>
      </c>
      <c r="S153" s="9">
        <f>K153*($O$6^(ROW()-10))</f>
        <v/>
      </c>
      <c r="T153" s="9">
        <f>L153*($O$6^(ROW()-10))</f>
        <v/>
      </c>
      <c r="U153" s="9">
        <f>M153*($O$6^(ROW()-10))</f>
        <v/>
      </c>
      <c r="W153" s="6">
        <f>A153</f>
        <v/>
      </c>
      <c r="X153" s="9">
        <f>S153/OFFSET(S$10, $H$1,0)</f>
        <v/>
      </c>
      <c r="Y153" s="9">
        <f>T153/OFFSET(T$10, $H$1,0)</f>
        <v/>
      </c>
      <c r="Z153" s="9">
        <f>U153/OFFSET(U$10, $H$1,0)</f>
        <v/>
      </c>
    </row>
    <row r="154">
      <c r="A154" s="2" t="n">
        <v>45369</v>
      </c>
      <c r="B154" t="n">
        <v>627</v>
      </c>
      <c r="C154" t="n">
        <v>330</v>
      </c>
      <c r="D154" t="n">
        <v>989</v>
      </c>
      <c r="E154" t="n">
        <v>1946</v>
      </c>
      <c r="G154">
        <f>B154+G153</f>
        <v/>
      </c>
      <c r="H154">
        <f>C154+H153</f>
        <v/>
      </c>
      <c r="I154">
        <f>D154+I153</f>
        <v/>
      </c>
      <c r="K154" s="9">
        <f>H154/G154</f>
        <v/>
      </c>
      <c r="L154" s="9">
        <f>I154/H154</f>
        <v/>
      </c>
      <c r="M154" s="9">
        <f>I154/G154</f>
        <v/>
      </c>
      <c r="S154" s="9">
        <f>K154*($O$6^(ROW()-10))</f>
        <v/>
      </c>
      <c r="T154" s="9">
        <f>L154*($O$6^(ROW()-10))</f>
        <v/>
      </c>
      <c r="U154" s="9">
        <f>M154*($O$6^(ROW()-10))</f>
        <v/>
      </c>
      <c r="W154" s="6">
        <f>A154</f>
        <v/>
      </c>
      <c r="X154" s="9">
        <f>S154/OFFSET(S$10, $H$1,0)</f>
        <v/>
      </c>
      <c r="Y154" s="9">
        <f>T154/OFFSET(T$10, $H$1,0)</f>
        <v/>
      </c>
      <c r="Z154" s="9">
        <f>U154/OFFSET(U$10, $H$1,0)</f>
        <v/>
      </c>
    </row>
    <row r="155">
      <c r="A155" s="2" t="n">
        <v>45376</v>
      </c>
      <c r="B155" t="n">
        <v>621</v>
      </c>
      <c r="C155" t="n">
        <v>340</v>
      </c>
      <c r="D155" t="n">
        <v>1066</v>
      </c>
      <c r="E155" t="n">
        <v>2027</v>
      </c>
      <c r="G155">
        <f>B155+G154</f>
        <v/>
      </c>
      <c r="H155">
        <f>C155+H154</f>
        <v/>
      </c>
      <c r="I155">
        <f>D155+I154</f>
        <v/>
      </c>
      <c r="K155" s="9">
        <f>H155/G155</f>
        <v/>
      </c>
      <c r="L155" s="9">
        <f>I155/H155</f>
        <v/>
      </c>
      <c r="M155" s="9">
        <f>I155/G155</f>
        <v/>
      </c>
      <c r="S155" s="9">
        <f>K155*($O$6^(ROW()-10))</f>
        <v/>
      </c>
      <c r="T155" s="9">
        <f>L155*($O$6^(ROW()-10))</f>
        <v/>
      </c>
      <c r="U155" s="9">
        <f>M155*($O$6^(ROW()-10))</f>
        <v/>
      </c>
      <c r="W155" s="6">
        <f>A155</f>
        <v/>
      </c>
      <c r="X155" s="9">
        <f>S155/OFFSET(S$10, $H$1,0)</f>
        <v/>
      </c>
      <c r="Y155" s="9">
        <f>T155/OFFSET(T$10, $H$1,0)</f>
        <v/>
      </c>
      <c r="Z155" s="9">
        <f>U155/OFFSET(U$10, $H$1,0)</f>
        <v/>
      </c>
    </row>
    <row r="156">
      <c r="A156" s="2" t="n">
        <v>45383</v>
      </c>
      <c r="B156" t="n">
        <v>606</v>
      </c>
      <c r="C156" t="n">
        <v>318</v>
      </c>
      <c r="D156" t="n">
        <v>1098</v>
      </c>
      <c r="E156" t="n">
        <v>2022</v>
      </c>
      <c r="G156">
        <f>B156+G155</f>
        <v/>
      </c>
      <c r="H156">
        <f>C156+H155</f>
        <v/>
      </c>
      <c r="I156">
        <f>D156+I155</f>
        <v/>
      </c>
      <c r="K156" s="9">
        <f>H156/G156</f>
        <v/>
      </c>
      <c r="L156" s="9">
        <f>I156/H156</f>
        <v/>
      </c>
      <c r="M156" s="9">
        <f>I156/G156</f>
        <v/>
      </c>
      <c r="S156" s="9">
        <f>K156*($O$6^(ROW()-10))</f>
        <v/>
      </c>
      <c r="T156" s="9">
        <f>L156*($O$6^(ROW()-10))</f>
        <v/>
      </c>
      <c r="U156" s="9">
        <f>M156*($O$6^(ROW()-10))</f>
        <v/>
      </c>
      <c r="W156" s="6">
        <f>A156</f>
        <v/>
      </c>
      <c r="X156" s="9">
        <f>S156/OFFSET(S$10, $H$1,0)</f>
        <v/>
      </c>
      <c r="Y156" s="9">
        <f>T156/OFFSET(T$10, $H$1,0)</f>
        <v/>
      </c>
      <c r="Z156" s="9">
        <f>U156/OFFSET(U$10, $H$1,0)</f>
        <v/>
      </c>
    </row>
    <row r="157">
      <c r="A157" s="3" t="inlineStr">
        <is>
          <t>Grand Total</t>
        </is>
      </c>
      <c r="B157" t="n">
        <v>122122</v>
      </c>
      <c r="C157" t="n">
        <v>50197</v>
      </c>
      <c r="D157" t="n">
        <v>162688</v>
      </c>
      <c r="E157" t="n">
        <v>335007</v>
      </c>
    </row>
  </sheetData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G157"/>
  <sheetViews>
    <sheetView workbookViewId="0">
      <selection activeCell="X2" sqref="X2:Z3"/>
    </sheetView>
  </sheetViews>
  <sheetFormatPr baseColWidth="8" defaultRowHeight="14.5"/>
  <cols>
    <col width="12.36328125" bestFit="1" customWidth="1" style="4" min="1" max="1"/>
    <col width="15.26953125" bestFit="1" customWidth="1" style="4" min="2" max="2"/>
    <col width="5.81640625" bestFit="1" customWidth="1" style="4" min="3" max="3"/>
    <col width="6.81640625" bestFit="1" customWidth="1" style="4" min="4" max="4"/>
    <col width="10.7265625" bestFit="1" customWidth="1" style="4" min="5" max="5"/>
    <col width="10.6328125" customWidth="1" style="4" min="6" max="6"/>
    <col width="16.08984375" customWidth="1" style="4" min="7" max="7"/>
    <col width="10.6328125" customWidth="1" style="4" min="8" max="37"/>
    <col width="19.453125" customWidth="1" style="4" min="38" max="38"/>
    <col width="10.6328125" customWidth="1" style="4" min="39" max="40"/>
    <col width="10.26953125" customWidth="1" style="4" min="41" max="41"/>
    <col width="2.81640625" customWidth="1" style="4" min="42" max="42"/>
    <col width="10.6328125" customWidth="1" style="4" min="43" max="74"/>
    <col width="2.81640625" bestFit="1" customWidth="1" style="4" min="75" max="106"/>
    <col width="3.81640625" bestFit="1" customWidth="1" style="4" min="107" max="177"/>
    <col width="10.7265625" bestFit="1" customWidth="1" style="4" min="178" max="178"/>
  </cols>
  <sheetData>
    <row r="1">
      <c r="G1" s="5" t="inlineStr">
        <is>
          <t>Baseline weeks</t>
        </is>
      </c>
      <c r="H1" s="10" t="n">
        <v>4</v>
      </c>
      <c r="J1" t="inlineStr">
        <is>
          <t>increase this to get smaller Cis</t>
        </is>
      </c>
    </row>
    <row r="2">
      <c r="G2" s="5" t="inlineStr">
        <is>
          <t>Detrend delay</t>
        </is>
      </c>
      <c r="H2" s="10" t="n">
        <v>72</v>
      </c>
      <c r="J2" t="inlineStr">
        <is>
          <t>this is 10/31/22 for 72</t>
        </is>
      </c>
    </row>
    <row r="3">
      <c r="G3" s="5" t="inlineStr">
        <is>
          <t>Detrend weeks</t>
        </is>
      </c>
      <c r="H3" s="10" t="n">
        <v>52</v>
      </c>
    </row>
    <row r="4">
      <c r="G4" s="5" t="inlineStr">
        <is>
          <t>Detrend baseline</t>
        </is>
      </c>
      <c r="H4" s="10" t="n">
        <v>4</v>
      </c>
      <c r="J4" t="inlineStr">
        <is>
          <t>start slope computation after this many weeks</t>
        </is>
      </c>
    </row>
    <row r="5">
      <c r="A5" t="inlineStr">
        <is>
          <t>YearOfBirth</t>
        </is>
      </c>
      <c r="B5" t="inlineStr">
        <is>
          <t>All</t>
        </is>
      </c>
      <c r="O5" s="5" t="inlineStr">
        <is>
          <t>slope correction factors</t>
        </is>
      </c>
    </row>
    <row r="6">
      <c r="A6" t="inlineStr">
        <is>
          <t>Sex</t>
        </is>
      </c>
      <c r="B6" t="inlineStr">
        <is>
          <t>All</t>
        </is>
      </c>
      <c r="G6" s="5" t="inlineStr">
        <is>
          <t>red=settable parameters. These are the standard settings.</t>
        </is>
      </c>
      <c r="O6">
        <f>(OFFSET(O10,$H$4,0)/OFFSET(O10,$H$3-1,0))^(1/($H$3-$H$4))</f>
        <v/>
      </c>
      <c r="P6">
        <f>(OFFSET(P10,$H$4,0)/OFFSET(P10,$H$3-1,0))^(1/($H$3-$H$4))</f>
        <v/>
      </c>
      <c r="Q6">
        <f>(OFFSET(Q10,$H$4,0)/OFFSET(Q10,$H$3-1,0))^(1/($H$3-$H$4))</f>
        <v/>
      </c>
    </row>
    <row r="7">
      <c r="Y7" t="inlineStr">
        <is>
          <t>fully normalized</t>
        </is>
      </c>
    </row>
    <row r="8">
      <c r="A8" t="inlineStr">
        <is>
          <t>Sum of Dead</t>
        </is>
      </c>
      <c r="B8" t="inlineStr">
        <is>
          <t>Column Labels</t>
        </is>
      </c>
      <c r="G8" s="5" t="n"/>
      <c r="H8" s="5" t="inlineStr">
        <is>
          <t>cum deaths</t>
        </is>
      </c>
      <c r="I8" s="5" t="n"/>
      <c r="L8" t="inlineStr">
        <is>
          <t>ratio of cum deaths</t>
        </is>
      </c>
      <c r="O8" t="inlineStr">
        <is>
          <t>ratio cum deaths start cum post  delay</t>
        </is>
      </c>
      <c r="T8" t="inlineStr">
        <is>
          <t>adjusted raw KCOR</t>
        </is>
      </c>
      <c r="Y8" t="inlineStr">
        <is>
          <t>KCOR(t)</t>
        </is>
      </c>
    </row>
    <row r="9">
      <c r="A9" t="inlineStr">
        <is>
          <t>Row Labels</t>
        </is>
      </c>
      <c r="B9" t="n">
        <v>0</v>
      </c>
      <c r="C9" t="n">
        <v>1</v>
      </c>
      <c r="D9" t="n">
        <v>2</v>
      </c>
      <c r="E9" t="inlineStr">
        <is>
          <t>Grand Total</t>
        </is>
      </c>
      <c r="G9" s="11" t="inlineStr">
        <is>
          <t>v0</t>
        </is>
      </c>
      <c r="H9" s="11" t="inlineStr">
        <is>
          <t>v1</t>
        </is>
      </c>
      <c r="I9" s="11" t="inlineStr">
        <is>
          <t>v2</t>
        </is>
      </c>
      <c r="K9" s="5" t="inlineStr">
        <is>
          <t>v1/v0</t>
        </is>
      </c>
      <c r="L9" s="5" t="inlineStr">
        <is>
          <t>v2/v1</t>
        </is>
      </c>
      <c r="M9" s="5" t="inlineStr">
        <is>
          <t>v2/v0</t>
        </is>
      </c>
      <c r="N9" s="5" t="n"/>
      <c r="O9" s="5" t="inlineStr">
        <is>
          <t>v1/v0</t>
        </is>
      </c>
      <c r="P9" s="5" t="inlineStr">
        <is>
          <t>v2/v1</t>
        </is>
      </c>
      <c r="Q9" s="5" t="inlineStr">
        <is>
          <t>v2/v0</t>
        </is>
      </c>
      <c r="S9" s="5" t="inlineStr">
        <is>
          <t>v1/v0</t>
        </is>
      </c>
      <c r="T9" s="5" t="inlineStr">
        <is>
          <t>v2/v1</t>
        </is>
      </c>
      <c r="U9" s="5" t="inlineStr">
        <is>
          <t>v2/v0</t>
        </is>
      </c>
      <c r="V9" s="5" t="n"/>
      <c r="W9" s="5" t="inlineStr">
        <is>
          <t>date</t>
        </is>
      </c>
      <c r="X9" s="5" t="inlineStr">
        <is>
          <t>v1/v0</t>
        </is>
      </c>
      <c r="Y9" s="5" t="inlineStr">
        <is>
          <t>v2/v1</t>
        </is>
      </c>
      <c r="Z9" s="5" t="inlineStr">
        <is>
          <t>v2/v0</t>
        </is>
      </c>
      <c r="BE9" s="5" t="n"/>
      <c r="BF9" s="5" t="n"/>
      <c r="BG9" s="5" t="n"/>
    </row>
    <row r="10">
      <c r="A10" s="2" t="n">
        <v>44361</v>
      </c>
      <c r="B10" t="n">
        <v>1033</v>
      </c>
      <c r="C10" t="n">
        <v>313</v>
      </c>
      <c r="D10" t="n">
        <v>722</v>
      </c>
      <c r="E10" t="n">
        <v>2068</v>
      </c>
      <c r="G10">
        <f>B10</f>
        <v/>
      </c>
      <c r="H10">
        <f>C10</f>
        <v/>
      </c>
      <c r="I10">
        <f>D10</f>
        <v/>
      </c>
      <c r="K10" s="9">
        <f>H10/G10</f>
        <v/>
      </c>
      <c r="L10" s="9">
        <f>I10/H10</f>
        <v/>
      </c>
      <c r="M10" s="9">
        <f>I10/G10</f>
        <v/>
      </c>
      <c r="O10" s="9">
        <f>(OFFSET(H10,$H$2,0)-OFFSET(H$10, $H$2-1, 0))/(OFFSET(G10,$H$2,0)-OFFSET(G$10,$H$2-1,0))</f>
        <v/>
      </c>
      <c r="P10" s="9">
        <f>(OFFSET(I10,$H$2,0)-OFFSET(I$10, $H$2-1, 0))/(OFFSET(H10,$H$2,0)-OFFSET(H$10,$H$2-1,0))</f>
        <v/>
      </c>
      <c r="Q10" s="9">
        <f>(OFFSET(I10,$H$2,0)-OFFSET(I$10, $H$2-1, 0))/(OFFSET(G10,$H$2,0)-OFFSET(G$10,$H$2-1,0))</f>
        <v/>
      </c>
      <c r="S10" s="9">
        <f>K10*($O$6^(ROW()-10))</f>
        <v/>
      </c>
      <c r="T10" s="9">
        <f>L10*($O$6^(ROW()-10))</f>
        <v/>
      </c>
      <c r="U10" s="9">
        <f>M10*($O$6^(ROW()-10))</f>
        <v/>
      </c>
      <c r="W10" s="6">
        <f>A10</f>
        <v/>
      </c>
      <c r="X10" s="9">
        <f>S10/OFFSET(S$10, $H$1,0)</f>
        <v/>
      </c>
      <c r="Y10" s="9">
        <f>T10/OFFSET(T$10, $H$1,0)</f>
        <v/>
      </c>
      <c r="Z10" s="9">
        <f>U10/OFFSET(U$10, $H$1,0)</f>
        <v/>
      </c>
      <c r="AM10" s="11" t="inlineStr">
        <is>
          <t>v1/v0</t>
        </is>
      </c>
      <c r="AN10" s="11" t="inlineStr">
        <is>
          <t>v2/v1</t>
        </is>
      </c>
      <c r="AO10" s="11" t="inlineStr">
        <is>
          <t>v2/v0</t>
        </is>
      </c>
    </row>
    <row r="11">
      <c r="A11" s="2" t="n">
        <v>44368</v>
      </c>
      <c r="B11" t="n">
        <v>943</v>
      </c>
      <c r="C11" t="n">
        <v>318</v>
      </c>
      <c r="D11" t="n">
        <v>758</v>
      </c>
      <c r="E11" t="n">
        <v>2019</v>
      </c>
      <c r="G11">
        <f>B11+G10</f>
        <v/>
      </c>
      <c r="H11">
        <f>C11+H10</f>
        <v/>
      </c>
      <c r="I11">
        <f>D11+I10</f>
        <v/>
      </c>
      <c r="K11" s="9">
        <f>H11/G11</f>
        <v/>
      </c>
      <c r="L11" s="9">
        <f>I11/H11</f>
        <v/>
      </c>
      <c r="M11" s="9">
        <f>I11/G11</f>
        <v/>
      </c>
      <c r="O11" s="9">
        <f>(OFFSET(H11,$H$2,0)-OFFSET(H$10, $H$2-1, 0))/(OFFSET(G11,$H$2,0)-OFFSET(G$10,$H$2-1,0))</f>
        <v/>
      </c>
      <c r="P11" s="9">
        <f>(OFFSET(I11,$H$2,0)-OFFSET(I$10, $H$2-1, 0))/(OFFSET(H11,$H$2,0)-OFFSET(H$10,$H$2-1,0))</f>
        <v/>
      </c>
      <c r="Q11" s="9">
        <f>(OFFSET(I11,$H$2,0)-OFFSET(I$10, $H$2-1, 0))/(OFFSET(G11,$H$2,0)-OFFSET(G$10,$H$2-1,0))</f>
        <v/>
      </c>
      <c r="S11" s="9">
        <f>K11*($O$6^(ROW()-10))</f>
        <v/>
      </c>
      <c r="T11" s="9">
        <f>L11*($O$6^(ROW()-10))</f>
        <v/>
      </c>
      <c r="U11" s="9">
        <f>M11*($O$6^(ROW()-10))</f>
        <v/>
      </c>
      <c r="W11" s="6">
        <f>A11</f>
        <v/>
      </c>
      <c r="X11" s="9">
        <f>S11/OFFSET(S$10, $H$1,0)</f>
        <v/>
      </c>
      <c r="Y11" s="9">
        <f>T11/OFFSET(T$10, $H$1,0)</f>
        <v/>
      </c>
      <c r="Z11" s="9">
        <f>U11/OFFSET(U$10, $H$1,0)</f>
        <v/>
      </c>
      <c r="AL11" s="5" t="inlineStr">
        <is>
          <t>Net impact at end 2022</t>
        </is>
      </c>
      <c r="AM11" s="9">
        <f>VLOOKUP(DATE(2022,12,26), $W:$Z, 2, FALSE)</f>
        <v/>
      </c>
      <c r="AN11" s="7">
        <f>VLOOKUP(DATE(2022,12,26), $W:$Z, 3, FALSE)</f>
        <v/>
      </c>
      <c r="AO11" s="7">
        <f>VLOOKUP(DATE(2022,12,26), $W:$Z, 4, FALSE)</f>
        <v/>
      </c>
    </row>
    <row r="12">
      <c r="A12" s="2" t="n">
        <v>44375</v>
      </c>
      <c r="B12" t="n">
        <v>888</v>
      </c>
      <c r="C12" t="n">
        <v>254</v>
      </c>
      <c r="D12" t="n">
        <v>745</v>
      </c>
      <c r="E12" t="n">
        <v>1887</v>
      </c>
      <c r="G12">
        <f>B12+G11</f>
        <v/>
      </c>
      <c r="H12">
        <f>C12+H11</f>
        <v/>
      </c>
      <c r="I12">
        <f>D12+I11</f>
        <v/>
      </c>
      <c r="K12" s="9">
        <f>H12/G12</f>
        <v/>
      </c>
      <c r="L12" s="9">
        <f>I12/H12</f>
        <v/>
      </c>
      <c r="M12" s="9">
        <f>I12/G12</f>
        <v/>
      </c>
      <c r="O12" s="9">
        <f>(OFFSET(H12,$H$2,0)-OFFSET(H$10, $H$2-1, 0))/(OFFSET(G12,$H$2,0)-OFFSET(G$10,$H$2-1,0))</f>
        <v/>
      </c>
      <c r="P12" s="9">
        <f>(OFFSET(I12,$H$2,0)-OFFSET(I$10, $H$2-1, 0))/(OFFSET(H12,$H$2,0)-OFFSET(H$10,$H$2-1,0))</f>
        <v/>
      </c>
      <c r="Q12" s="9">
        <f>(OFFSET(I12,$H$2,0)-OFFSET(I$10, $H$2-1, 0))/(OFFSET(G12,$H$2,0)-OFFSET(G$10,$H$2-1,0))</f>
        <v/>
      </c>
      <c r="S12" s="9">
        <f>K12*($O$6^(ROW()-10))</f>
        <v/>
      </c>
      <c r="T12" s="9">
        <f>L12*($O$6^(ROW()-10))</f>
        <v/>
      </c>
      <c r="U12" s="9">
        <f>M12*($O$6^(ROW()-10))</f>
        <v/>
      </c>
      <c r="W12" s="6">
        <f>A12</f>
        <v/>
      </c>
      <c r="X12" s="9">
        <f>S12/OFFSET(S$10, $H$1,0)</f>
        <v/>
      </c>
      <c r="Y12" s="9">
        <f>T12/OFFSET(T$10, $H$1,0)</f>
        <v/>
      </c>
      <c r="Z12" s="9">
        <f>U12/OFFSET(U$10, $H$1,0)</f>
        <v/>
      </c>
      <c r="AL12" s="5" t="inlineStr">
        <is>
          <t>95% Margin of Error</t>
        </is>
      </c>
      <c r="AM12" s="9">
        <f>((AM19/AM20)/(AM17/AM18)) * (EXP(1.96*SQRT(1/AM19 + 1/AM20 + 1/AM17 + 1/AM18)) - 1)</f>
        <v/>
      </c>
      <c r="AN12" s="7">
        <f>((AN19/AN20)/(AN17/AN18)) * (EXP(1.96*SQRT(1/AN19 + 1/AN20 + 1/AN17 + 1/AN18)) - 1)</f>
        <v/>
      </c>
      <c r="AO12" s="7">
        <f>((AO19/AO20)/(AO17/AO18)) * (EXP(1.96*SQRT(1/AO19 + 1/AO20 + 1/AO17 + 1/AO18)) - 1)</f>
        <v/>
      </c>
    </row>
    <row r="13">
      <c r="A13" s="2" t="n">
        <v>44382</v>
      </c>
      <c r="B13" t="n">
        <v>927</v>
      </c>
      <c r="C13" t="n">
        <v>277</v>
      </c>
      <c r="D13" t="n">
        <v>739</v>
      </c>
      <c r="E13" t="n">
        <v>1943</v>
      </c>
      <c r="G13">
        <f>B13+G12</f>
        <v/>
      </c>
      <c r="H13">
        <f>C13+H12</f>
        <v/>
      </c>
      <c r="I13">
        <f>D13+I12</f>
        <v/>
      </c>
      <c r="K13" s="9">
        <f>H13/G13</f>
        <v/>
      </c>
      <c r="L13" s="9">
        <f>I13/H13</f>
        <v/>
      </c>
      <c r="M13" s="9">
        <f>I13/G13</f>
        <v/>
      </c>
      <c r="O13" s="9">
        <f>(OFFSET(H13,$H$2,0)-OFFSET(H$10, $H$2-1, 0))/(OFFSET(G13,$H$2,0)-OFFSET(G$10,$H$2-1,0))</f>
        <v/>
      </c>
      <c r="P13" s="9">
        <f>(OFFSET(I13,$H$2,0)-OFFSET(I$10, $H$2-1, 0))/(OFFSET(H13,$H$2,0)-OFFSET(H$10,$H$2-1,0))</f>
        <v/>
      </c>
      <c r="Q13" s="9">
        <f>(OFFSET(I13,$H$2,0)-OFFSET(I$10, $H$2-1, 0))/(OFFSET(G13,$H$2,0)-OFFSET(G$10,$H$2-1,0))</f>
        <v/>
      </c>
      <c r="S13" s="9">
        <f>K13*($O$6^(ROW()-10))</f>
        <v/>
      </c>
      <c r="T13" s="9">
        <f>L13*($O$6^(ROW()-10))</f>
        <v/>
      </c>
      <c r="U13" s="9">
        <f>M13*($O$6^(ROW()-10))</f>
        <v/>
      </c>
      <c r="W13" s="6">
        <f>A13</f>
        <v/>
      </c>
      <c r="X13" s="9">
        <f>S13/OFFSET(S$10, $H$1,0)</f>
        <v/>
      </c>
      <c r="Y13" s="9">
        <f>T13/OFFSET(T$10, $H$1,0)</f>
        <v/>
      </c>
      <c r="Z13" s="9">
        <f>U13/OFFSET(U$10, $H$1,0)</f>
        <v/>
      </c>
    </row>
    <row r="14">
      <c r="A14" s="2" t="n">
        <v>44389</v>
      </c>
      <c r="B14" t="n">
        <v>896</v>
      </c>
      <c r="C14" t="n">
        <v>278</v>
      </c>
      <c r="D14" t="n">
        <v>867</v>
      </c>
      <c r="E14" t="n">
        <v>2041</v>
      </c>
      <c r="G14">
        <f>B14+G13</f>
        <v/>
      </c>
      <c r="H14">
        <f>C14+H13</f>
        <v/>
      </c>
      <c r="I14">
        <f>D14+I13</f>
        <v/>
      </c>
      <c r="K14" s="9">
        <f>H14/G14</f>
        <v/>
      </c>
      <c r="L14" s="9">
        <f>I14/H14</f>
        <v/>
      </c>
      <c r="M14" s="9">
        <f>I14/G14</f>
        <v/>
      </c>
      <c r="O14" s="9">
        <f>(OFFSET(H14,$H$2,0)-OFFSET(H$10, $H$2-1, 0))/(OFFSET(G14,$H$2,0)-OFFSET(G$10,$H$2-1,0))</f>
        <v/>
      </c>
      <c r="P14" s="9">
        <f>(OFFSET(I14,$H$2,0)-OFFSET(I$10, $H$2-1, 0))/(OFFSET(H14,$H$2,0)-OFFSET(H$10,$H$2-1,0))</f>
        <v/>
      </c>
      <c r="Q14" s="9">
        <f>(OFFSET(I14,$H$2,0)-OFFSET(I$10, $H$2-1, 0))/(OFFSET(G14,$H$2,0)-OFFSET(G$10,$H$2-1,0))</f>
        <v/>
      </c>
      <c r="S14" s="9">
        <f>K14*($O$6^(ROW()-10))</f>
        <v/>
      </c>
      <c r="T14" s="9">
        <f>L14*($O$6^(ROW()-10))</f>
        <v/>
      </c>
      <c r="U14" s="9">
        <f>M14*($O$6^(ROW()-10))</f>
        <v/>
      </c>
      <c r="W14" s="6">
        <f>A14</f>
        <v/>
      </c>
      <c r="X14" s="9">
        <f>S14/OFFSET(S$10, $H$1,0)</f>
        <v/>
      </c>
      <c r="Y14" s="9">
        <f>T14/OFFSET(T$10, $H$1,0)</f>
        <v/>
      </c>
      <c r="Z14" s="9">
        <f>U14/OFFSET(U$10, $H$1,0)</f>
        <v/>
      </c>
    </row>
    <row r="15">
      <c r="A15" s="2" t="n">
        <v>44396</v>
      </c>
      <c r="B15" t="n">
        <v>868</v>
      </c>
      <c r="C15" t="n">
        <v>285</v>
      </c>
      <c r="D15" t="n">
        <v>806</v>
      </c>
      <c r="E15" t="n">
        <v>1959</v>
      </c>
      <c r="G15">
        <f>B15+G14</f>
        <v/>
      </c>
      <c r="H15">
        <f>C15+H14</f>
        <v/>
      </c>
      <c r="I15">
        <f>D15+I14</f>
        <v/>
      </c>
      <c r="K15" s="9">
        <f>H15/G15</f>
        <v/>
      </c>
      <c r="L15" s="9">
        <f>I15/H15</f>
        <v/>
      </c>
      <c r="M15" s="9">
        <f>I15/G15</f>
        <v/>
      </c>
      <c r="O15" s="9">
        <f>(OFFSET(H15,$H$2,0)-OFFSET(H$10, $H$2-1, 0))/(OFFSET(G15,$H$2,0)-OFFSET(G$10,$H$2-1,0))</f>
        <v/>
      </c>
      <c r="P15" s="9">
        <f>(OFFSET(I15,$H$2,0)-OFFSET(I$10, $H$2-1, 0))/(OFFSET(H15,$H$2,0)-OFFSET(H$10,$H$2-1,0))</f>
        <v/>
      </c>
      <c r="Q15" s="9">
        <f>(OFFSET(I15,$H$2,0)-OFFSET(I$10, $H$2-1, 0))/(OFFSET(G15,$H$2,0)-OFFSET(G$10,$H$2-1,0))</f>
        <v/>
      </c>
      <c r="S15" s="9">
        <f>K15*($O$6^(ROW()-10))</f>
        <v/>
      </c>
      <c r="T15" s="9">
        <f>L15*($O$6^(ROW()-10))</f>
        <v/>
      </c>
      <c r="U15" s="9">
        <f>M15*($O$6^(ROW()-10))</f>
        <v/>
      </c>
      <c r="W15" s="6">
        <f>A15</f>
        <v/>
      </c>
      <c r="X15" s="9">
        <f>S15/OFFSET(S$10, $H$1,0)</f>
        <v/>
      </c>
      <c r="Y15" s="9">
        <f>T15/OFFSET(T$10, $H$1,0)</f>
        <v/>
      </c>
      <c r="Z15" s="9">
        <f>U15/OFFSET(U$10, $H$1,0)</f>
        <v/>
      </c>
    </row>
    <row r="16">
      <c r="A16" s="2" t="n">
        <v>44403</v>
      </c>
      <c r="B16" t="n">
        <v>879</v>
      </c>
      <c r="C16" t="n">
        <v>297</v>
      </c>
      <c r="D16" t="n">
        <v>940</v>
      </c>
      <c r="E16" t="n">
        <v>2116</v>
      </c>
      <c r="G16">
        <f>B16+G15</f>
        <v/>
      </c>
      <c r="H16">
        <f>C16+H15</f>
        <v/>
      </c>
      <c r="I16">
        <f>D16+I15</f>
        <v/>
      </c>
      <c r="K16" s="9">
        <f>H16/G16</f>
        <v/>
      </c>
      <c r="L16" s="9">
        <f>I16/H16</f>
        <v/>
      </c>
      <c r="M16" s="9">
        <f>I16/G16</f>
        <v/>
      </c>
      <c r="O16" s="9">
        <f>(OFFSET(H16,$H$2,0)-OFFSET(H$10, $H$2-1, 0))/(OFFSET(G16,$H$2,0)-OFFSET(G$10,$H$2-1,0))</f>
        <v/>
      </c>
      <c r="P16" s="9">
        <f>(OFFSET(I16,$H$2,0)-OFFSET(I$10, $H$2-1, 0))/(OFFSET(H16,$H$2,0)-OFFSET(H$10,$H$2-1,0))</f>
        <v/>
      </c>
      <c r="Q16" s="9">
        <f>(OFFSET(I16,$H$2,0)-OFFSET(I$10, $H$2-1, 0))/(OFFSET(G16,$H$2,0)-OFFSET(G$10,$H$2-1,0))</f>
        <v/>
      </c>
      <c r="S16" s="9">
        <f>K16*($O$6^(ROW()-10))</f>
        <v/>
      </c>
      <c r="T16" s="9">
        <f>L16*($O$6^(ROW()-10))</f>
        <v/>
      </c>
      <c r="U16" s="9">
        <f>M16*($O$6^(ROW()-10))</f>
        <v/>
      </c>
      <c r="W16" s="6">
        <f>A16</f>
        <v/>
      </c>
      <c r="X16" s="9">
        <f>S16/OFFSET(S$10, $H$1,0)</f>
        <v/>
      </c>
      <c r="Y16" s="9">
        <f>T16/OFFSET(T$10, $H$1,0)</f>
        <v/>
      </c>
      <c r="Z16" s="9">
        <f>U16/OFFSET(U$10, $H$1,0)</f>
        <v/>
      </c>
      <c r="AL16" s="5" t="inlineStr">
        <is>
          <t>MoE computation</t>
        </is>
      </c>
    </row>
    <row r="17">
      <c r="A17" s="2" t="n">
        <v>44410</v>
      </c>
      <c r="B17" t="n">
        <v>816</v>
      </c>
      <c r="C17" t="n">
        <v>291</v>
      </c>
      <c r="D17" t="n">
        <v>822</v>
      </c>
      <c r="E17" t="n">
        <v>1929</v>
      </c>
      <c r="G17">
        <f>B17+G16</f>
        <v/>
      </c>
      <c r="H17">
        <f>C17+H16</f>
        <v/>
      </c>
      <c r="I17">
        <f>D17+I16</f>
        <v/>
      </c>
      <c r="K17" s="9">
        <f>H17/G17</f>
        <v/>
      </c>
      <c r="L17" s="9">
        <f>I17/H17</f>
        <v/>
      </c>
      <c r="M17" s="9">
        <f>I17/G17</f>
        <v/>
      </c>
      <c r="O17" s="9">
        <f>(OFFSET(H17,$H$2,0)-OFFSET(H$10, $H$2-1, 0))/(OFFSET(G17,$H$2,0)-OFFSET(G$10,$H$2-1,0))</f>
        <v/>
      </c>
      <c r="P17" s="9">
        <f>(OFFSET(I17,$H$2,0)-OFFSET(I$10, $H$2-1, 0))/(OFFSET(H17,$H$2,0)-OFFSET(H$10,$H$2-1,0))</f>
        <v/>
      </c>
      <c r="Q17" s="9">
        <f>(OFFSET(I17,$H$2,0)-OFFSET(I$10, $H$2-1, 0))/(OFFSET(G17,$H$2,0)-OFFSET(G$10,$H$2-1,0))</f>
        <v/>
      </c>
      <c r="S17" s="9">
        <f>K17*($O$6^(ROW()-10))</f>
        <v/>
      </c>
      <c r="T17" s="9">
        <f>L17*($O$6^(ROW()-10))</f>
        <v/>
      </c>
      <c r="U17" s="9">
        <f>M17*($O$6^(ROW()-10))</f>
        <v/>
      </c>
      <c r="W17" s="6">
        <f>A17</f>
        <v/>
      </c>
      <c r="X17" s="9">
        <f>S17/OFFSET(S$10, $H$1,0)</f>
        <v/>
      </c>
      <c r="Y17" s="9">
        <f>T17/OFFSET(T$10, $H$1,0)</f>
        <v/>
      </c>
      <c r="Z17" s="9">
        <f>U17/OFFSET(U$10, $H$1,0)</f>
        <v/>
      </c>
      <c r="AL17" t="inlineStr">
        <is>
          <t>numerator start</t>
        </is>
      </c>
      <c r="AM17" s="8">
        <f>OFFSET(H10,$H$1-1,0)</f>
        <v/>
      </c>
      <c r="AN17" s="8">
        <f>OFFSET(I10,$H$1-1,0)</f>
        <v/>
      </c>
      <c r="AO17" s="8">
        <f>OFFSET(I10,$H$1-1,0)</f>
        <v/>
      </c>
    </row>
    <row r="18">
      <c r="A18" s="2" t="n">
        <v>44417</v>
      </c>
      <c r="B18" t="n">
        <v>872</v>
      </c>
      <c r="C18" t="n">
        <v>291</v>
      </c>
      <c r="D18" t="n">
        <v>879</v>
      </c>
      <c r="E18" t="n">
        <v>2042</v>
      </c>
      <c r="G18">
        <f>B18+G17</f>
        <v/>
      </c>
      <c r="H18">
        <f>C18+H17</f>
        <v/>
      </c>
      <c r="I18">
        <f>D18+I17</f>
        <v/>
      </c>
      <c r="K18" s="9">
        <f>H18/G18</f>
        <v/>
      </c>
      <c r="L18" s="9">
        <f>I18/H18</f>
        <v/>
      </c>
      <c r="M18" s="9">
        <f>I18/G18</f>
        <v/>
      </c>
      <c r="O18" s="9">
        <f>(OFFSET(H18,$H$2,0)-OFFSET(H$10, $H$2-1, 0))/(OFFSET(G18,$H$2,0)-OFFSET(G$10,$H$2-1,0))</f>
        <v/>
      </c>
      <c r="P18" s="9">
        <f>(OFFSET(I18,$H$2,0)-OFFSET(I$10, $H$2-1, 0))/(OFFSET(H18,$H$2,0)-OFFSET(H$10,$H$2-1,0))</f>
        <v/>
      </c>
      <c r="Q18" s="9">
        <f>(OFFSET(I18,$H$2,0)-OFFSET(I$10, $H$2-1, 0))/(OFFSET(G18,$H$2,0)-OFFSET(G$10,$H$2-1,0))</f>
        <v/>
      </c>
      <c r="S18" s="9">
        <f>K18*($O$6^(ROW()-10))</f>
        <v/>
      </c>
      <c r="T18" s="9">
        <f>L18*($O$6^(ROW()-10))</f>
        <v/>
      </c>
      <c r="U18" s="9">
        <f>M18*($O$6^(ROW()-10))</f>
        <v/>
      </c>
      <c r="W18" s="6">
        <f>A18</f>
        <v/>
      </c>
      <c r="X18" s="9">
        <f>S18/OFFSET(S$10, $H$1,0)</f>
        <v/>
      </c>
      <c r="Y18" s="9">
        <f>T18/OFFSET(T$10, $H$1,0)</f>
        <v/>
      </c>
      <c r="Z18" s="9">
        <f>U18/OFFSET(U$10, $H$1,0)</f>
        <v/>
      </c>
      <c r="AL18" t="inlineStr">
        <is>
          <t>denom start</t>
        </is>
      </c>
      <c r="AM18" s="8">
        <f>OFFSET(G10, $H$1-1,0)</f>
        <v/>
      </c>
      <c r="AN18" s="8">
        <f>OFFSET(H10,$H$1-1,0)</f>
        <v/>
      </c>
      <c r="AO18" s="8">
        <f>OFFSET(G10, $H$1-1,0)</f>
        <v/>
      </c>
    </row>
    <row r="19">
      <c r="A19" s="2" t="n">
        <v>44424</v>
      </c>
      <c r="B19" t="n">
        <v>848</v>
      </c>
      <c r="C19" t="n">
        <v>276</v>
      </c>
      <c r="D19" t="n">
        <v>873</v>
      </c>
      <c r="E19" t="n">
        <v>1997</v>
      </c>
      <c r="G19">
        <f>B19+G18</f>
        <v/>
      </c>
      <c r="H19">
        <f>C19+H18</f>
        <v/>
      </c>
      <c r="I19">
        <f>D19+I18</f>
        <v/>
      </c>
      <c r="K19" s="9">
        <f>H19/G19</f>
        <v/>
      </c>
      <c r="L19" s="9">
        <f>I19/H19</f>
        <v/>
      </c>
      <c r="M19" s="9">
        <f>I19/G19</f>
        <v/>
      </c>
      <c r="O19" s="9">
        <f>(OFFSET(H19,$H$2,0)-OFFSET(H$10, $H$2-1, 0))/(OFFSET(G19,$H$2,0)-OFFSET(G$10,$H$2-1,0))</f>
        <v/>
      </c>
      <c r="P19" s="9">
        <f>(OFFSET(I19,$H$2,0)-OFFSET(I$10, $H$2-1, 0))/(OFFSET(H19,$H$2,0)-OFFSET(H$10,$H$2-1,0))</f>
        <v/>
      </c>
      <c r="Q19" s="9">
        <f>(OFFSET(I19,$H$2,0)-OFFSET(I$10, $H$2-1, 0))/(OFFSET(G19,$H$2,0)-OFFSET(G$10,$H$2-1,0))</f>
        <v/>
      </c>
      <c r="S19" s="9">
        <f>K19*($O$6^(ROW()-10))</f>
        <v/>
      </c>
      <c r="T19" s="9">
        <f>L19*($O$6^(ROW()-10))</f>
        <v/>
      </c>
      <c r="U19" s="9">
        <f>M19*($O$6^(ROW()-10))</f>
        <v/>
      </c>
      <c r="W19" s="6">
        <f>A19</f>
        <v/>
      </c>
      <c r="X19" s="9">
        <f>S19/OFFSET(S$10, $H$1,0)</f>
        <v/>
      </c>
      <c r="Y19" s="9">
        <f>T19/OFFSET(T$10, $H$1,0)</f>
        <v/>
      </c>
      <c r="Z19" s="9">
        <f>U19/OFFSET(U$10, $H$1,0)</f>
        <v/>
      </c>
      <c r="AL19" t="inlineStr">
        <is>
          <t>numerator end (adjusted)</t>
        </is>
      </c>
      <c r="AM19" s="8">
        <f>AM11*AM17*AM20/AM18</f>
        <v/>
      </c>
      <c r="AN19" s="8">
        <f>AN11*AN17*AN20/AN18</f>
        <v/>
      </c>
      <c r="AO19" s="8">
        <f>AO11*AO17*AO20/AO18</f>
        <v/>
      </c>
      <c r="AQ19" t="inlineStr">
        <is>
          <t>this is adjusted to match the actual ratio</t>
        </is>
      </c>
    </row>
    <row r="20">
      <c r="A20" s="2" t="n">
        <v>44431</v>
      </c>
      <c r="B20" t="n">
        <v>780</v>
      </c>
      <c r="C20" t="n">
        <v>298</v>
      </c>
      <c r="D20" t="n">
        <v>875</v>
      </c>
      <c r="E20" t="n">
        <v>1953</v>
      </c>
      <c r="G20">
        <f>B20+G19</f>
        <v/>
      </c>
      <c r="H20">
        <f>C20+H19</f>
        <v/>
      </c>
      <c r="I20">
        <f>D20+I19</f>
        <v/>
      </c>
      <c r="K20" s="9">
        <f>H20/G20</f>
        <v/>
      </c>
      <c r="L20" s="9">
        <f>I20/H20</f>
        <v/>
      </c>
      <c r="M20" s="9">
        <f>I20/G20</f>
        <v/>
      </c>
      <c r="O20" s="9">
        <f>(OFFSET(H20,$H$2,0)-OFFSET(H$10, $H$2-1, 0))/(OFFSET(G20,$H$2,0)-OFFSET(G$10,$H$2-1,0))</f>
        <v/>
      </c>
      <c r="P20" s="9">
        <f>(OFFSET(I20,$H$2,0)-OFFSET(I$10, $H$2-1, 0))/(OFFSET(H20,$H$2,0)-OFFSET(H$10,$H$2-1,0))</f>
        <v/>
      </c>
      <c r="Q20" s="9">
        <f>(OFFSET(I20,$H$2,0)-OFFSET(I$10, $H$2-1, 0))/(OFFSET(G20,$H$2,0)-OFFSET(G$10,$H$2-1,0))</f>
        <v/>
      </c>
      <c r="S20" s="9">
        <f>K20*($O$6^(ROW()-10))</f>
        <v/>
      </c>
      <c r="T20" s="9">
        <f>L20*($O$6^(ROW()-10))</f>
        <v/>
      </c>
      <c r="U20" s="9">
        <f>M20*($O$6^(ROW()-10))</f>
        <v/>
      </c>
      <c r="W20" s="6">
        <f>A20</f>
        <v/>
      </c>
      <c r="X20" s="9">
        <f>S20/OFFSET(S$10, $H$1,0)</f>
        <v/>
      </c>
      <c r="Y20" s="9">
        <f>T20/OFFSET(T$10, $H$1,0)</f>
        <v/>
      </c>
      <c r="Z20" s="9">
        <f>U20/OFFSET(U$10, $H$1,0)</f>
        <v/>
      </c>
      <c r="AL20" t="inlineStr">
        <is>
          <t>denom end</t>
        </is>
      </c>
      <c r="AM20" s="8">
        <f>OFFSET(G1, $AM$22-1,0)</f>
        <v/>
      </c>
      <c r="AN20" s="8">
        <f>OFFSET(H1, $AM$22-1,0)</f>
        <v/>
      </c>
      <c r="AO20" s="8">
        <f>OFFSET(G1, $AM$22-1,0)*(Q$6^($AM$22-10))</f>
        <v/>
      </c>
      <c r="AQ20" t="inlineStr">
        <is>
          <t>so the MoE computation is against the right ratio</t>
        </is>
      </c>
    </row>
    <row r="21">
      <c r="A21" s="2" t="n">
        <v>44438</v>
      </c>
      <c r="B21" t="n">
        <v>790</v>
      </c>
      <c r="C21" t="n">
        <v>294</v>
      </c>
      <c r="D21" t="n">
        <v>913</v>
      </c>
      <c r="E21" t="n">
        <v>1997</v>
      </c>
      <c r="G21">
        <f>B21+G20</f>
        <v/>
      </c>
      <c r="H21">
        <f>C21+H20</f>
        <v/>
      </c>
      <c r="I21">
        <f>D21+I20</f>
        <v/>
      </c>
      <c r="K21" s="9">
        <f>H21/G21</f>
        <v/>
      </c>
      <c r="L21" s="9">
        <f>I21/H21</f>
        <v/>
      </c>
      <c r="M21" s="9">
        <f>I21/G21</f>
        <v/>
      </c>
      <c r="O21" s="9">
        <f>(OFFSET(H21,$H$2,0)-OFFSET(H$10, $H$2-1, 0))/(OFFSET(G21,$H$2,0)-OFFSET(G$10,$H$2-1,0))</f>
        <v/>
      </c>
      <c r="P21" s="9">
        <f>(OFFSET(I21,$H$2,0)-OFFSET(I$10, $H$2-1, 0))/(OFFSET(H21,$H$2,0)-OFFSET(H$10,$H$2-1,0))</f>
        <v/>
      </c>
      <c r="Q21" s="9">
        <f>(OFFSET(I21,$H$2,0)-OFFSET(I$10, $H$2-1, 0))/(OFFSET(G21,$H$2,0)-OFFSET(G$10,$H$2-1,0))</f>
        <v/>
      </c>
      <c r="S21" s="9">
        <f>K21*($O$6^(ROW()-10))</f>
        <v/>
      </c>
      <c r="T21" s="9">
        <f>L21*($O$6^(ROW()-10))</f>
        <v/>
      </c>
      <c r="U21" s="9">
        <f>M21*($O$6^(ROW()-10))</f>
        <v/>
      </c>
      <c r="W21" s="6">
        <f>A21</f>
        <v/>
      </c>
      <c r="X21" s="9">
        <f>S21/OFFSET(S$10, $H$1,0)</f>
        <v/>
      </c>
      <c r="Y21" s="9">
        <f>T21/OFFSET(T$10, $H$1,0)</f>
        <v/>
      </c>
      <c r="Z21" s="9">
        <f>U21/OFFSET(U$10, $H$1,0)</f>
        <v/>
      </c>
      <c r="AL21" t="inlineStr">
        <is>
          <t>Corrected ratio</t>
        </is>
      </c>
      <c r="AM21" s="7">
        <f>AM19*AM18/(AM17*AM20)</f>
        <v/>
      </c>
      <c r="AN21" s="7">
        <f>AN19*AN18/(AN17*AN20)</f>
        <v/>
      </c>
      <c r="AO21" s="7">
        <f>AO19*AO18/(AO17*AO20)</f>
        <v/>
      </c>
    </row>
    <row r="22">
      <c r="A22" s="2" t="n">
        <v>44445</v>
      </c>
      <c r="B22" t="n">
        <v>809</v>
      </c>
      <c r="C22" t="n">
        <v>320</v>
      </c>
      <c r="D22" t="n">
        <v>945</v>
      </c>
      <c r="E22" t="n">
        <v>2074</v>
      </c>
      <c r="G22">
        <f>B22+G21</f>
        <v/>
      </c>
      <c r="H22">
        <f>C22+H21</f>
        <v/>
      </c>
      <c r="I22">
        <f>D22+I21</f>
        <v/>
      </c>
      <c r="K22" s="9">
        <f>H22/G22</f>
        <v/>
      </c>
      <c r="L22" s="9">
        <f>I22/H22</f>
        <v/>
      </c>
      <c r="M22" s="9">
        <f>I22/G22</f>
        <v/>
      </c>
      <c r="O22" s="9">
        <f>(OFFSET(H22,$H$2,0)-OFFSET(H$10, $H$2-1, 0))/(OFFSET(G22,$H$2,0)-OFFSET(G$10,$H$2-1,0))</f>
        <v/>
      </c>
      <c r="P22" s="9">
        <f>(OFFSET(I22,$H$2,0)-OFFSET(I$10, $H$2-1, 0))/(OFFSET(H22,$H$2,0)-OFFSET(H$10,$H$2-1,0))</f>
        <v/>
      </c>
      <c r="Q22" s="9">
        <f>(OFFSET(I22,$H$2,0)-OFFSET(I$10, $H$2-1, 0))/(OFFSET(G22,$H$2,0)-OFFSET(G$10,$H$2-1,0))</f>
        <v/>
      </c>
      <c r="S22" s="9">
        <f>K22*($O$6^(ROW()-10))</f>
        <v/>
      </c>
      <c r="T22" s="9">
        <f>L22*($O$6^(ROW()-10))</f>
        <v/>
      </c>
      <c r="U22" s="9">
        <f>M22*($O$6^(ROW()-10))</f>
        <v/>
      </c>
      <c r="W22" s="6">
        <f>A22</f>
        <v/>
      </c>
      <c r="X22" s="9">
        <f>S22/OFFSET(S$10, $H$1,0)</f>
        <v/>
      </c>
      <c r="Y22" s="9">
        <f>T22/OFFSET(T$10, $H$1,0)</f>
        <v/>
      </c>
      <c r="Z22" s="9">
        <f>U22/OFFSET(U$10, $H$1,0)</f>
        <v/>
      </c>
      <c r="AL22" t="inlineStr">
        <is>
          <t>end of 2022 row</t>
        </is>
      </c>
      <c r="AM22">
        <f>ROW(INDEX(A:A, MATCH(DATE(2022,12,26), A:A, 0)))</f>
        <v/>
      </c>
    </row>
    <row r="23">
      <c r="A23" s="2" t="n">
        <v>44452</v>
      </c>
      <c r="B23" t="n">
        <v>879</v>
      </c>
      <c r="C23" t="n">
        <v>319</v>
      </c>
      <c r="D23" t="n">
        <v>942</v>
      </c>
      <c r="E23" t="n">
        <v>2140</v>
      </c>
      <c r="G23">
        <f>B23+G22</f>
        <v/>
      </c>
      <c r="H23">
        <f>C23+H22</f>
        <v/>
      </c>
      <c r="I23">
        <f>D23+I22</f>
        <v/>
      </c>
      <c r="K23" s="9">
        <f>H23/G23</f>
        <v/>
      </c>
      <c r="L23" s="9">
        <f>I23/H23</f>
        <v/>
      </c>
      <c r="M23" s="9">
        <f>I23/G23</f>
        <v/>
      </c>
      <c r="O23" s="9">
        <f>(OFFSET(H23,$H$2,0)-OFFSET(H$10, $H$2-1, 0))/(OFFSET(G23,$H$2,0)-OFFSET(G$10,$H$2-1,0))</f>
        <v/>
      </c>
      <c r="P23" s="9">
        <f>(OFFSET(I23,$H$2,0)-OFFSET(I$10, $H$2-1, 0))/(OFFSET(H23,$H$2,0)-OFFSET(H$10,$H$2-1,0))</f>
        <v/>
      </c>
      <c r="Q23" s="9">
        <f>(OFFSET(I23,$H$2,0)-OFFSET(I$10, $H$2-1, 0))/(OFFSET(G23,$H$2,0)-OFFSET(G$10,$H$2-1,0))</f>
        <v/>
      </c>
      <c r="S23" s="9">
        <f>K23*($O$6^(ROW()-10))</f>
        <v/>
      </c>
      <c r="T23" s="9">
        <f>L23*($O$6^(ROW()-10))</f>
        <v/>
      </c>
      <c r="U23" s="9">
        <f>M23*($O$6^(ROW()-10))</f>
        <v/>
      </c>
      <c r="W23" s="6">
        <f>A23</f>
        <v/>
      </c>
      <c r="X23" s="9">
        <f>S23/OFFSET(S$10, $H$1,0)</f>
        <v/>
      </c>
      <c r="Y23" s="9">
        <f>T23/OFFSET(T$10, $H$1,0)</f>
        <v/>
      </c>
      <c r="Z23" s="9">
        <f>U23/OFFSET(U$10, $H$1,0)</f>
        <v/>
      </c>
    </row>
    <row r="24">
      <c r="A24" s="2" t="n">
        <v>44459</v>
      </c>
      <c r="B24" t="n">
        <v>882</v>
      </c>
      <c r="C24" t="n">
        <v>304</v>
      </c>
      <c r="D24" t="n">
        <v>926</v>
      </c>
      <c r="E24" t="n">
        <v>2112</v>
      </c>
      <c r="G24">
        <f>B24+G23</f>
        <v/>
      </c>
      <c r="H24">
        <f>C24+H23</f>
        <v/>
      </c>
      <c r="I24">
        <f>D24+I23</f>
        <v/>
      </c>
      <c r="K24" s="9">
        <f>H24/G24</f>
        <v/>
      </c>
      <c r="L24" s="9">
        <f>I24/H24</f>
        <v/>
      </c>
      <c r="M24" s="9">
        <f>I24/G24</f>
        <v/>
      </c>
      <c r="O24" s="9">
        <f>(OFFSET(H24,$H$2,0)-OFFSET(H$10, $H$2-1, 0))/(OFFSET(G24,$H$2,0)-OFFSET(G$10,$H$2-1,0))</f>
        <v/>
      </c>
      <c r="P24" s="9">
        <f>(OFFSET(I24,$H$2,0)-OFFSET(I$10, $H$2-1, 0))/(OFFSET(H24,$H$2,0)-OFFSET(H$10,$H$2-1,0))</f>
        <v/>
      </c>
      <c r="Q24" s="9">
        <f>(OFFSET(I24,$H$2,0)-OFFSET(I$10, $H$2-1, 0))/(OFFSET(G24,$H$2,0)-OFFSET(G$10,$H$2-1,0))</f>
        <v/>
      </c>
      <c r="S24" s="9">
        <f>K24*($O$6^(ROW()-10))</f>
        <v/>
      </c>
      <c r="T24" s="9">
        <f>L24*($O$6^(ROW()-10))</f>
        <v/>
      </c>
      <c r="U24" s="9">
        <f>M24*($O$6^(ROW()-10))</f>
        <v/>
      </c>
      <c r="W24" s="6">
        <f>A24</f>
        <v/>
      </c>
      <c r="X24" s="9">
        <f>S24/OFFSET(S$10, $H$1,0)</f>
        <v/>
      </c>
      <c r="Y24" s="9">
        <f>T24/OFFSET(T$10, $H$1,0)</f>
        <v/>
      </c>
      <c r="Z24" s="9">
        <f>U24/OFFSET(U$10, $H$1,0)</f>
        <v/>
      </c>
      <c r="AL24" t="inlineStr">
        <is>
          <t>numerator end (actual)</t>
        </is>
      </c>
      <c r="AM24">
        <f>OFFSET(H$1, $AM$22-1,0)</f>
        <v/>
      </c>
      <c r="AN24">
        <f>OFFSET(I$1, $AM$22-1,0)</f>
        <v/>
      </c>
      <c r="AO24">
        <f>OFFSET(I$1, $AM$22-1,0)</f>
        <v/>
      </c>
    </row>
    <row r="25">
      <c r="A25" s="2" t="n">
        <v>44466</v>
      </c>
      <c r="B25" t="n">
        <v>820</v>
      </c>
      <c r="C25" t="n">
        <v>302</v>
      </c>
      <c r="D25" t="n">
        <v>971</v>
      </c>
      <c r="E25" t="n">
        <v>2093</v>
      </c>
      <c r="G25">
        <f>B25+G24</f>
        <v/>
      </c>
      <c r="H25">
        <f>C25+H24</f>
        <v/>
      </c>
      <c r="I25">
        <f>D25+I24</f>
        <v/>
      </c>
      <c r="K25" s="9">
        <f>H25/G25</f>
        <v/>
      </c>
      <c r="L25" s="9">
        <f>I25/H25</f>
        <v/>
      </c>
      <c r="M25" s="9">
        <f>I25/G25</f>
        <v/>
      </c>
      <c r="O25" s="9">
        <f>(OFFSET(H25,$H$2,0)-OFFSET(H$10, $H$2-1, 0))/(OFFSET(G25,$H$2,0)-OFFSET(G$10,$H$2-1,0))</f>
        <v/>
      </c>
      <c r="P25" s="9">
        <f>(OFFSET(I25,$H$2,0)-OFFSET(I$10, $H$2-1, 0))/(OFFSET(H25,$H$2,0)-OFFSET(H$10,$H$2-1,0))</f>
        <v/>
      </c>
      <c r="Q25" s="9">
        <f>(OFFSET(I25,$H$2,0)-OFFSET(I$10, $H$2-1, 0))/(OFFSET(G25,$H$2,0)-OFFSET(G$10,$H$2-1,0))</f>
        <v/>
      </c>
      <c r="S25" s="9">
        <f>K25*($O$6^(ROW()-10))</f>
        <v/>
      </c>
      <c r="T25" s="9">
        <f>L25*($O$6^(ROW()-10))</f>
        <v/>
      </c>
      <c r="U25" s="9">
        <f>M25*($O$6^(ROW()-10))</f>
        <v/>
      </c>
      <c r="W25" s="6">
        <f>A25</f>
        <v/>
      </c>
      <c r="X25" s="9">
        <f>S25/OFFSET(S$10, $H$1,0)</f>
        <v/>
      </c>
      <c r="Y25" s="9">
        <f>T25/OFFSET(T$10, $H$1,0)</f>
        <v/>
      </c>
      <c r="Z25" s="9">
        <f>U25/OFFSET(U$10, $H$1,0)</f>
        <v/>
      </c>
    </row>
    <row r="26">
      <c r="A26" s="2" t="n">
        <v>44473</v>
      </c>
      <c r="B26" t="n">
        <v>812</v>
      </c>
      <c r="C26" t="n">
        <v>333</v>
      </c>
      <c r="D26" t="n">
        <v>976</v>
      </c>
      <c r="E26" t="n">
        <v>2121</v>
      </c>
      <c r="G26">
        <f>B26+G25</f>
        <v/>
      </c>
      <c r="H26">
        <f>C26+H25</f>
        <v/>
      </c>
      <c r="I26">
        <f>D26+I25</f>
        <v/>
      </c>
      <c r="K26" s="9">
        <f>H26/G26</f>
        <v/>
      </c>
      <c r="L26" s="9">
        <f>I26/H26</f>
        <v/>
      </c>
      <c r="M26" s="9">
        <f>I26/G26</f>
        <v/>
      </c>
      <c r="O26" s="9">
        <f>(OFFSET(H26,$H$2,0)-OFFSET(H$10, $H$2-1, 0))/(OFFSET(G26,$H$2,0)-OFFSET(G$10,$H$2-1,0))</f>
        <v/>
      </c>
      <c r="P26" s="9">
        <f>(OFFSET(I26,$H$2,0)-OFFSET(I$10, $H$2-1, 0))/(OFFSET(H26,$H$2,0)-OFFSET(H$10,$H$2-1,0))</f>
        <v/>
      </c>
      <c r="Q26" s="9">
        <f>(OFFSET(I26,$H$2,0)-OFFSET(I$10, $H$2-1, 0))/(OFFSET(G26,$H$2,0)-OFFSET(G$10,$H$2-1,0))</f>
        <v/>
      </c>
      <c r="S26" s="9">
        <f>K26*($O$6^(ROW()-10))</f>
        <v/>
      </c>
      <c r="T26" s="9">
        <f>L26*($O$6^(ROW()-10))</f>
        <v/>
      </c>
      <c r="U26" s="9">
        <f>M26*($O$6^(ROW()-10))</f>
        <v/>
      </c>
      <c r="W26" s="6">
        <f>A26</f>
        <v/>
      </c>
      <c r="X26" s="9">
        <f>S26/OFFSET(S$10, $H$1,0)</f>
        <v/>
      </c>
      <c r="Y26" s="9">
        <f>T26/OFFSET(T$10, $H$1,0)</f>
        <v/>
      </c>
      <c r="Z26" s="9">
        <f>U26/OFFSET(U$10, $H$1,0)</f>
        <v/>
      </c>
    </row>
    <row r="27">
      <c r="A27" s="2" t="n">
        <v>44480</v>
      </c>
      <c r="B27" t="n">
        <v>883</v>
      </c>
      <c r="C27" t="n">
        <v>314</v>
      </c>
      <c r="D27" t="n">
        <v>1024</v>
      </c>
      <c r="E27" t="n">
        <v>2221</v>
      </c>
      <c r="G27">
        <f>B27+G26</f>
        <v/>
      </c>
      <c r="H27">
        <f>C27+H26</f>
        <v/>
      </c>
      <c r="I27">
        <f>D27+I26</f>
        <v/>
      </c>
      <c r="K27" s="9">
        <f>H27/G27</f>
        <v/>
      </c>
      <c r="L27" s="9">
        <f>I27/H27</f>
        <v/>
      </c>
      <c r="M27" s="9">
        <f>I27/G27</f>
        <v/>
      </c>
      <c r="O27" s="9">
        <f>(OFFSET(H27,$H$2,0)-OFFSET(H$10, $H$2-1, 0))/(OFFSET(G27,$H$2,0)-OFFSET(G$10,$H$2-1,0))</f>
        <v/>
      </c>
      <c r="P27" s="9">
        <f>(OFFSET(I27,$H$2,0)-OFFSET(I$10, $H$2-1, 0))/(OFFSET(H27,$H$2,0)-OFFSET(H$10,$H$2-1,0))</f>
        <v/>
      </c>
      <c r="Q27" s="9">
        <f>(OFFSET(I27,$H$2,0)-OFFSET(I$10, $H$2-1, 0))/(OFFSET(G27,$H$2,0)-OFFSET(G$10,$H$2-1,0))</f>
        <v/>
      </c>
      <c r="S27" s="9">
        <f>K27*($O$6^(ROW()-10))</f>
        <v/>
      </c>
      <c r="T27" s="9">
        <f>L27*($O$6^(ROW()-10))</f>
        <v/>
      </c>
      <c r="U27" s="9">
        <f>M27*($O$6^(ROW()-10))</f>
        <v/>
      </c>
      <c r="W27" s="6">
        <f>A27</f>
        <v/>
      </c>
      <c r="X27" s="9">
        <f>S27/OFFSET(S$10, $H$1,0)</f>
        <v/>
      </c>
      <c r="Y27" s="9">
        <f>T27/OFFSET(T$10, $H$1,0)</f>
        <v/>
      </c>
      <c r="Z27" s="9">
        <f>U27/OFFSET(U$10, $H$1,0)</f>
        <v/>
      </c>
    </row>
    <row r="28">
      <c r="A28" s="2" t="n">
        <v>44487</v>
      </c>
      <c r="B28" t="n">
        <v>953</v>
      </c>
      <c r="C28" t="n">
        <v>325</v>
      </c>
      <c r="D28" t="n">
        <v>1066</v>
      </c>
      <c r="E28" t="n">
        <v>2344</v>
      </c>
      <c r="G28">
        <f>B28+G27</f>
        <v/>
      </c>
      <c r="H28">
        <f>C28+H27</f>
        <v/>
      </c>
      <c r="I28">
        <f>D28+I27</f>
        <v/>
      </c>
      <c r="K28" s="9">
        <f>H28/G28</f>
        <v/>
      </c>
      <c r="L28" s="9">
        <f>I28/H28</f>
        <v/>
      </c>
      <c r="M28" s="9">
        <f>I28/G28</f>
        <v/>
      </c>
      <c r="O28" s="9">
        <f>(OFFSET(H28,$H$2,0)-OFFSET(H$10, $H$2-1, 0))/(OFFSET(G28,$H$2,0)-OFFSET(G$10,$H$2-1,0))</f>
        <v/>
      </c>
      <c r="P28" s="9">
        <f>(OFFSET(I28,$H$2,0)-OFFSET(I$10, $H$2-1, 0))/(OFFSET(H28,$H$2,0)-OFFSET(H$10,$H$2-1,0))</f>
        <v/>
      </c>
      <c r="Q28" s="9">
        <f>(OFFSET(I28,$H$2,0)-OFFSET(I$10, $H$2-1, 0))/(OFFSET(G28,$H$2,0)-OFFSET(G$10,$H$2-1,0))</f>
        <v/>
      </c>
      <c r="S28" s="9">
        <f>K28*($O$6^(ROW()-10))</f>
        <v/>
      </c>
      <c r="T28" s="9">
        <f>L28*($O$6^(ROW()-10))</f>
        <v/>
      </c>
      <c r="U28" s="9">
        <f>M28*($O$6^(ROW()-10))</f>
        <v/>
      </c>
      <c r="W28" s="6">
        <f>A28</f>
        <v/>
      </c>
      <c r="X28" s="9">
        <f>S28/OFFSET(S$10, $H$1,0)</f>
        <v/>
      </c>
      <c r="Y28" s="9">
        <f>T28/OFFSET(T$10, $H$1,0)</f>
        <v/>
      </c>
      <c r="Z28" s="9">
        <f>U28/OFFSET(U$10, $H$1,0)</f>
        <v/>
      </c>
    </row>
    <row r="29">
      <c r="A29" s="2" t="n">
        <v>44494</v>
      </c>
      <c r="B29" t="n">
        <v>1030</v>
      </c>
      <c r="C29" t="n">
        <v>336</v>
      </c>
      <c r="D29" t="n">
        <v>1220</v>
      </c>
      <c r="E29" t="n">
        <v>2586</v>
      </c>
      <c r="G29">
        <f>B29+G28</f>
        <v/>
      </c>
      <c r="H29">
        <f>C29+H28</f>
        <v/>
      </c>
      <c r="I29">
        <f>D29+I28</f>
        <v/>
      </c>
      <c r="K29" s="9">
        <f>H29/G29</f>
        <v/>
      </c>
      <c r="L29" s="9">
        <f>I29/H29</f>
        <v/>
      </c>
      <c r="M29" s="9">
        <f>I29/G29</f>
        <v/>
      </c>
      <c r="O29" s="9">
        <f>(OFFSET(H29,$H$2,0)-OFFSET(H$10, $H$2-1, 0))/(OFFSET(G29,$H$2,0)-OFFSET(G$10,$H$2-1,0))</f>
        <v/>
      </c>
      <c r="P29" s="9">
        <f>(OFFSET(I29,$H$2,0)-OFFSET(I$10, $H$2-1, 0))/(OFFSET(H29,$H$2,0)-OFFSET(H$10,$H$2-1,0))</f>
        <v/>
      </c>
      <c r="Q29" s="9">
        <f>(OFFSET(I29,$H$2,0)-OFFSET(I$10, $H$2-1, 0))/(OFFSET(G29,$H$2,0)-OFFSET(G$10,$H$2-1,0))</f>
        <v/>
      </c>
      <c r="S29" s="9">
        <f>K29*($O$6^(ROW()-10))</f>
        <v/>
      </c>
      <c r="T29" s="9">
        <f>L29*($O$6^(ROW()-10))</f>
        <v/>
      </c>
      <c r="U29" s="9">
        <f>M29*($O$6^(ROW()-10))</f>
        <v/>
      </c>
      <c r="W29" s="6">
        <f>A29</f>
        <v/>
      </c>
      <c r="X29" s="9">
        <f>S29/OFFSET(S$10, $H$1,0)</f>
        <v/>
      </c>
      <c r="Y29" s="9">
        <f>T29/OFFSET(T$10, $H$1,0)</f>
        <v/>
      </c>
      <c r="Z29" s="9">
        <f>U29/OFFSET(U$10, $H$1,0)</f>
        <v/>
      </c>
    </row>
    <row r="30">
      <c r="A30" s="2" t="n">
        <v>44501</v>
      </c>
      <c r="B30" t="n">
        <v>1118</v>
      </c>
      <c r="C30" t="n">
        <v>343</v>
      </c>
      <c r="D30" t="n">
        <v>1252</v>
      </c>
      <c r="E30" t="n">
        <v>2713</v>
      </c>
      <c r="G30">
        <f>B30+G29</f>
        <v/>
      </c>
      <c r="H30">
        <f>C30+H29</f>
        <v/>
      </c>
      <c r="I30">
        <f>D30+I29</f>
        <v/>
      </c>
      <c r="K30" s="9">
        <f>H30/G30</f>
        <v/>
      </c>
      <c r="L30" s="9">
        <f>I30/H30</f>
        <v/>
      </c>
      <c r="M30" s="9">
        <f>I30/G30</f>
        <v/>
      </c>
      <c r="O30" s="9">
        <f>(OFFSET(H30,$H$2,0)-OFFSET(H$10, $H$2-1, 0))/(OFFSET(G30,$H$2,0)-OFFSET(G$10,$H$2-1,0))</f>
        <v/>
      </c>
      <c r="P30" s="9">
        <f>(OFFSET(I30,$H$2,0)-OFFSET(I$10, $H$2-1, 0))/(OFFSET(H30,$H$2,0)-OFFSET(H$10,$H$2-1,0))</f>
        <v/>
      </c>
      <c r="Q30" s="9">
        <f>(OFFSET(I30,$H$2,0)-OFFSET(I$10, $H$2-1, 0))/(OFFSET(G30,$H$2,0)-OFFSET(G$10,$H$2-1,0))</f>
        <v/>
      </c>
      <c r="S30" s="9">
        <f>K30*($O$6^(ROW()-10))</f>
        <v/>
      </c>
      <c r="T30" s="9">
        <f>L30*($O$6^(ROW()-10))</f>
        <v/>
      </c>
      <c r="U30" s="9">
        <f>M30*($O$6^(ROW()-10))</f>
        <v/>
      </c>
      <c r="W30" s="6">
        <f>A30</f>
        <v/>
      </c>
      <c r="X30" s="9">
        <f>S30/OFFSET(S$10, $H$1,0)</f>
        <v/>
      </c>
      <c r="Y30" s="9">
        <f>T30/OFFSET(T$10, $H$1,0)</f>
        <v/>
      </c>
      <c r="Z30" s="9">
        <f>U30/OFFSET(U$10, $H$1,0)</f>
        <v/>
      </c>
    </row>
    <row r="31">
      <c r="A31" s="2" t="n">
        <v>44508</v>
      </c>
      <c r="B31" t="n">
        <v>1260</v>
      </c>
      <c r="C31" t="n">
        <v>367</v>
      </c>
      <c r="D31" t="n">
        <v>1275</v>
      </c>
      <c r="E31" t="n">
        <v>2902</v>
      </c>
      <c r="G31">
        <f>B31+G30</f>
        <v/>
      </c>
      <c r="H31">
        <f>C31+H30</f>
        <v/>
      </c>
      <c r="I31">
        <f>D31+I30</f>
        <v/>
      </c>
      <c r="K31" s="9">
        <f>H31/G31</f>
        <v/>
      </c>
      <c r="L31" s="9">
        <f>I31/H31</f>
        <v/>
      </c>
      <c r="M31" s="9">
        <f>I31/G31</f>
        <v/>
      </c>
      <c r="O31" s="9">
        <f>(OFFSET(H31,$H$2,0)-OFFSET(H$10, $H$2-1, 0))/(OFFSET(G31,$H$2,0)-OFFSET(G$10,$H$2-1,0))</f>
        <v/>
      </c>
      <c r="P31" s="9">
        <f>(OFFSET(I31,$H$2,0)-OFFSET(I$10, $H$2-1, 0))/(OFFSET(H31,$H$2,0)-OFFSET(H$10,$H$2-1,0))</f>
        <v/>
      </c>
      <c r="Q31" s="9">
        <f>(OFFSET(I31,$H$2,0)-OFFSET(I$10, $H$2-1, 0))/(OFFSET(G31,$H$2,0)-OFFSET(G$10,$H$2-1,0))</f>
        <v/>
      </c>
      <c r="S31" s="9">
        <f>K31*($O$6^(ROW()-10))</f>
        <v/>
      </c>
      <c r="T31" s="9">
        <f>L31*($O$6^(ROW()-10))</f>
        <v/>
      </c>
      <c r="U31" s="9">
        <f>M31*($O$6^(ROW()-10))</f>
        <v/>
      </c>
      <c r="W31" s="6">
        <f>A31</f>
        <v/>
      </c>
      <c r="X31" s="9">
        <f>S31/OFFSET(S$10, $H$1,0)</f>
        <v/>
      </c>
      <c r="Y31" s="9">
        <f>T31/OFFSET(T$10, $H$1,0)</f>
        <v/>
      </c>
      <c r="Z31" s="9">
        <f>U31/OFFSET(U$10, $H$1,0)</f>
        <v/>
      </c>
    </row>
    <row r="32">
      <c r="A32" s="2" t="n">
        <v>44515</v>
      </c>
      <c r="B32" t="n">
        <v>1409</v>
      </c>
      <c r="C32" t="n">
        <v>367</v>
      </c>
      <c r="D32" t="n">
        <v>1278</v>
      </c>
      <c r="E32" t="n">
        <v>3054</v>
      </c>
      <c r="G32">
        <f>B32+G31</f>
        <v/>
      </c>
      <c r="H32">
        <f>C32+H31</f>
        <v/>
      </c>
      <c r="I32">
        <f>D32+I31</f>
        <v/>
      </c>
      <c r="K32" s="9">
        <f>H32/G32</f>
        <v/>
      </c>
      <c r="L32" s="9">
        <f>I32/H32</f>
        <v/>
      </c>
      <c r="M32" s="9">
        <f>I32/G32</f>
        <v/>
      </c>
      <c r="O32" s="9">
        <f>(OFFSET(H32,$H$2,0)-OFFSET(H$10, $H$2-1, 0))/(OFFSET(G32,$H$2,0)-OFFSET(G$10,$H$2-1,0))</f>
        <v/>
      </c>
      <c r="P32" s="9">
        <f>(OFFSET(I32,$H$2,0)-OFFSET(I$10, $H$2-1, 0))/(OFFSET(H32,$H$2,0)-OFFSET(H$10,$H$2-1,0))</f>
        <v/>
      </c>
      <c r="Q32" s="9">
        <f>(OFFSET(I32,$H$2,0)-OFFSET(I$10, $H$2-1, 0))/(OFFSET(G32,$H$2,0)-OFFSET(G$10,$H$2-1,0))</f>
        <v/>
      </c>
      <c r="S32" s="9">
        <f>K32*($O$6^(ROW()-10))</f>
        <v/>
      </c>
      <c r="T32" s="9">
        <f>L32*($O$6^(ROW()-10))</f>
        <v/>
      </c>
      <c r="U32" s="9">
        <f>M32*($O$6^(ROW()-10))</f>
        <v/>
      </c>
      <c r="W32" s="6">
        <f>A32</f>
        <v/>
      </c>
      <c r="X32" s="9">
        <f>S32/OFFSET(S$10, $H$1,0)</f>
        <v/>
      </c>
      <c r="Y32" s="9">
        <f>T32/OFFSET(T$10, $H$1,0)</f>
        <v/>
      </c>
      <c r="Z32" s="9">
        <f>U32/OFFSET(U$10, $H$1,0)</f>
        <v/>
      </c>
    </row>
    <row r="33">
      <c r="A33" s="2" t="n">
        <v>44522</v>
      </c>
      <c r="B33" t="n">
        <v>1473</v>
      </c>
      <c r="C33" t="n">
        <v>439</v>
      </c>
      <c r="D33" t="n">
        <v>1353</v>
      </c>
      <c r="E33" t="n">
        <v>3265</v>
      </c>
      <c r="G33">
        <f>B33+G32</f>
        <v/>
      </c>
      <c r="H33">
        <f>C33+H32</f>
        <v/>
      </c>
      <c r="I33">
        <f>D33+I32</f>
        <v/>
      </c>
      <c r="K33" s="9">
        <f>H33/G33</f>
        <v/>
      </c>
      <c r="L33" s="9">
        <f>I33/H33</f>
        <v/>
      </c>
      <c r="M33" s="9">
        <f>I33/G33</f>
        <v/>
      </c>
      <c r="O33" s="9">
        <f>(OFFSET(H33,$H$2,0)-OFFSET(H$10, $H$2-1, 0))/(OFFSET(G33,$H$2,0)-OFFSET(G$10,$H$2-1,0))</f>
        <v/>
      </c>
      <c r="P33" s="9">
        <f>(OFFSET(I33,$H$2,0)-OFFSET(I$10, $H$2-1, 0))/(OFFSET(H33,$H$2,0)-OFFSET(H$10,$H$2-1,0))</f>
        <v/>
      </c>
      <c r="Q33" s="9">
        <f>(OFFSET(I33,$H$2,0)-OFFSET(I$10, $H$2-1, 0))/(OFFSET(G33,$H$2,0)-OFFSET(G$10,$H$2-1,0))</f>
        <v/>
      </c>
      <c r="S33" s="9">
        <f>K33*($O$6^(ROW()-10))</f>
        <v/>
      </c>
      <c r="T33" s="9">
        <f>L33*($O$6^(ROW()-10))</f>
        <v/>
      </c>
      <c r="U33" s="9">
        <f>M33*($O$6^(ROW()-10))</f>
        <v/>
      </c>
      <c r="W33" s="6">
        <f>A33</f>
        <v/>
      </c>
      <c r="X33" s="9">
        <f>S33/OFFSET(S$10, $H$1,0)</f>
        <v/>
      </c>
      <c r="Y33" s="9">
        <f>T33/OFFSET(T$10, $H$1,0)</f>
        <v/>
      </c>
      <c r="Z33" s="9">
        <f>U33/OFFSET(U$10, $H$1,0)</f>
        <v/>
      </c>
    </row>
    <row r="34">
      <c r="A34" s="2" t="n">
        <v>44529</v>
      </c>
      <c r="B34" t="n">
        <v>1540</v>
      </c>
      <c r="C34" t="n">
        <v>407</v>
      </c>
      <c r="D34" t="n">
        <v>1443</v>
      </c>
      <c r="E34" t="n">
        <v>3390</v>
      </c>
      <c r="G34">
        <f>B34+G33</f>
        <v/>
      </c>
      <c r="H34">
        <f>C34+H33</f>
        <v/>
      </c>
      <c r="I34">
        <f>D34+I33</f>
        <v/>
      </c>
      <c r="K34" s="9">
        <f>H34/G34</f>
        <v/>
      </c>
      <c r="L34" s="9">
        <f>I34/H34</f>
        <v/>
      </c>
      <c r="M34" s="9">
        <f>I34/G34</f>
        <v/>
      </c>
      <c r="O34" s="9">
        <f>(OFFSET(H34,$H$2,0)-OFFSET(H$10, $H$2-1, 0))/(OFFSET(G34,$H$2,0)-OFFSET(G$10,$H$2-1,0))</f>
        <v/>
      </c>
      <c r="P34" s="9">
        <f>(OFFSET(I34,$H$2,0)-OFFSET(I$10, $H$2-1, 0))/(OFFSET(H34,$H$2,0)-OFFSET(H$10,$H$2-1,0))</f>
        <v/>
      </c>
      <c r="Q34" s="9">
        <f>(OFFSET(I34,$H$2,0)-OFFSET(I$10, $H$2-1, 0))/(OFFSET(G34,$H$2,0)-OFFSET(G$10,$H$2-1,0))</f>
        <v/>
      </c>
      <c r="S34" s="9">
        <f>K34*($O$6^(ROW()-10))</f>
        <v/>
      </c>
      <c r="T34" s="9">
        <f>L34*($O$6^(ROW()-10))</f>
        <v/>
      </c>
      <c r="U34" s="9">
        <f>M34*($O$6^(ROW()-10))</f>
        <v/>
      </c>
      <c r="W34" s="6">
        <f>A34</f>
        <v/>
      </c>
      <c r="X34" s="9">
        <f>S34/OFFSET(S$10, $H$1,0)</f>
        <v/>
      </c>
      <c r="Y34" s="9">
        <f>T34/OFFSET(T$10, $H$1,0)</f>
        <v/>
      </c>
      <c r="Z34" s="9">
        <f>U34/OFFSET(U$10, $H$1,0)</f>
        <v/>
      </c>
    </row>
    <row r="35">
      <c r="A35" s="2" t="n">
        <v>44536</v>
      </c>
      <c r="B35" t="n">
        <v>1555</v>
      </c>
      <c r="C35" t="n">
        <v>432</v>
      </c>
      <c r="D35" t="n">
        <v>1396</v>
      </c>
      <c r="E35" t="n">
        <v>3383</v>
      </c>
      <c r="G35">
        <f>B35+G34</f>
        <v/>
      </c>
      <c r="H35">
        <f>C35+H34</f>
        <v/>
      </c>
      <c r="I35">
        <f>D35+I34</f>
        <v/>
      </c>
      <c r="K35" s="9">
        <f>H35/G35</f>
        <v/>
      </c>
      <c r="L35" s="9">
        <f>I35/H35</f>
        <v/>
      </c>
      <c r="M35" s="9">
        <f>I35/G35</f>
        <v/>
      </c>
      <c r="O35" s="9">
        <f>(OFFSET(H35,$H$2,0)-OFFSET(H$10, $H$2-1, 0))/(OFFSET(G35,$H$2,0)-OFFSET(G$10,$H$2-1,0))</f>
        <v/>
      </c>
      <c r="P35" s="9">
        <f>(OFFSET(I35,$H$2,0)-OFFSET(I$10, $H$2-1, 0))/(OFFSET(H35,$H$2,0)-OFFSET(H$10,$H$2-1,0))</f>
        <v/>
      </c>
      <c r="Q35" s="9">
        <f>(OFFSET(I35,$H$2,0)-OFFSET(I$10, $H$2-1, 0))/(OFFSET(G35,$H$2,0)-OFFSET(G$10,$H$2-1,0))</f>
        <v/>
      </c>
      <c r="S35" s="9">
        <f>K35*($O$6^(ROW()-10))</f>
        <v/>
      </c>
      <c r="T35" s="9">
        <f>L35*($O$6^(ROW()-10))</f>
        <v/>
      </c>
      <c r="U35" s="9">
        <f>M35*($O$6^(ROW()-10))</f>
        <v/>
      </c>
      <c r="W35" s="6">
        <f>A35</f>
        <v/>
      </c>
      <c r="X35" s="9">
        <f>S35/OFFSET(S$10, $H$1,0)</f>
        <v/>
      </c>
      <c r="Y35" s="9">
        <f>T35/OFFSET(T$10, $H$1,0)</f>
        <v/>
      </c>
      <c r="Z35" s="9">
        <f>U35/OFFSET(U$10, $H$1,0)</f>
        <v/>
      </c>
    </row>
    <row r="36">
      <c r="A36" s="2" t="n">
        <v>44543</v>
      </c>
      <c r="B36" t="n">
        <v>1473</v>
      </c>
      <c r="C36" t="n">
        <v>398</v>
      </c>
      <c r="D36" t="n">
        <v>1285</v>
      </c>
      <c r="E36" t="n">
        <v>3156</v>
      </c>
      <c r="G36">
        <f>B36+G35</f>
        <v/>
      </c>
      <c r="H36">
        <f>C36+H35</f>
        <v/>
      </c>
      <c r="I36">
        <f>D36+I35</f>
        <v/>
      </c>
      <c r="K36" s="9">
        <f>H36/G36</f>
        <v/>
      </c>
      <c r="L36" s="9">
        <f>I36/H36</f>
        <v/>
      </c>
      <c r="M36" s="9">
        <f>I36/G36</f>
        <v/>
      </c>
      <c r="O36" s="9">
        <f>(OFFSET(H36,$H$2,0)-OFFSET(H$10, $H$2-1, 0))/(OFFSET(G36,$H$2,0)-OFFSET(G$10,$H$2-1,0))</f>
        <v/>
      </c>
      <c r="P36" s="9">
        <f>(OFFSET(I36,$H$2,0)-OFFSET(I$10, $H$2-1, 0))/(OFFSET(H36,$H$2,0)-OFFSET(H$10,$H$2-1,0))</f>
        <v/>
      </c>
      <c r="Q36" s="9">
        <f>(OFFSET(I36,$H$2,0)-OFFSET(I$10, $H$2-1, 0))/(OFFSET(G36,$H$2,0)-OFFSET(G$10,$H$2-1,0))</f>
        <v/>
      </c>
      <c r="S36" s="9">
        <f>K36*($O$6^(ROW()-10))</f>
        <v/>
      </c>
      <c r="T36" s="9">
        <f>L36*($O$6^(ROW()-10))</f>
        <v/>
      </c>
      <c r="U36" s="9">
        <f>M36*($O$6^(ROW()-10))</f>
        <v/>
      </c>
      <c r="W36" s="6">
        <f>A36</f>
        <v/>
      </c>
      <c r="X36" s="9">
        <f>S36/OFFSET(S$10, $H$1,0)</f>
        <v/>
      </c>
      <c r="Y36" s="9">
        <f>T36/OFFSET(T$10, $H$1,0)</f>
        <v/>
      </c>
      <c r="Z36" s="9">
        <f>U36/OFFSET(U$10, $H$1,0)</f>
        <v/>
      </c>
    </row>
    <row r="37">
      <c r="A37" s="2" t="n">
        <v>44550</v>
      </c>
      <c r="B37" t="n">
        <v>1340</v>
      </c>
      <c r="C37" t="n">
        <v>381</v>
      </c>
      <c r="D37" t="n">
        <v>1230</v>
      </c>
      <c r="E37" t="n">
        <v>2951</v>
      </c>
      <c r="G37">
        <f>B37+G36</f>
        <v/>
      </c>
      <c r="H37">
        <f>C37+H36</f>
        <v/>
      </c>
      <c r="I37">
        <f>D37+I36</f>
        <v/>
      </c>
      <c r="K37" s="9">
        <f>H37/G37</f>
        <v/>
      </c>
      <c r="L37" s="9">
        <f>I37/H37</f>
        <v/>
      </c>
      <c r="M37" s="9">
        <f>I37/G37</f>
        <v/>
      </c>
      <c r="O37" s="9">
        <f>(OFFSET(H37,$H$2,0)-OFFSET(H$10, $H$2-1, 0))/(OFFSET(G37,$H$2,0)-OFFSET(G$10,$H$2-1,0))</f>
        <v/>
      </c>
      <c r="P37" s="9">
        <f>(OFFSET(I37,$H$2,0)-OFFSET(I$10, $H$2-1, 0))/(OFFSET(H37,$H$2,0)-OFFSET(H$10,$H$2-1,0))</f>
        <v/>
      </c>
      <c r="Q37" s="9">
        <f>(OFFSET(I37,$H$2,0)-OFFSET(I$10, $H$2-1, 0))/(OFFSET(G37,$H$2,0)-OFFSET(G$10,$H$2-1,0))</f>
        <v/>
      </c>
      <c r="S37" s="9">
        <f>K37*($O$6^(ROW()-10))</f>
        <v/>
      </c>
      <c r="T37" s="9">
        <f>L37*($O$6^(ROW()-10))</f>
        <v/>
      </c>
      <c r="U37" s="9">
        <f>M37*($O$6^(ROW()-10))</f>
        <v/>
      </c>
      <c r="W37" s="6">
        <f>A37</f>
        <v/>
      </c>
      <c r="X37" s="9">
        <f>S37/OFFSET(S$10, $H$1,0)</f>
        <v/>
      </c>
      <c r="Y37" s="9">
        <f>T37/OFFSET(T$10, $H$1,0)</f>
        <v/>
      </c>
      <c r="Z37" s="9">
        <f>U37/OFFSET(U$10, $H$1,0)</f>
        <v/>
      </c>
    </row>
    <row r="38">
      <c r="A38" s="2" t="n">
        <v>44557</v>
      </c>
      <c r="B38" t="n">
        <v>1289</v>
      </c>
      <c r="C38" t="n">
        <v>370</v>
      </c>
      <c r="D38" t="n">
        <v>1127</v>
      </c>
      <c r="E38" t="n">
        <v>2786</v>
      </c>
      <c r="G38">
        <f>B38+G37</f>
        <v/>
      </c>
      <c r="H38">
        <f>C38+H37</f>
        <v/>
      </c>
      <c r="I38">
        <f>D38+I37</f>
        <v/>
      </c>
      <c r="K38" s="9">
        <f>H38/G38</f>
        <v/>
      </c>
      <c r="L38" s="9">
        <f>I38/H38</f>
        <v/>
      </c>
      <c r="M38" s="9">
        <f>I38/G38</f>
        <v/>
      </c>
      <c r="O38" s="9">
        <f>(OFFSET(H38,$H$2,0)-OFFSET(H$10, $H$2-1, 0))/(OFFSET(G38,$H$2,0)-OFFSET(G$10,$H$2-1,0))</f>
        <v/>
      </c>
      <c r="P38" s="9">
        <f>(OFFSET(I38,$H$2,0)-OFFSET(I$10, $H$2-1, 0))/(OFFSET(H38,$H$2,0)-OFFSET(H$10,$H$2-1,0))</f>
        <v/>
      </c>
      <c r="Q38" s="9">
        <f>(OFFSET(I38,$H$2,0)-OFFSET(I$10, $H$2-1, 0))/(OFFSET(G38,$H$2,0)-OFFSET(G$10,$H$2-1,0))</f>
        <v/>
      </c>
      <c r="S38" s="9">
        <f>K38*($O$6^(ROW()-10))</f>
        <v/>
      </c>
      <c r="T38" s="9">
        <f>L38*($O$6^(ROW()-10))</f>
        <v/>
      </c>
      <c r="U38" s="9">
        <f>M38*($O$6^(ROW()-10))</f>
        <v/>
      </c>
      <c r="W38" s="6">
        <f>A38</f>
        <v/>
      </c>
      <c r="X38" s="9">
        <f>S38/OFFSET(S$10, $H$1,0)</f>
        <v/>
      </c>
      <c r="Y38" s="9">
        <f>T38/OFFSET(T$10, $H$1,0)</f>
        <v/>
      </c>
      <c r="Z38" s="9">
        <f>U38/OFFSET(U$10, $H$1,0)</f>
        <v/>
      </c>
    </row>
    <row r="39">
      <c r="A39" s="2" t="n">
        <v>44564</v>
      </c>
      <c r="B39" t="n">
        <v>1187</v>
      </c>
      <c r="C39" t="n">
        <v>327</v>
      </c>
      <c r="D39" t="n">
        <v>1061</v>
      </c>
      <c r="E39" t="n">
        <v>2575</v>
      </c>
      <c r="G39">
        <f>B39+G38</f>
        <v/>
      </c>
      <c r="H39">
        <f>C39+H38</f>
        <v/>
      </c>
      <c r="I39">
        <f>D39+I38</f>
        <v/>
      </c>
      <c r="K39" s="9">
        <f>H39/G39</f>
        <v/>
      </c>
      <c r="L39" s="9">
        <f>I39/H39</f>
        <v/>
      </c>
      <c r="M39" s="9">
        <f>I39/G39</f>
        <v/>
      </c>
      <c r="O39" s="9">
        <f>(OFFSET(H39,$H$2,0)-OFFSET(H$10, $H$2-1, 0))/(OFFSET(G39,$H$2,0)-OFFSET(G$10,$H$2-1,0))</f>
        <v/>
      </c>
      <c r="P39" s="9">
        <f>(OFFSET(I39,$H$2,0)-OFFSET(I$10, $H$2-1, 0))/(OFFSET(H39,$H$2,0)-OFFSET(H$10,$H$2-1,0))</f>
        <v/>
      </c>
      <c r="Q39" s="9">
        <f>(OFFSET(I39,$H$2,0)-OFFSET(I$10, $H$2-1, 0))/(OFFSET(G39,$H$2,0)-OFFSET(G$10,$H$2-1,0))</f>
        <v/>
      </c>
      <c r="S39" s="9">
        <f>K39*($O$6^(ROW()-10))</f>
        <v/>
      </c>
      <c r="T39" s="9">
        <f>L39*($O$6^(ROW()-10))</f>
        <v/>
      </c>
      <c r="U39" s="9">
        <f>M39*($O$6^(ROW()-10))</f>
        <v/>
      </c>
      <c r="W39" s="6">
        <f>A39</f>
        <v/>
      </c>
      <c r="X39" s="9">
        <f>S39/OFFSET(S$10, $H$1,0)</f>
        <v/>
      </c>
      <c r="Y39" s="9">
        <f>T39/OFFSET(T$10, $H$1,0)</f>
        <v/>
      </c>
      <c r="Z39" s="9">
        <f>U39/OFFSET(U$10, $H$1,0)</f>
        <v/>
      </c>
    </row>
    <row r="40">
      <c r="A40" s="2" t="n">
        <v>44571</v>
      </c>
      <c r="B40" t="n">
        <v>1118</v>
      </c>
      <c r="C40" t="n">
        <v>336</v>
      </c>
      <c r="D40" t="n">
        <v>1109</v>
      </c>
      <c r="E40" t="n">
        <v>2563</v>
      </c>
      <c r="G40">
        <f>B40+G39</f>
        <v/>
      </c>
      <c r="H40">
        <f>C40+H39</f>
        <v/>
      </c>
      <c r="I40">
        <f>D40+I39</f>
        <v/>
      </c>
      <c r="K40" s="9">
        <f>H40/G40</f>
        <v/>
      </c>
      <c r="L40" s="9">
        <f>I40/H40</f>
        <v/>
      </c>
      <c r="M40" s="9">
        <f>I40/G40</f>
        <v/>
      </c>
      <c r="O40" s="9">
        <f>(OFFSET(H40,$H$2,0)-OFFSET(H$10, $H$2-1, 0))/(OFFSET(G40,$H$2,0)-OFFSET(G$10,$H$2-1,0))</f>
        <v/>
      </c>
      <c r="P40" s="9">
        <f>(OFFSET(I40,$H$2,0)-OFFSET(I$10, $H$2-1, 0))/(OFFSET(H40,$H$2,0)-OFFSET(H$10,$H$2-1,0))</f>
        <v/>
      </c>
      <c r="Q40" s="9">
        <f>(OFFSET(I40,$H$2,0)-OFFSET(I$10, $H$2-1, 0))/(OFFSET(G40,$H$2,0)-OFFSET(G$10,$H$2-1,0))</f>
        <v/>
      </c>
      <c r="S40" s="9">
        <f>K40*($O$6^(ROW()-10))</f>
        <v/>
      </c>
      <c r="T40" s="9">
        <f>L40*($O$6^(ROW()-10))</f>
        <v/>
      </c>
      <c r="U40" s="9">
        <f>M40*($O$6^(ROW()-10))</f>
        <v/>
      </c>
      <c r="W40" s="6">
        <f>A40</f>
        <v/>
      </c>
      <c r="X40" s="9">
        <f>S40/OFFSET(S$10, $H$1,0)</f>
        <v/>
      </c>
      <c r="Y40" s="9">
        <f>T40/OFFSET(T$10, $H$1,0)</f>
        <v/>
      </c>
      <c r="Z40" s="9">
        <f>U40/OFFSET(U$10, $H$1,0)</f>
        <v/>
      </c>
    </row>
    <row r="41">
      <c r="A41" s="2" t="n">
        <v>44578</v>
      </c>
      <c r="B41" t="n">
        <v>972</v>
      </c>
      <c r="C41" t="n">
        <v>329</v>
      </c>
      <c r="D41" t="n">
        <v>1075</v>
      </c>
      <c r="E41" t="n">
        <v>2376</v>
      </c>
      <c r="G41">
        <f>B41+G40</f>
        <v/>
      </c>
      <c r="H41">
        <f>C41+H40</f>
        <v/>
      </c>
      <c r="I41">
        <f>D41+I40</f>
        <v/>
      </c>
      <c r="K41" s="9">
        <f>H41/G41</f>
        <v/>
      </c>
      <c r="L41" s="9">
        <f>I41/H41</f>
        <v/>
      </c>
      <c r="M41" s="9">
        <f>I41/G41</f>
        <v/>
      </c>
      <c r="O41" s="9">
        <f>(OFFSET(H41,$H$2,0)-OFFSET(H$10, $H$2-1, 0))/(OFFSET(G41,$H$2,0)-OFFSET(G$10,$H$2-1,0))</f>
        <v/>
      </c>
      <c r="P41" s="9">
        <f>(OFFSET(I41,$H$2,0)-OFFSET(I$10, $H$2-1, 0))/(OFFSET(H41,$H$2,0)-OFFSET(H$10,$H$2-1,0))</f>
        <v/>
      </c>
      <c r="Q41" s="9">
        <f>(OFFSET(I41,$H$2,0)-OFFSET(I$10, $H$2-1, 0))/(OFFSET(G41,$H$2,0)-OFFSET(G$10,$H$2-1,0))</f>
        <v/>
      </c>
      <c r="S41" s="9">
        <f>K41*($O$6^(ROW()-10))</f>
        <v/>
      </c>
      <c r="T41" s="9">
        <f>L41*($O$6^(ROW()-10))</f>
        <v/>
      </c>
      <c r="U41" s="9">
        <f>M41*($O$6^(ROW()-10))</f>
        <v/>
      </c>
      <c r="W41" s="6">
        <f>A41</f>
        <v/>
      </c>
      <c r="X41" s="9">
        <f>S41/OFFSET(S$10, $H$1,0)</f>
        <v/>
      </c>
      <c r="Y41" s="9">
        <f>T41/OFFSET(T$10, $H$1,0)</f>
        <v/>
      </c>
      <c r="Z41" s="9">
        <f>U41/OFFSET(U$10, $H$1,0)</f>
        <v/>
      </c>
    </row>
    <row r="42">
      <c r="A42" s="2" t="n">
        <v>44585</v>
      </c>
      <c r="B42" t="n">
        <v>965</v>
      </c>
      <c r="C42" t="n">
        <v>329</v>
      </c>
      <c r="D42" t="n">
        <v>1084</v>
      </c>
      <c r="E42" t="n">
        <v>2378</v>
      </c>
      <c r="G42">
        <f>B42+G41</f>
        <v/>
      </c>
      <c r="H42">
        <f>C42+H41</f>
        <v/>
      </c>
      <c r="I42">
        <f>D42+I41</f>
        <v/>
      </c>
      <c r="K42" s="9">
        <f>H42/G42</f>
        <v/>
      </c>
      <c r="L42" s="9">
        <f>I42/H42</f>
        <v/>
      </c>
      <c r="M42" s="9">
        <f>I42/G42</f>
        <v/>
      </c>
      <c r="O42" s="9">
        <f>(OFFSET(H42,$H$2,0)-OFFSET(H$10, $H$2-1, 0))/(OFFSET(G42,$H$2,0)-OFFSET(G$10,$H$2-1,0))</f>
        <v/>
      </c>
      <c r="P42" s="9">
        <f>(OFFSET(I42,$H$2,0)-OFFSET(I$10, $H$2-1, 0))/(OFFSET(H42,$H$2,0)-OFFSET(H$10,$H$2-1,0))</f>
        <v/>
      </c>
      <c r="Q42" s="9">
        <f>(OFFSET(I42,$H$2,0)-OFFSET(I$10, $H$2-1, 0))/(OFFSET(G42,$H$2,0)-OFFSET(G$10,$H$2-1,0))</f>
        <v/>
      </c>
      <c r="S42" s="9">
        <f>K42*($O$6^(ROW()-10))</f>
        <v/>
      </c>
      <c r="T42" s="9">
        <f>L42*($O$6^(ROW()-10))</f>
        <v/>
      </c>
      <c r="U42" s="9">
        <f>M42*($O$6^(ROW()-10))</f>
        <v/>
      </c>
      <c r="W42" s="6">
        <f>A42</f>
        <v/>
      </c>
      <c r="X42" s="9">
        <f>S42/OFFSET(S$10, $H$1,0)</f>
        <v/>
      </c>
      <c r="Y42" s="9">
        <f>T42/OFFSET(T$10, $H$1,0)</f>
        <v/>
      </c>
      <c r="Z42" s="9">
        <f>U42/OFFSET(U$10, $H$1,0)</f>
        <v/>
      </c>
    </row>
    <row r="43">
      <c r="A43" s="2" t="n">
        <v>44592</v>
      </c>
      <c r="B43" t="n">
        <v>1116</v>
      </c>
      <c r="C43" t="n">
        <v>348</v>
      </c>
      <c r="D43" t="n">
        <v>1185</v>
      </c>
      <c r="E43" t="n">
        <v>2649</v>
      </c>
      <c r="G43">
        <f>B43+G42</f>
        <v/>
      </c>
      <c r="H43">
        <f>C43+H42</f>
        <v/>
      </c>
      <c r="I43">
        <f>D43+I42</f>
        <v/>
      </c>
      <c r="K43" s="9">
        <f>H43/G43</f>
        <v/>
      </c>
      <c r="L43" s="9">
        <f>I43/H43</f>
        <v/>
      </c>
      <c r="M43" s="9">
        <f>I43/G43</f>
        <v/>
      </c>
      <c r="O43" s="9">
        <f>(OFFSET(H43,$H$2,0)-OFFSET(H$10, $H$2-1, 0))/(OFFSET(G43,$H$2,0)-OFFSET(G$10,$H$2-1,0))</f>
        <v/>
      </c>
      <c r="P43" s="9">
        <f>(OFFSET(I43,$H$2,0)-OFFSET(I$10, $H$2-1, 0))/(OFFSET(H43,$H$2,0)-OFFSET(H$10,$H$2-1,0))</f>
        <v/>
      </c>
      <c r="Q43" s="9">
        <f>(OFFSET(I43,$H$2,0)-OFFSET(I$10, $H$2-1, 0))/(OFFSET(G43,$H$2,0)-OFFSET(G$10,$H$2-1,0))</f>
        <v/>
      </c>
      <c r="S43" s="9">
        <f>K43*($O$6^(ROW()-10))</f>
        <v/>
      </c>
      <c r="T43" s="9">
        <f>L43*($O$6^(ROW()-10))</f>
        <v/>
      </c>
      <c r="U43" s="9">
        <f>M43*($O$6^(ROW()-10))</f>
        <v/>
      </c>
      <c r="W43" s="6">
        <f>A43</f>
        <v/>
      </c>
      <c r="X43" s="9">
        <f>S43/OFFSET(S$10, $H$1,0)</f>
        <v/>
      </c>
      <c r="Y43" s="9">
        <f>T43/OFFSET(T$10, $H$1,0)</f>
        <v/>
      </c>
      <c r="Z43" s="9">
        <f>U43/OFFSET(U$10, $H$1,0)</f>
        <v/>
      </c>
    </row>
    <row r="44">
      <c r="A44" s="2" t="n">
        <v>44599</v>
      </c>
      <c r="B44" t="n">
        <v>1102</v>
      </c>
      <c r="C44" t="n">
        <v>362</v>
      </c>
      <c r="D44" t="n">
        <v>1228</v>
      </c>
      <c r="E44" t="n">
        <v>2692</v>
      </c>
      <c r="G44">
        <f>B44+G43</f>
        <v/>
      </c>
      <c r="H44">
        <f>C44+H43</f>
        <v/>
      </c>
      <c r="I44">
        <f>D44+I43</f>
        <v/>
      </c>
      <c r="K44" s="9">
        <f>H44/G44</f>
        <v/>
      </c>
      <c r="L44" s="9">
        <f>I44/H44</f>
        <v/>
      </c>
      <c r="M44" s="9">
        <f>I44/G44</f>
        <v/>
      </c>
      <c r="O44" s="9">
        <f>(OFFSET(H44,$H$2,0)-OFFSET(H$10, $H$2-1, 0))/(OFFSET(G44,$H$2,0)-OFFSET(G$10,$H$2-1,0))</f>
        <v/>
      </c>
      <c r="P44" s="9">
        <f>(OFFSET(I44,$H$2,0)-OFFSET(I$10, $H$2-1, 0))/(OFFSET(H44,$H$2,0)-OFFSET(H$10,$H$2-1,0))</f>
        <v/>
      </c>
      <c r="Q44" s="9">
        <f>(OFFSET(I44,$H$2,0)-OFFSET(I$10, $H$2-1, 0))/(OFFSET(G44,$H$2,0)-OFFSET(G$10,$H$2-1,0))</f>
        <v/>
      </c>
      <c r="S44" s="9">
        <f>K44*($O$6^(ROW()-10))</f>
        <v/>
      </c>
      <c r="T44" s="9">
        <f>L44*($O$6^(ROW()-10))</f>
        <v/>
      </c>
      <c r="U44" s="9">
        <f>M44*($O$6^(ROW()-10))</f>
        <v/>
      </c>
      <c r="W44" s="6">
        <f>A44</f>
        <v/>
      </c>
      <c r="X44" s="9">
        <f>S44/OFFSET(S$10, $H$1,0)</f>
        <v/>
      </c>
      <c r="Y44" s="9">
        <f>T44/OFFSET(T$10, $H$1,0)</f>
        <v/>
      </c>
      <c r="Z44" s="9">
        <f>U44/OFFSET(U$10, $H$1,0)</f>
        <v/>
      </c>
    </row>
    <row r="45">
      <c r="A45" s="2" t="n">
        <v>44606</v>
      </c>
      <c r="B45" t="n">
        <v>1114</v>
      </c>
      <c r="C45" t="n">
        <v>339</v>
      </c>
      <c r="D45" t="n">
        <v>1182</v>
      </c>
      <c r="E45" t="n">
        <v>2635</v>
      </c>
      <c r="G45">
        <f>B45+G44</f>
        <v/>
      </c>
      <c r="H45">
        <f>C45+H44</f>
        <v/>
      </c>
      <c r="I45">
        <f>D45+I44</f>
        <v/>
      </c>
      <c r="K45" s="9">
        <f>H45/G45</f>
        <v/>
      </c>
      <c r="L45" s="9">
        <f>I45/H45</f>
        <v/>
      </c>
      <c r="M45" s="9">
        <f>I45/G45</f>
        <v/>
      </c>
      <c r="O45" s="9">
        <f>(OFFSET(H45,$H$2,0)-OFFSET(H$10, $H$2-1, 0))/(OFFSET(G45,$H$2,0)-OFFSET(G$10,$H$2-1,0))</f>
        <v/>
      </c>
      <c r="P45" s="9">
        <f>(OFFSET(I45,$H$2,0)-OFFSET(I$10, $H$2-1, 0))/(OFFSET(H45,$H$2,0)-OFFSET(H$10,$H$2-1,0))</f>
        <v/>
      </c>
      <c r="Q45" s="9">
        <f>(OFFSET(I45,$H$2,0)-OFFSET(I$10, $H$2-1, 0))/(OFFSET(G45,$H$2,0)-OFFSET(G$10,$H$2-1,0))</f>
        <v/>
      </c>
      <c r="S45" s="9">
        <f>K45*($O$6^(ROW()-10))</f>
        <v/>
      </c>
      <c r="T45" s="9">
        <f>L45*($O$6^(ROW()-10))</f>
        <v/>
      </c>
      <c r="U45" s="9">
        <f>M45*($O$6^(ROW()-10))</f>
        <v/>
      </c>
      <c r="W45" s="6">
        <f>A45</f>
        <v/>
      </c>
      <c r="X45" s="9">
        <f>S45/OFFSET(S$10, $H$1,0)</f>
        <v/>
      </c>
      <c r="Y45" s="9">
        <f>T45/OFFSET(T$10, $H$1,0)</f>
        <v/>
      </c>
      <c r="Z45" s="9">
        <f>U45/OFFSET(U$10, $H$1,0)</f>
        <v/>
      </c>
    </row>
    <row r="46">
      <c r="A46" s="2" t="n">
        <v>44613</v>
      </c>
      <c r="B46" t="n">
        <v>1050</v>
      </c>
      <c r="C46" t="n">
        <v>338</v>
      </c>
      <c r="D46" t="n">
        <v>1125</v>
      </c>
      <c r="E46" t="n">
        <v>2513</v>
      </c>
      <c r="G46">
        <f>B46+G45</f>
        <v/>
      </c>
      <c r="H46">
        <f>C46+H45</f>
        <v/>
      </c>
      <c r="I46">
        <f>D46+I45</f>
        <v/>
      </c>
      <c r="K46" s="9">
        <f>H46/G46</f>
        <v/>
      </c>
      <c r="L46" s="9">
        <f>I46/H46</f>
        <v/>
      </c>
      <c r="M46" s="9">
        <f>I46/G46</f>
        <v/>
      </c>
      <c r="O46" s="9">
        <f>(OFFSET(H46,$H$2,0)-OFFSET(H$10, $H$2-1, 0))/(OFFSET(G46,$H$2,0)-OFFSET(G$10,$H$2-1,0))</f>
        <v/>
      </c>
      <c r="P46" s="9">
        <f>(OFFSET(I46,$H$2,0)-OFFSET(I$10, $H$2-1, 0))/(OFFSET(H46,$H$2,0)-OFFSET(H$10,$H$2-1,0))</f>
        <v/>
      </c>
      <c r="Q46" s="9">
        <f>(OFFSET(I46,$H$2,0)-OFFSET(I$10, $H$2-1, 0))/(OFFSET(G46,$H$2,0)-OFFSET(G$10,$H$2-1,0))</f>
        <v/>
      </c>
      <c r="S46" s="9">
        <f>K46*($O$6^(ROW()-10))</f>
        <v/>
      </c>
      <c r="T46" s="9">
        <f>L46*($O$6^(ROW()-10))</f>
        <v/>
      </c>
      <c r="U46" s="9">
        <f>M46*($O$6^(ROW()-10))</f>
        <v/>
      </c>
      <c r="W46" s="6">
        <f>A46</f>
        <v/>
      </c>
      <c r="X46" s="9">
        <f>S46/OFFSET(S$10, $H$1,0)</f>
        <v/>
      </c>
      <c r="Y46" s="9">
        <f>T46/OFFSET(T$10, $H$1,0)</f>
        <v/>
      </c>
      <c r="Z46" s="9">
        <f>U46/OFFSET(U$10, $H$1,0)</f>
        <v/>
      </c>
    </row>
    <row r="47">
      <c r="A47" s="2" t="n">
        <v>44620</v>
      </c>
      <c r="B47" t="n">
        <v>1017</v>
      </c>
      <c r="C47" t="n">
        <v>311</v>
      </c>
      <c r="D47" t="n">
        <v>1094</v>
      </c>
      <c r="E47" t="n">
        <v>2422</v>
      </c>
      <c r="G47">
        <f>B47+G46</f>
        <v/>
      </c>
      <c r="H47">
        <f>C47+H46</f>
        <v/>
      </c>
      <c r="I47">
        <f>D47+I46</f>
        <v/>
      </c>
      <c r="K47" s="9">
        <f>H47/G47</f>
        <v/>
      </c>
      <c r="L47" s="9">
        <f>I47/H47</f>
        <v/>
      </c>
      <c r="M47" s="9">
        <f>I47/G47</f>
        <v/>
      </c>
      <c r="O47" s="9">
        <f>(OFFSET(H47,$H$2,0)-OFFSET(H$10, $H$2-1, 0))/(OFFSET(G47,$H$2,0)-OFFSET(G$10,$H$2-1,0))</f>
        <v/>
      </c>
      <c r="P47" s="9">
        <f>(OFFSET(I47,$H$2,0)-OFFSET(I$10, $H$2-1, 0))/(OFFSET(H47,$H$2,0)-OFFSET(H$10,$H$2-1,0))</f>
        <v/>
      </c>
      <c r="Q47" s="9">
        <f>(OFFSET(I47,$H$2,0)-OFFSET(I$10, $H$2-1, 0))/(OFFSET(G47,$H$2,0)-OFFSET(G$10,$H$2-1,0))</f>
        <v/>
      </c>
      <c r="S47" s="9">
        <f>K47*($O$6^(ROW()-10))</f>
        <v/>
      </c>
      <c r="T47" s="9">
        <f>L47*($O$6^(ROW()-10))</f>
        <v/>
      </c>
      <c r="U47" s="9">
        <f>M47*($O$6^(ROW()-10))</f>
        <v/>
      </c>
      <c r="W47" s="6">
        <f>A47</f>
        <v/>
      </c>
      <c r="X47" s="9">
        <f>S47/OFFSET(S$10, $H$1,0)</f>
        <v/>
      </c>
      <c r="Y47" s="9">
        <f>T47/OFFSET(T$10, $H$1,0)</f>
        <v/>
      </c>
      <c r="Z47" s="9">
        <f>U47/OFFSET(U$10, $H$1,0)</f>
        <v/>
      </c>
    </row>
    <row r="48">
      <c r="A48" s="2" t="n">
        <v>44627</v>
      </c>
      <c r="B48" t="n">
        <v>983</v>
      </c>
      <c r="C48" t="n">
        <v>345</v>
      </c>
      <c r="D48" t="n">
        <v>1080</v>
      </c>
      <c r="E48" t="n">
        <v>2408</v>
      </c>
      <c r="G48">
        <f>B48+G47</f>
        <v/>
      </c>
      <c r="H48">
        <f>C48+H47</f>
        <v/>
      </c>
      <c r="I48">
        <f>D48+I47</f>
        <v/>
      </c>
      <c r="K48" s="9">
        <f>H48/G48</f>
        <v/>
      </c>
      <c r="L48" s="9">
        <f>I48/H48</f>
        <v/>
      </c>
      <c r="M48" s="9">
        <f>I48/G48</f>
        <v/>
      </c>
      <c r="O48" s="9">
        <f>(OFFSET(H48,$H$2,0)-OFFSET(H$10, $H$2-1, 0))/(OFFSET(G48,$H$2,0)-OFFSET(G$10,$H$2-1,0))</f>
        <v/>
      </c>
      <c r="P48" s="9">
        <f>(OFFSET(I48,$H$2,0)-OFFSET(I$10, $H$2-1, 0))/(OFFSET(H48,$H$2,0)-OFFSET(H$10,$H$2-1,0))</f>
        <v/>
      </c>
      <c r="Q48" s="9">
        <f>(OFFSET(I48,$H$2,0)-OFFSET(I$10, $H$2-1, 0))/(OFFSET(G48,$H$2,0)-OFFSET(G$10,$H$2-1,0))</f>
        <v/>
      </c>
      <c r="S48" s="9">
        <f>K48*($O$6^(ROW()-10))</f>
        <v/>
      </c>
      <c r="T48" s="9">
        <f>L48*($O$6^(ROW()-10))</f>
        <v/>
      </c>
      <c r="U48" s="9">
        <f>M48*($O$6^(ROW()-10))</f>
        <v/>
      </c>
      <c r="W48" s="6">
        <f>A48</f>
        <v/>
      </c>
      <c r="X48" s="9">
        <f>S48/OFFSET(S$10, $H$1,0)</f>
        <v/>
      </c>
      <c r="Y48" s="9">
        <f>T48/OFFSET(T$10, $H$1,0)</f>
        <v/>
      </c>
      <c r="Z48" s="9">
        <f>U48/OFFSET(U$10, $H$1,0)</f>
        <v/>
      </c>
    </row>
    <row r="49">
      <c r="A49" s="2" t="n">
        <v>44634</v>
      </c>
      <c r="B49" t="n">
        <v>908</v>
      </c>
      <c r="C49" t="n">
        <v>321</v>
      </c>
      <c r="D49" t="n">
        <v>1097</v>
      </c>
      <c r="E49" t="n">
        <v>2326</v>
      </c>
      <c r="G49">
        <f>B49+G48</f>
        <v/>
      </c>
      <c r="H49">
        <f>C49+H48</f>
        <v/>
      </c>
      <c r="I49">
        <f>D49+I48</f>
        <v/>
      </c>
      <c r="K49" s="9">
        <f>H49/G49</f>
        <v/>
      </c>
      <c r="L49" s="9">
        <f>I49/H49</f>
        <v/>
      </c>
      <c r="M49" s="9">
        <f>I49/G49</f>
        <v/>
      </c>
      <c r="O49" s="9">
        <f>(OFFSET(H49,$H$2,0)-OFFSET(H$10, $H$2-1, 0))/(OFFSET(G49,$H$2,0)-OFFSET(G$10,$H$2-1,0))</f>
        <v/>
      </c>
      <c r="P49" s="9">
        <f>(OFFSET(I49,$H$2,0)-OFFSET(I$10, $H$2-1, 0))/(OFFSET(H49,$H$2,0)-OFFSET(H$10,$H$2-1,0))</f>
        <v/>
      </c>
      <c r="Q49" s="9">
        <f>(OFFSET(I49,$H$2,0)-OFFSET(I$10, $H$2-1, 0))/(OFFSET(G49,$H$2,0)-OFFSET(G$10,$H$2-1,0))</f>
        <v/>
      </c>
      <c r="S49" s="9">
        <f>K49*($O$6^(ROW()-10))</f>
        <v/>
      </c>
      <c r="T49" s="9">
        <f>L49*($O$6^(ROW()-10))</f>
        <v/>
      </c>
      <c r="U49" s="9">
        <f>M49*($O$6^(ROW()-10))</f>
        <v/>
      </c>
      <c r="W49" s="6">
        <f>A49</f>
        <v/>
      </c>
      <c r="X49" s="9">
        <f>S49/OFFSET(S$10, $H$1,0)</f>
        <v/>
      </c>
      <c r="Y49" s="9">
        <f>T49/OFFSET(T$10, $H$1,0)</f>
        <v/>
      </c>
      <c r="Z49" s="9">
        <f>U49/OFFSET(U$10, $H$1,0)</f>
        <v/>
      </c>
    </row>
    <row r="50">
      <c r="A50" s="2" t="n">
        <v>44641</v>
      </c>
      <c r="B50" t="n">
        <v>991</v>
      </c>
      <c r="C50" t="n">
        <v>369</v>
      </c>
      <c r="D50" t="n">
        <v>1106</v>
      </c>
      <c r="E50" t="n">
        <v>2466</v>
      </c>
      <c r="G50">
        <f>B50+G49</f>
        <v/>
      </c>
      <c r="H50">
        <f>C50+H49</f>
        <v/>
      </c>
      <c r="I50">
        <f>D50+I49</f>
        <v/>
      </c>
      <c r="K50" s="9">
        <f>H50/G50</f>
        <v/>
      </c>
      <c r="L50" s="9">
        <f>I50/H50</f>
        <v/>
      </c>
      <c r="M50" s="9">
        <f>I50/G50</f>
        <v/>
      </c>
      <c r="O50" s="9">
        <f>(OFFSET(H50,$H$2,0)-OFFSET(H$10, $H$2-1, 0))/(OFFSET(G50,$H$2,0)-OFFSET(G$10,$H$2-1,0))</f>
        <v/>
      </c>
      <c r="P50" s="9">
        <f>(OFFSET(I50,$H$2,0)-OFFSET(I$10, $H$2-1, 0))/(OFFSET(H50,$H$2,0)-OFFSET(H$10,$H$2-1,0))</f>
        <v/>
      </c>
      <c r="Q50" s="9">
        <f>(OFFSET(I50,$H$2,0)-OFFSET(I$10, $H$2-1, 0))/(OFFSET(G50,$H$2,0)-OFFSET(G$10,$H$2-1,0))</f>
        <v/>
      </c>
      <c r="S50" s="9">
        <f>K50*($O$6^(ROW()-10))</f>
        <v/>
      </c>
      <c r="T50" s="9">
        <f>L50*($O$6^(ROW()-10))</f>
        <v/>
      </c>
      <c r="U50" s="9">
        <f>M50*($O$6^(ROW()-10))</f>
        <v/>
      </c>
      <c r="W50" s="6">
        <f>A50</f>
        <v/>
      </c>
      <c r="X50" s="9">
        <f>S50/OFFSET(S$10, $H$1,0)</f>
        <v/>
      </c>
      <c r="Y50" s="9">
        <f>T50/OFFSET(T$10, $H$1,0)</f>
        <v/>
      </c>
      <c r="Z50" s="9">
        <f>U50/OFFSET(U$10, $H$1,0)</f>
        <v/>
      </c>
    </row>
    <row r="51">
      <c r="A51" s="2" t="n">
        <v>44648</v>
      </c>
      <c r="B51" t="n">
        <v>981</v>
      </c>
      <c r="C51" t="n">
        <v>363</v>
      </c>
      <c r="D51" t="n">
        <v>1195</v>
      </c>
      <c r="E51" t="n">
        <v>2539</v>
      </c>
      <c r="G51">
        <f>B51+G50</f>
        <v/>
      </c>
      <c r="H51">
        <f>C51+H50</f>
        <v/>
      </c>
      <c r="I51">
        <f>D51+I50</f>
        <v/>
      </c>
      <c r="K51" s="9">
        <f>H51/G51</f>
        <v/>
      </c>
      <c r="L51" s="9">
        <f>I51/H51</f>
        <v/>
      </c>
      <c r="M51" s="9">
        <f>I51/G51</f>
        <v/>
      </c>
      <c r="O51" s="9">
        <f>(OFFSET(H51,$H$2,0)-OFFSET(H$10, $H$2-1, 0))/(OFFSET(G51,$H$2,0)-OFFSET(G$10,$H$2-1,0))</f>
        <v/>
      </c>
      <c r="P51" s="9">
        <f>(OFFSET(I51,$H$2,0)-OFFSET(I$10, $H$2-1, 0))/(OFFSET(H51,$H$2,0)-OFFSET(H$10,$H$2-1,0))</f>
        <v/>
      </c>
      <c r="Q51" s="9">
        <f>(OFFSET(I51,$H$2,0)-OFFSET(I$10, $H$2-1, 0))/(OFFSET(G51,$H$2,0)-OFFSET(G$10,$H$2-1,0))</f>
        <v/>
      </c>
      <c r="S51" s="9">
        <f>K51*($O$6^(ROW()-10))</f>
        <v/>
      </c>
      <c r="T51" s="9">
        <f>L51*($O$6^(ROW()-10))</f>
        <v/>
      </c>
      <c r="U51" s="9">
        <f>M51*($O$6^(ROW()-10))</f>
        <v/>
      </c>
      <c r="W51" s="6">
        <f>A51</f>
        <v/>
      </c>
      <c r="X51" s="9">
        <f>S51/OFFSET(S$10, $H$1,0)</f>
        <v/>
      </c>
      <c r="Y51" s="9">
        <f>T51/OFFSET(T$10, $H$1,0)</f>
        <v/>
      </c>
      <c r="Z51" s="9">
        <f>U51/OFFSET(U$10, $H$1,0)</f>
        <v/>
      </c>
    </row>
    <row r="52">
      <c r="A52" s="2" t="n">
        <v>44655</v>
      </c>
      <c r="B52" t="n">
        <v>914</v>
      </c>
      <c r="C52" t="n">
        <v>357</v>
      </c>
      <c r="D52" t="n">
        <v>1173</v>
      </c>
      <c r="E52" t="n">
        <v>2444</v>
      </c>
      <c r="G52">
        <f>B52+G51</f>
        <v/>
      </c>
      <c r="H52">
        <f>C52+H51</f>
        <v/>
      </c>
      <c r="I52">
        <f>D52+I51</f>
        <v/>
      </c>
      <c r="K52" s="9">
        <f>H52/G52</f>
        <v/>
      </c>
      <c r="L52" s="9">
        <f>I52/H52</f>
        <v/>
      </c>
      <c r="M52" s="9">
        <f>I52/G52</f>
        <v/>
      </c>
      <c r="O52" s="9">
        <f>(OFFSET(H52,$H$2,0)-OFFSET(H$10, $H$2-1, 0))/(OFFSET(G52,$H$2,0)-OFFSET(G$10,$H$2-1,0))</f>
        <v/>
      </c>
      <c r="P52" s="9">
        <f>(OFFSET(I52,$H$2,0)-OFFSET(I$10, $H$2-1, 0))/(OFFSET(H52,$H$2,0)-OFFSET(H$10,$H$2-1,0))</f>
        <v/>
      </c>
      <c r="Q52" s="9">
        <f>(OFFSET(I52,$H$2,0)-OFFSET(I$10, $H$2-1, 0))/(OFFSET(G52,$H$2,0)-OFFSET(G$10,$H$2-1,0))</f>
        <v/>
      </c>
      <c r="S52" s="9">
        <f>K52*($O$6^(ROW()-10))</f>
        <v/>
      </c>
      <c r="T52" s="9">
        <f>L52*($O$6^(ROW()-10))</f>
        <v/>
      </c>
      <c r="U52" s="9">
        <f>M52*($O$6^(ROW()-10))</f>
        <v/>
      </c>
      <c r="W52" s="6">
        <f>A52</f>
        <v/>
      </c>
      <c r="X52" s="9">
        <f>S52/OFFSET(S$10, $H$1,0)</f>
        <v/>
      </c>
      <c r="Y52" s="9">
        <f>T52/OFFSET(T$10, $H$1,0)</f>
        <v/>
      </c>
      <c r="Z52" s="9">
        <f>U52/OFFSET(U$10, $H$1,0)</f>
        <v/>
      </c>
    </row>
    <row r="53">
      <c r="A53" s="2" t="n">
        <v>44662</v>
      </c>
      <c r="B53" t="n">
        <v>864</v>
      </c>
      <c r="C53" t="n">
        <v>364</v>
      </c>
      <c r="D53" t="n">
        <v>1110</v>
      </c>
      <c r="E53" t="n">
        <v>2338</v>
      </c>
      <c r="G53">
        <f>B53+G52</f>
        <v/>
      </c>
      <c r="H53">
        <f>C53+H52</f>
        <v/>
      </c>
      <c r="I53">
        <f>D53+I52</f>
        <v/>
      </c>
      <c r="K53" s="9">
        <f>H53/G53</f>
        <v/>
      </c>
      <c r="L53" s="9">
        <f>I53/H53</f>
        <v/>
      </c>
      <c r="M53" s="9">
        <f>I53/G53</f>
        <v/>
      </c>
      <c r="O53" s="9">
        <f>(OFFSET(H53,$H$2,0)-OFFSET(H$10, $H$2-1, 0))/(OFFSET(G53,$H$2,0)-OFFSET(G$10,$H$2-1,0))</f>
        <v/>
      </c>
      <c r="P53" s="9">
        <f>(OFFSET(I53,$H$2,0)-OFFSET(I$10, $H$2-1, 0))/(OFFSET(H53,$H$2,0)-OFFSET(H$10,$H$2-1,0))</f>
        <v/>
      </c>
      <c r="Q53" s="9">
        <f>(OFFSET(I53,$H$2,0)-OFFSET(I$10, $H$2-1, 0))/(OFFSET(G53,$H$2,0)-OFFSET(G$10,$H$2-1,0))</f>
        <v/>
      </c>
      <c r="S53" s="9">
        <f>K53*($O$6^(ROW()-10))</f>
        <v/>
      </c>
      <c r="T53" s="9">
        <f>L53*($O$6^(ROW()-10))</f>
        <v/>
      </c>
      <c r="U53" s="9">
        <f>M53*($O$6^(ROW()-10))</f>
        <v/>
      </c>
      <c r="W53" s="6">
        <f>A53</f>
        <v/>
      </c>
      <c r="X53" s="9">
        <f>S53/OFFSET(S$10, $H$1,0)</f>
        <v/>
      </c>
      <c r="Y53" s="9">
        <f>T53/OFFSET(T$10, $H$1,0)</f>
        <v/>
      </c>
      <c r="Z53" s="9">
        <f>U53/OFFSET(U$10, $H$1,0)</f>
        <v/>
      </c>
    </row>
    <row r="54">
      <c r="A54" s="2" t="n">
        <v>44669</v>
      </c>
      <c r="B54" t="n">
        <v>812</v>
      </c>
      <c r="C54" t="n">
        <v>343</v>
      </c>
      <c r="D54" t="n">
        <v>1185</v>
      </c>
      <c r="E54" t="n">
        <v>2340</v>
      </c>
      <c r="G54">
        <f>B54+G53</f>
        <v/>
      </c>
      <c r="H54">
        <f>C54+H53</f>
        <v/>
      </c>
      <c r="I54">
        <f>D54+I53</f>
        <v/>
      </c>
      <c r="K54" s="9">
        <f>H54/G54</f>
        <v/>
      </c>
      <c r="L54" s="9">
        <f>I54/H54</f>
        <v/>
      </c>
      <c r="M54" s="9">
        <f>I54/G54</f>
        <v/>
      </c>
      <c r="O54" s="9">
        <f>(OFFSET(H54,$H$2,0)-OFFSET(H$10, $H$2-1, 0))/(OFFSET(G54,$H$2,0)-OFFSET(G$10,$H$2-1,0))</f>
        <v/>
      </c>
      <c r="P54" s="9">
        <f>(OFFSET(I54,$H$2,0)-OFFSET(I$10, $H$2-1, 0))/(OFFSET(H54,$H$2,0)-OFFSET(H$10,$H$2-1,0))</f>
        <v/>
      </c>
      <c r="Q54" s="9">
        <f>(OFFSET(I54,$H$2,0)-OFFSET(I$10, $H$2-1, 0))/(OFFSET(G54,$H$2,0)-OFFSET(G$10,$H$2-1,0))</f>
        <v/>
      </c>
      <c r="S54" s="9">
        <f>K54*($O$6^(ROW()-10))</f>
        <v/>
      </c>
      <c r="T54" s="9">
        <f>L54*($O$6^(ROW()-10))</f>
        <v/>
      </c>
      <c r="U54" s="9">
        <f>M54*($O$6^(ROW()-10))</f>
        <v/>
      </c>
      <c r="W54" s="6">
        <f>A54</f>
        <v/>
      </c>
      <c r="X54" s="9">
        <f>S54/OFFSET(S$10, $H$1,0)</f>
        <v/>
      </c>
      <c r="Y54" s="9">
        <f>T54/OFFSET(T$10, $H$1,0)</f>
        <v/>
      </c>
      <c r="Z54" s="9">
        <f>U54/OFFSET(U$10, $H$1,0)</f>
        <v/>
      </c>
    </row>
    <row r="55">
      <c r="A55" s="2" t="n">
        <v>44676</v>
      </c>
      <c r="B55" t="n">
        <v>811</v>
      </c>
      <c r="C55" t="n">
        <v>340</v>
      </c>
      <c r="D55" t="n">
        <v>1132</v>
      </c>
      <c r="E55" t="n">
        <v>2283</v>
      </c>
      <c r="G55">
        <f>B55+G54</f>
        <v/>
      </c>
      <c r="H55">
        <f>C55+H54</f>
        <v/>
      </c>
      <c r="I55">
        <f>D55+I54</f>
        <v/>
      </c>
      <c r="K55" s="9">
        <f>H55/G55</f>
        <v/>
      </c>
      <c r="L55" s="9">
        <f>I55/H55</f>
        <v/>
      </c>
      <c r="M55" s="9">
        <f>I55/G55</f>
        <v/>
      </c>
      <c r="O55" s="9">
        <f>(OFFSET(H55,$H$2,0)-OFFSET(H$10, $H$2-1, 0))/(OFFSET(G55,$H$2,0)-OFFSET(G$10,$H$2-1,0))</f>
        <v/>
      </c>
      <c r="P55" s="9">
        <f>(OFFSET(I55,$H$2,0)-OFFSET(I$10, $H$2-1, 0))/(OFFSET(H55,$H$2,0)-OFFSET(H$10,$H$2-1,0))</f>
        <v/>
      </c>
      <c r="Q55" s="9">
        <f>(OFFSET(I55,$H$2,0)-OFFSET(I$10, $H$2-1, 0))/(OFFSET(G55,$H$2,0)-OFFSET(G$10,$H$2-1,0))</f>
        <v/>
      </c>
      <c r="S55" s="9">
        <f>K55*($O$6^(ROW()-10))</f>
        <v/>
      </c>
      <c r="T55" s="9">
        <f>L55*($O$6^(ROW()-10))</f>
        <v/>
      </c>
      <c r="U55" s="9">
        <f>M55*($O$6^(ROW()-10))</f>
        <v/>
      </c>
      <c r="W55" s="6">
        <f>A55</f>
        <v/>
      </c>
      <c r="X55" s="9">
        <f>S55/OFFSET(S$10, $H$1,0)</f>
        <v/>
      </c>
      <c r="Y55" s="9">
        <f>T55/OFFSET(T$10, $H$1,0)</f>
        <v/>
      </c>
      <c r="Z55" s="9">
        <f>U55/OFFSET(U$10, $H$1,0)</f>
        <v/>
      </c>
    </row>
    <row r="56">
      <c r="A56" s="2" t="n">
        <v>44683</v>
      </c>
      <c r="B56" t="n">
        <v>858</v>
      </c>
      <c r="C56" t="n">
        <v>358</v>
      </c>
      <c r="D56" t="n">
        <v>1076</v>
      </c>
      <c r="E56" t="n">
        <v>2292</v>
      </c>
      <c r="G56">
        <f>B56+G55</f>
        <v/>
      </c>
      <c r="H56">
        <f>C56+H55</f>
        <v/>
      </c>
      <c r="I56">
        <f>D56+I55</f>
        <v/>
      </c>
      <c r="K56" s="9">
        <f>H56/G56</f>
        <v/>
      </c>
      <c r="L56" s="9">
        <f>I56/H56</f>
        <v/>
      </c>
      <c r="M56" s="9">
        <f>I56/G56</f>
        <v/>
      </c>
      <c r="O56" s="9">
        <f>(OFFSET(H56,$H$2,0)-OFFSET(H$10, $H$2-1, 0))/(OFFSET(G56,$H$2,0)-OFFSET(G$10,$H$2-1,0))</f>
        <v/>
      </c>
      <c r="P56" s="9">
        <f>(OFFSET(I56,$H$2,0)-OFFSET(I$10, $H$2-1, 0))/(OFFSET(H56,$H$2,0)-OFFSET(H$10,$H$2-1,0))</f>
        <v/>
      </c>
      <c r="Q56" s="9">
        <f>(OFFSET(I56,$H$2,0)-OFFSET(I$10, $H$2-1, 0))/(OFFSET(G56,$H$2,0)-OFFSET(G$10,$H$2-1,0))</f>
        <v/>
      </c>
      <c r="S56" s="9">
        <f>K56*($O$6^(ROW()-10))</f>
        <v/>
      </c>
      <c r="T56" s="9">
        <f>L56*($O$6^(ROW()-10))</f>
        <v/>
      </c>
      <c r="U56" s="9">
        <f>M56*($O$6^(ROW()-10))</f>
        <v/>
      </c>
      <c r="W56" s="6">
        <f>A56</f>
        <v/>
      </c>
      <c r="X56" s="9">
        <f>S56/OFFSET(S$10, $H$1,0)</f>
        <v/>
      </c>
      <c r="Y56" s="9">
        <f>T56/OFFSET(T$10, $H$1,0)</f>
        <v/>
      </c>
      <c r="Z56" s="9">
        <f>U56/OFFSET(U$10, $H$1,0)</f>
        <v/>
      </c>
    </row>
    <row r="57">
      <c r="A57" s="2" t="n">
        <v>44690</v>
      </c>
      <c r="B57" t="n">
        <v>791</v>
      </c>
      <c r="C57" t="n">
        <v>327</v>
      </c>
      <c r="D57" t="n">
        <v>1083</v>
      </c>
      <c r="E57" t="n">
        <v>2201</v>
      </c>
      <c r="G57">
        <f>B57+G56</f>
        <v/>
      </c>
      <c r="H57">
        <f>C57+H56</f>
        <v/>
      </c>
      <c r="I57">
        <f>D57+I56</f>
        <v/>
      </c>
      <c r="K57" s="9">
        <f>H57/G57</f>
        <v/>
      </c>
      <c r="L57" s="9">
        <f>I57/H57</f>
        <v/>
      </c>
      <c r="M57" s="9">
        <f>I57/G57</f>
        <v/>
      </c>
      <c r="O57" s="9">
        <f>(OFFSET(H57,$H$2,0)-OFFSET(H$10, $H$2-1, 0))/(OFFSET(G57,$H$2,0)-OFFSET(G$10,$H$2-1,0))</f>
        <v/>
      </c>
      <c r="P57" s="9">
        <f>(OFFSET(I57,$H$2,0)-OFFSET(I$10, $H$2-1, 0))/(OFFSET(H57,$H$2,0)-OFFSET(H$10,$H$2-1,0))</f>
        <v/>
      </c>
      <c r="Q57" s="9">
        <f>(OFFSET(I57,$H$2,0)-OFFSET(I$10, $H$2-1, 0))/(OFFSET(G57,$H$2,0)-OFFSET(G$10,$H$2-1,0))</f>
        <v/>
      </c>
      <c r="S57" s="9">
        <f>K57*($O$6^(ROW()-10))</f>
        <v/>
      </c>
      <c r="T57" s="9">
        <f>L57*($O$6^(ROW()-10))</f>
        <v/>
      </c>
      <c r="U57" s="9">
        <f>M57*($O$6^(ROW()-10))</f>
        <v/>
      </c>
      <c r="W57" s="6">
        <f>A57</f>
        <v/>
      </c>
      <c r="X57" s="9">
        <f>S57/OFFSET(S$10, $H$1,0)</f>
        <v/>
      </c>
      <c r="Y57" s="9">
        <f>T57/OFFSET(T$10, $H$1,0)</f>
        <v/>
      </c>
      <c r="Z57" s="9">
        <f>U57/OFFSET(U$10, $H$1,0)</f>
        <v/>
      </c>
    </row>
    <row r="58">
      <c r="A58" s="2" t="n">
        <v>44697</v>
      </c>
      <c r="B58" t="n">
        <v>718</v>
      </c>
      <c r="C58" t="n">
        <v>325</v>
      </c>
      <c r="D58" t="n">
        <v>1019</v>
      </c>
      <c r="E58" t="n">
        <v>2062</v>
      </c>
      <c r="G58">
        <f>B58+G57</f>
        <v/>
      </c>
      <c r="H58">
        <f>C58+H57</f>
        <v/>
      </c>
      <c r="I58">
        <f>D58+I57</f>
        <v/>
      </c>
      <c r="K58" s="9">
        <f>H58/G58</f>
        <v/>
      </c>
      <c r="L58" s="9">
        <f>I58/H58</f>
        <v/>
      </c>
      <c r="M58" s="9">
        <f>I58/G58</f>
        <v/>
      </c>
      <c r="O58" s="9">
        <f>(OFFSET(H58,$H$2,0)-OFFSET(H$10, $H$2-1, 0))/(OFFSET(G58,$H$2,0)-OFFSET(G$10,$H$2-1,0))</f>
        <v/>
      </c>
      <c r="P58" s="9">
        <f>(OFFSET(I58,$H$2,0)-OFFSET(I$10, $H$2-1, 0))/(OFFSET(H58,$H$2,0)-OFFSET(H$10,$H$2-1,0))</f>
        <v/>
      </c>
      <c r="Q58" s="9">
        <f>(OFFSET(I58,$H$2,0)-OFFSET(I$10, $H$2-1, 0))/(OFFSET(G58,$H$2,0)-OFFSET(G$10,$H$2-1,0))</f>
        <v/>
      </c>
      <c r="S58" s="9">
        <f>K58*($O$6^(ROW()-10))</f>
        <v/>
      </c>
      <c r="T58" s="9">
        <f>L58*($O$6^(ROW()-10))</f>
        <v/>
      </c>
      <c r="U58" s="9">
        <f>M58*($O$6^(ROW()-10))</f>
        <v/>
      </c>
      <c r="W58" s="6">
        <f>A58</f>
        <v/>
      </c>
      <c r="X58" s="9">
        <f>S58/OFFSET(S$10, $H$1,0)</f>
        <v/>
      </c>
      <c r="Y58" s="9">
        <f>T58/OFFSET(T$10, $H$1,0)</f>
        <v/>
      </c>
      <c r="Z58" s="9">
        <f>U58/OFFSET(U$10, $H$1,0)</f>
        <v/>
      </c>
    </row>
    <row r="59">
      <c r="A59" s="2" t="n">
        <v>44704</v>
      </c>
      <c r="B59" t="n">
        <v>682</v>
      </c>
      <c r="C59" t="n">
        <v>327</v>
      </c>
      <c r="D59" t="n">
        <v>914</v>
      </c>
      <c r="E59" t="n">
        <v>1923</v>
      </c>
      <c r="G59">
        <f>B59+G58</f>
        <v/>
      </c>
      <c r="H59">
        <f>C59+H58</f>
        <v/>
      </c>
      <c r="I59">
        <f>D59+I58</f>
        <v/>
      </c>
      <c r="K59" s="9">
        <f>H59/G59</f>
        <v/>
      </c>
      <c r="L59" s="9">
        <f>I59/H59</f>
        <v/>
      </c>
      <c r="M59" s="9">
        <f>I59/G59</f>
        <v/>
      </c>
      <c r="O59" s="9">
        <f>(OFFSET(H59,$H$2,0)-OFFSET(H$10, $H$2-1, 0))/(OFFSET(G59,$H$2,0)-OFFSET(G$10,$H$2-1,0))</f>
        <v/>
      </c>
      <c r="P59" s="9">
        <f>(OFFSET(I59,$H$2,0)-OFFSET(I$10, $H$2-1, 0))/(OFFSET(H59,$H$2,0)-OFFSET(H$10,$H$2-1,0))</f>
        <v/>
      </c>
      <c r="Q59" s="9">
        <f>(OFFSET(I59,$H$2,0)-OFFSET(I$10, $H$2-1, 0))/(OFFSET(G59,$H$2,0)-OFFSET(G$10,$H$2-1,0))</f>
        <v/>
      </c>
      <c r="S59" s="9">
        <f>K59*($O$6^(ROW()-10))</f>
        <v/>
      </c>
      <c r="T59" s="9">
        <f>L59*($O$6^(ROW()-10))</f>
        <v/>
      </c>
      <c r="U59" s="9">
        <f>M59*($O$6^(ROW()-10))</f>
        <v/>
      </c>
      <c r="W59" s="6">
        <f>A59</f>
        <v/>
      </c>
      <c r="X59" s="9">
        <f>S59/OFFSET(S$10, $H$1,0)</f>
        <v/>
      </c>
      <c r="Y59" s="9">
        <f>T59/OFFSET(T$10, $H$1,0)</f>
        <v/>
      </c>
      <c r="Z59" s="9">
        <f>U59/OFFSET(U$10, $H$1,0)</f>
        <v/>
      </c>
    </row>
    <row r="60">
      <c r="A60" s="2" t="n">
        <v>44711</v>
      </c>
      <c r="B60" t="n">
        <v>712</v>
      </c>
      <c r="C60" t="n">
        <v>310</v>
      </c>
      <c r="D60" t="n">
        <v>1043</v>
      </c>
      <c r="E60" t="n">
        <v>2065</v>
      </c>
      <c r="G60">
        <f>B60+G59</f>
        <v/>
      </c>
      <c r="H60">
        <f>C60+H59</f>
        <v/>
      </c>
      <c r="I60">
        <f>D60+I59</f>
        <v/>
      </c>
      <c r="K60" s="9">
        <f>H60/G60</f>
        <v/>
      </c>
      <c r="L60" s="9">
        <f>I60/H60</f>
        <v/>
      </c>
      <c r="M60" s="9">
        <f>I60/G60</f>
        <v/>
      </c>
      <c r="O60" s="9">
        <f>(OFFSET(H60,$H$2,0)-OFFSET(H$10, $H$2-1, 0))/(OFFSET(G60,$H$2,0)-OFFSET(G$10,$H$2-1,0))</f>
        <v/>
      </c>
      <c r="P60" s="9">
        <f>(OFFSET(I60,$H$2,0)-OFFSET(I$10, $H$2-1, 0))/(OFFSET(H60,$H$2,0)-OFFSET(H$10,$H$2-1,0))</f>
        <v/>
      </c>
      <c r="Q60" s="9">
        <f>(OFFSET(I60,$H$2,0)-OFFSET(I$10, $H$2-1, 0))/(OFFSET(G60,$H$2,0)-OFFSET(G$10,$H$2-1,0))</f>
        <v/>
      </c>
      <c r="S60" s="9">
        <f>K60*($O$6^(ROW()-10))</f>
        <v/>
      </c>
      <c r="T60" s="9">
        <f>L60*($O$6^(ROW()-10))</f>
        <v/>
      </c>
      <c r="U60" s="9">
        <f>M60*($O$6^(ROW()-10))</f>
        <v/>
      </c>
      <c r="W60" s="6">
        <f>A60</f>
        <v/>
      </c>
      <c r="X60" s="9">
        <f>S60/OFFSET(S$10, $H$1,0)</f>
        <v/>
      </c>
      <c r="Y60" s="9">
        <f>T60/OFFSET(T$10, $H$1,0)</f>
        <v/>
      </c>
      <c r="Z60" s="9">
        <f>U60/OFFSET(U$10, $H$1,0)</f>
        <v/>
      </c>
    </row>
    <row r="61">
      <c r="A61" s="2" t="n">
        <v>44718</v>
      </c>
      <c r="B61" t="n">
        <v>732</v>
      </c>
      <c r="C61" t="n">
        <v>328</v>
      </c>
      <c r="D61" t="n">
        <v>1024</v>
      </c>
      <c r="E61" t="n">
        <v>2084</v>
      </c>
      <c r="G61">
        <f>B61+G60</f>
        <v/>
      </c>
      <c r="H61">
        <f>C61+H60</f>
        <v/>
      </c>
      <c r="I61">
        <f>D61+I60</f>
        <v/>
      </c>
      <c r="K61" s="9">
        <f>H61/G61</f>
        <v/>
      </c>
      <c r="L61" s="9">
        <f>I61/H61</f>
        <v/>
      </c>
      <c r="M61" s="9">
        <f>I61/G61</f>
        <v/>
      </c>
      <c r="O61" s="9">
        <f>(OFFSET(H61,$H$2,0)-OFFSET(H$10, $H$2-1, 0))/(OFFSET(G61,$H$2,0)-OFFSET(G$10,$H$2-1,0))</f>
        <v/>
      </c>
      <c r="P61" s="9">
        <f>(OFFSET(I61,$H$2,0)-OFFSET(I$10, $H$2-1, 0))/(OFFSET(H61,$H$2,0)-OFFSET(H$10,$H$2-1,0))</f>
        <v/>
      </c>
      <c r="Q61" s="9">
        <f>(OFFSET(I61,$H$2,0)-OFFSET(I$10, $H$2-1, 0))/(OFFSET(G61,$H$2,0)-OFFSET(G$10,$H$2-1,0))</f>
        <v/>
      </c>
      <c r="S61" s="9">
        <f>K61*($O$6^(ROW()-10))</f>
        <v/>
      </c>
      <c r="T61" s="9">
        <f>L61*($O$6^(ROW()-10))</f>
        <v/>
      </c>
      <c r="U61" s="9">
        <f>M61*($O$6^(ROW()-10))</f>
        <v/>
      </c>
      <c r="W61" s="6">
        <f>A61</f>
        <v/>
      </c>
      <c r="X61" s="9">
        <f>S61/OFFSET(S$10, $H$1,0)</f>
        <v/>
      </c>
      <c r="Y61" s="9">
        <f>T61/OFFSET(T$10, $H$1,0)</f>
        <v/>
      </c>
      <c r="Z61" s="9">
        <f>U61/OFFSET(U$10, $H$1,0)</f>
        <v/>
      </c>
    </row>
    <row r="62">
      <c r="A62" s="2" t="n">
        <v>44725</v>
      </c>
      <c r="B62" t="n">
        <v>713</v>
      </c>
      <c r="C62" t="n">
        <v>288</v>
      </c>
      <c r="D62" t="n">
        <v>1000</v>
      </c>
      <c r="E62" t="n">
        <v>2001</v>
      </c>
      <c r="G62">
        <f>B62+G61</f>
        <v/>
      </c>
      <c r="H62">
        <f>C62+H61</f>
        <v/>
      </c>
      <c r="I62">
        <f>D62+I61</f>
        <v/>
      </c>
      <c r="K62" s="9">
        <f>H62/G62</f>
        <v/>
      </c>
      <c r="L62" s="9">
        <f>I62/H62</f>
        <v/>
      </c>
      <c r="M62" s="9">
        <f>I62/G62</f>
        <v/>
      </c>
      <c r="S62" s="9">
        <f>K62*($O$6^(ROW()-10))</f>
        <v/>
      </c>
      <c r="T62" s="9">
        <f>L62*($O$6^(ROW()-10))</f>
        <v/>
      </c>
      <c r="U62" s="9">
        <f>M62*($O$6^(ROW()-10))</f>
        <v/>
      </c>
      <c r="W62" s="6">
        <f>A62</f>
        <v/>
      </c>
      <c r="X62" s="9">
        <f>S62/OFFSET(S$10, $H$1,0)</f>
        <v/>
      </c>
      <c r="Y62" s="9">
        <f>T62/OFFSET(T$10, $H$1,0)</f>
        <v/>
      </c>
      <c r="Z62" s="9">
        <f>U62/OFFSET(U$10, $H$1,0)</f>
        <v/>
      </c>
    </row>
    <row r="63">
      <c r="A63" s="2" t="n">
        <v>44732</v>
      </c>
      <c r="B63" t="n">
        <v>716</v>
      </c>
      <c r="C63" t="n">
        <v>288</v>
      </c>
      <c r="D63" t="n">
        <v>993</v>
      </c>
      <c r="E63" t="n">
        <v>1997</v>
      </c>
      <c r="G63">
        <f>B63+G62</f>
        <v/>
      </c>
      <c r="H63">
        <f>C63+H62</f>
        <v/>
      </c>
      <c r="I63">
        <f>D63+I62</f>
        <v/>
      </c>
      <c r="K63" s="9">
        <f>H63/G63</f>
        <v/>
      </c>
      <c r="L63" s="9">
        <f>I63/H63</f>
        <v/>
      </c>
      <c r="M63" s="9">
        <f>I63/G63</f>
        <v/>
      </c>
      <c r="O63" t="inlineStr">
        <is>
          <t>up to 52 week detrend analysis window</t>
        </is>
      </c>
      <c r="S63" s="9">
        <f>K63*($O$6^(ROW()-10))</f>
        <v/>
      </c>
      <c r="T63" s="9">
        <f>L63*($O$6^(ROW()-10))</f>
        <v/>
      </c>
      <c r="U63" s="9">
        <f>M63*($O$6^(ROW()-10))</f>
        <v/>
      </c>
      <c r="W63" s="6">
        <f>A63</f>
        <v/>
      </c>
      <c r="X63" s="9">
        <f>S63/OFFSET(S$10, $H$1,0)</f>
        <v/>
      </c>
      <c r="Y63" s="9">
        <f>T63/OFFSET(T$10, $H$1,0)</f>
        <v/>
      </c>
      <c r="Z63" s="9">
        <f>U63/OFFSET(U$10, $H$1,0)</f>
        <v/>
      </c>
    </row>
    <row r="64">
      <c r="A64" s="2" t="n">
        <v>44739</v>
      </c>
      <c r="B64" t="n">
        <v>788</v>
      </c>
      <c r="C64" t="n">
        <v>352</v>
      </c>
      <c r="D64" t="n">
        <v>1069</v>
      </c>
      <c r="E64" t="n">
        <v>2209</v>
      </c>
      <c r="G64">
        <f>B64+G63</f>
        <v/>
      </c>
      <c r="H64">
        <f>C64+H63</f>
        <v/>
      </c>
      <c r="I64">
        <f>D64+I63</f>
        <v/>
      </c>
      <c r="K64" s="9">
        <f>H64/G64</f>
        <v/>
      </c>
      <c r="L64" s="9">
        <f>I64/H64</f>
        <v/>
      </c>
      <c r="M64" s="9">
        <f>I64/G64</f>
        <v/>
      </c>
      <c r="S64" s="9">
        <f>K64*($O$6^(ROW()-10))</f>
        <v/>
      </c>
      <c r="T64" s="9">
        <f>L64*($O$6^(ROW()-10))</f>
        <v/>
      </c>
      <c r="U64" s="9">
        <f>M64*($O$6^(ROW()-10))</f>
        <v/>
      </c>
      <c r="W64" s="6">
        <f>A64</f>
        <v/>
      </c>
      <c r="X64" s="9">
        <f>S64/OFFSET(S$10, $H$1,0)</f>
        <v/>
      </c>
      <c r="Y64" s="9">
        <f>T64/OFFSET(T$10, $H$1,0)</f>
        <v/>
      </c>
      <c r="Z64" s="9">
        <f>U64/OFFSET(U$10, $H$1,0)</f>
        <v/>
      </c>
    </row>
    <row r="65">
      <c r="A65" s="2" t="n">
        <v>44746</v>
      </c>
      <c r="B65" t="n">
        <v>687</v>
      </c>
      <c r="C65" t="n">
        <v>295</v>
      </c>
      <c r="D65" t="n">
        <v>923</v>
      </c>
      <c r="E65" t="n">
        <v>1905</v>
      </c>
      <c r="G65">
        <f>B65+G64</f>
        <v/>
      </c>
      <c r="H65">
        <f>C65+H64</f>
        <v/>
      </c>
      <c r="I65">
        <f>D65+I64</f>
        <v/>
      </c>
      <c r="K65" s="9">
        <f>H65/G65</f>
        <v/>
      </c>
      <c r="L65" s="9">
        <f>I65/H65</f>
        <v/>
      </c>
      <c r="M65" s="9">
        <f>I65/G65</f>
        <v/>
      </c>
      <c r="S65" s="9">
        <f>K65*($O$6^(ROW()-10))</f>
        <v/>
      </c>
      <c r="T65" s="9">
        <f>L65*($O$6^(ROW()-10))</f>
        <v/>
      </c>
      <c r="U65" s="9">
        <f>M65*($O$6^(ROW()-10))</f>
        <v/>
      </c>
      <c r="W65" s="6">
        <f>A65</f>
        <v/>
      </c>
      <c r="X65" s="9">
        <f>S65/OFFSET(S$10, $H$1,0)</f>
        <v/>
      </c>
      <c r="Y65" s="9">
        <f>T65/OFFSET(T$10, $H$1,0)</f>
        <v/>
      </c>
      <c r="Z65" s="9">
        <f>U65/OFFSET(U$10, $H$1,0)</f>
        <v/>
      </c>
    </row>
    <row r="66">
      <c r="A66" s="2" t="n">
        <v>44753</v>
      </c>
      <c r="B66" t="n">
        <v>702</v>
      </c>
      <c r="C66" t="n">
        <v>296</v>
      </c>
      <c r="D66" t="n">
        <v>992</v>
      </c>
      <c r="E66" t="n">
        <v>1990</v>
      </c>
      <c r="G66">
        <f>B66+G65</f>
        <v/>
      </c>
      <c r="H66">
        <f>C66+H65</f>
        <v/>
      </c>
      <c r="I66">
        <f>D66+I65</f>
        <v/>
      </c>
      <c r="K66" s="9">
        <f>H66/G66</f>
        <v/>
      </c>
      <c r="L66" s="9">
        <f>I66/H66</f>
        <v/>
      </c>
      <c r="M66" s="9">
        <f>I66/G66</f>
        <v/>
      </c>
      <c r="S66" s="9">
        <f>K66*($O$6^(ROW()-10))</f>
        <v/>
      </c>
      <c r="T66" s="9">
        <f>L66*($O$6^(ROW()-10))</f>
        <v/>
      </c>
      <c r="U66" s="9">
        <f>M66*($O$6^(ROW()-10))</f>
        <v/>
      </c>
      <c r="W66" s="6">
        <f>A66</f>
        <v/>
      </c>
      <c r="X66" s="9">
        <f>S66/OFFSET(S$10, $H$1,0)</f>
        <v/>
      </c>
      <c r="Y66" s="9">
        <f>T66/OFFSET(T$10, $H$1,0)</f>
        <v/>
      </c>
      <c r="Z66" s="9">
        <f>U66/OFFSET(U$10, $H$1,0)</f>
        <v/>
      </c>
    </row>
    <row r="67">
      <c r="A67" s="2" t="n">
        <v>44760</v>
      </c>
      <c r="B67" t="n">
        <v>791</v>
      </c>
      <c r="C67" t="n">
        <v>344</v>
      </c>
      <c r="D67" t="n">
        <v>1213</v>
      </c>
      <c r="E67" t="n">
        <v>2348</v>
      </c>
      <c r="G67">
        <f>B67+G66</f>
        <v/>
      </c>
      <c r="H67">
        <f>C67+H66</f>
        <v/>
      </c>
      <c r="I67">
        <f>D67+I66</f>
        <v/>
      </c>
      <c r="K67" s="9">
        <f>H67/G67</f>
        <v/>
      </c>
      <c r="L67" s="9">
        <f>I67/H67</f>
        <v/>
      </c>
      <c r="M67" s="9">
        <f>I67/G67</f>
        <v/>
      </c>
      <c r="S67" s="9">
        <f>K67*($O$6^(ROW()-10))</f>
        <v/>
      </c>
      <c r="T67" s="9">
        <f>L67*($O$6^(ROW()-10))</f>
        <v/>
      </c>
      <c r="U67" s="9">
        <f>M67*($O$6^(ROW()-10))</f>
        <v/>
      </c>
      <c r="W67" s="6">
        <f>A67</f>
        <v/>
      </c>
      <c r="X67" s="9">
        <f>S67/OFFSET(S$10, $H$1,0)</f>
        <v/>
      </c>
      <c r="Y67" s="9">
        <f>T67/OFFSET(T$10, $H$1,0)</f>
        <v/>
      </c>
      <c r="Z67" s="9">
        <f>U67/OFFSET(U$10, $H$1,0)</f>
        <v/>
      </c>
    </row>
    <row r="68">
      <c r="A68" s="2" t="n">
        <v>44767</v>
      </c>
      <c r="B68" t="n">
        <v>785</v>
      </c>
      <c r="C68" t="n">
        <v>320</v>
      </c>
      <c r="D68" t="n">
        <v>1090</v>
      </c>
      <c r="E68" t="n">
        <v>2195</v>
      </c>
      <c r="G68">
        <f>B68+G67</f>
        <v/>
      </c>
      <c r="H68">
        <f>C68+H67</f>
        <v/>
      </c>
      <c r="I68">
        <f>D68+I67</f>
        <v/>
      </c>
      <c r="K68" s="9">
        <f>H68/G68</f>
        <v/>
      </c>
      <c r="L68" s="9">
        <f>I68/H68</f>
        <v/>
      </c>
      <c r="M68" s="9">
        <f>I68/G68</f>
        <v/>
      </c>
      <c r="S68" s="9">
        <f>K68*($O$6^(ROW()-10))</f>
        <v/>
      </c>
      <c r="T68" s="9">
        <f>L68*($O$6^(ROW()-10))</f>
        <v/>
      </c>
      <c r="U68" s="9">
        <f>M68*($O$6^(ROW()-10))</f>
        <v/>
      </c>
      <c r="W68" s="6">
        <f>A68</f>
        <v/>
      </c>
      <c r="X68" s="9">
        <f>S68/OFFSET(S$10, $H$1,0)</f>
        <v/>
      </c>
      <c r="Y68" s="9">
        <f>T68/OFFSET(T$10, $H$1,0)</f>
        <v/>
      </c>
      <c r="Z68" s="9">
        <f>U68/OFFSET(U$10, $H$1,0)</f>
        <v/>
      </c>
    </row>
    <row r="69">
      <c r="A69" s="2" t="n">
        <v>44774</v>
      </c>
      <c r="B69" t="n">
        <v>760</v>
      </c>
      <c r="C69" t="n">
        <v>320</v>
      </c>
      <c r="D69" t="n">
        <v>1152</v>
      </c>
      <c r="E69" t="n">
        <v>2232</v>
      </c>
      <c r="G69">
        <f>B69+G68</f>
        <v/>
      </c>
      <c r="H69">
        <f>C69+H68</f>
        <v/>
      </c>
      <c r="I69">
        <f>D69+I68</f>
        <v/>
      </c>
      <c r="K69" s="9">
        <f>H69/G69</f>
        <v/>
      </c>
      <c r="L69" s="9">
        <f>I69/H69</f>
        <v/>
      </c>
      <c r="M69" s="9">
        <f>I69/G69</f>
        <v/>
      </c>
      <c r="S69" s="9">
        <f>K69*($O$6^(ROW()-10))</f>
        <v/>
      </c>
      <c r="T69" s="9">
        <f>L69*($O$6^(ROW()-10))</f>
        <v/>
      </c>
      <c r="U69" s="9">
        <f>M69*($O$6^(ROW()-10))</f>
        <v/>
      </c>
      <c r="W69" s="6">
        <f>A69</f>
        <v/>
      </c>
      <c r="X69" s="9">
        <f>S69/OFFSET(S$10, $H$1,0)</f>
        <v/>
      </c>
      <c r="Y69" s="9">
        <f>T69/OFFSET(T$10, $H$1,0)</f>
        <v/>
      </c>
      <c r="Z69" s="9">
        <f>U69/OFFSET(U$10, $H$1,0)</f>
        <v/>
      </c>
    </row>
    <row r="70">
      <c r="A70" s="2" t="n">
        <v>44781</v>
      </c>
      <c r="B70" t="n">
        <v>809</v>
      </c>
      <c r="C70" t="n">
        <v>319</v>
      </c>
      <c r="D70" t="n">
        <v>1084</v>
      </c>
      <c r="E70" t="n">
        <v>2212</v>
      </c>
      <c r="G70">
        <f>B70+G69</f>
        <v/>
      </c>
      <c r="H70">
        <f>C70+H69</f>
        <v/>
      </c>
      <c r="I70">
        <f>D70+I69</f>
        <v/>
      </c>
      <c r="K70" s="9">
        <f>H70/G70</f>
        <v/>
      </c>
      <c r="L70" s="9">
        <f>I70/H70</f>
        <v/>
      </c>
      <c r="M70" s="9">
        <f>I70/G70</f>
        <v/>
      </c>
      <c r="S70" s="9">
        <f>K70*($O$6^(ROW()-10))</f>
        <v/>
      </c>
      <c r="T70" s="9">
        <f>L70*($O$6^(ROW()-10))</f>
        <v/>
      </c>
      <c r="U70" s="9">
        <f>M70*($O$6^(ROW()-10))</f>
        <v/>
      </c>
      <c r="W70" s="6">
        <f>A70</f>
        <v/>
      </c>
      <c r="X70" s="9">
        <f>S70/OFFSET(S$10, $H$1,0)</f>
        <v/>
      </c>
      <c r="Y70" s="9">
        <f>T70/OFFSET(T$10, $H$1,0)</f>
        <v/>
      </c>
      <c r="Z70" s="9">
        <f>U70/OFFSET(U$10, $H$1,0)</f>
        <v/>
      </c>
    </row>
    <row r="71">
      <c r="A71" s="2" t="n">
        <v>44788</v>
      </c>
      <c r="B71" t="n">
        <v>783</v>
      </c>
      <c r="C71" t="n">
        <v>332</v>
      </c>
      <c r="D71" t="n">
        <v>1102</v>
      </c>
      <c r="E71" t="n">
        <v>2217</v>
      </c>
      <c r="G71">
        <f>B71+G70</f>
        <v/>
      </c>
      <c r="H71">
        <f>C71+H70</f>
        <v/>
      </c>
      <c r="I71">
        <f>D71+I70</f>
        <v/>
      </c>
      <c r="K71" s="9">
        <f>H71/G71</f>
        <v/>
      </c>
      <c r="L71" s="9">
        <f>I71/H71</f>
        <v/>
      </c>
      <c r="M71" s="9">
        <f>I71/G71</f>
        <v/>
      </c>
      <c r="S71" s="9">
        <f>K71*($O$6^(ROW()-10))</f>
        <v/>
      </c>
      <c r="T71" s="9">
        <f>L71*($O$6^(ROW()-10))</f>
        <v/>
      </c>
      <c r="U71" s="9">
        <f>M71*($O$6^(ROW()-10))</f>
        <v/>
      </c>
      <c r="W71" s="6">
        <f>A71</f>
        <v/>
      </c>
      <c r="X71" s="9">
        <f>S71/OFFSET(S$10, $H$1,0)</f>
        <v/>
      </c>
      <c r="Y71" s="9">
        <f>T71/OFFSET(T$10, $H$1,0)</f>
        <v/>
      </c>
      <c r="Z71" s="9">
        <f>U71/OFFSET(U$10, $H$1,0)</f>
        <v/>
      </c>
    </row>
    <row r="72">
      <c r="A72" s="2" t="n">
        <v>44795</v>
      </c>
      <c r="B72" t="n">
        <v>773</v>
      </c>
      <c r="C72" t="n">
        <v>303</v>
      </c>
      <c r="D72" t="n">
        <v>1052</v>
      </c>
      <c r="E72" t="n">
        <v>2128</v>
      </c>
      <c r="G72">
        <f>B72+G71</f>
        <v/>
      </c>
      <c r="H72">
        <f>C72+H71</f>
        <v/>
      </c>
      <c r="I72">
        <f>D72+I71</f>
        <v/>
      </c>
      <c r="K72" s="9">
        <f>H72/G72</f>
        <v/>
      </c>
      <c r="L72" s="9">
        <f>I72/H72</f>
        <v/>
      </c>
      <c r="M72" s="9">
        <f>I72/G72</f>
        <v/>
      </c>
      <c r="S72" s="9">
        <f>K72*($O$6^(ROW()-10))</f>
        <v/>
      </c>
      <c r="T72" s="9">
        <f>L72*($O$6^(ROW()-10))</f>
        <v/>
      </c>
      <c r="U72" s="9">
        <f>M72*($O$6^(ROW()-10))</f>
        <v/>
      </c>
      <c r="W72" s="6">
        <f>A72</f>
        <v/>
      </c>
      <c r="X72" s="9">
        <f>S72/OFFSET(S$10, $H$1,0)</f>
        <v/>
      </c>
      <c r="Y72" s="9">
        <f>T72/OFFSET(T$10, $H$1,0)</f>
        <v/>
      </c>
      <c r="Z72" s="9">
        <f>U72/OFFSET(U$10, $H$1,0)</f>
        <v/>
      </c>
    </row>
    <row r="73">
      <c r="A73" s="2" t="n">
        <v>44802</v>
      </c>
      <c r="B73" t="n">
        <v>677</v>
      </c>
      <c r="C73" t="n">
        <v>316</v>
      </c>
      <c r="D73" t="n">
        <v>1048</v>
      </c>
      <c r="E73" t="n">
        <v>2041</v>
      </c>
      <c r="G73">
        <f>B73+G72</f>
        <v/>
      </c>
      <c r="H73">
        <f>C73+H72</f>
        <v/>
      </c>
      <c r="I73">
        <f>D73+I72</f>
        <v/>
      </c>
      <c r="K73" s="9">
        <f>H73/G73</f>
        <v/>
      </c>
      <c r="L73" s="9">
        <f>I73/H73</f>
        <v/>
      </c>
      <c r="M73" s="9">
        <f>I73/G73</f>
        <v/>
      </c>
      <c r="S73" s="9">
        <f>K73*($O$6^(ROW()-10))</f>
        <v/>
      </c>
      <c r="T73" s="9">
        <f>L73*($O$6^(ROW()-10))</f>
        <v/>
      </c>
      <c r="U73" s="9">
        <f>M73*($O$6^(ROW()-10))</f>
        <v/>
      </c>
      <c r="W73" s="6">
        <f>A73</f>
        <v/>
      </c>
      <c r="X73" s="9">
        <f>S73/OFFSET(S$10, $H$1,0)</f>
        <v/>
      </c>
      <c r="Y73" s="9">
        <f>T73/OFFSET(T$10, $H$1,0)</f>
        <v/>
      </c>
      <c r="Z73" s="9">
        <f>U73/OFFSET(U$10, $H$1,0)</f>
        <v/>
      </c>
    </row>
    <row r="74">
      <c r="A74" s="2" t="n">
        <v>44809</v>
      </c>
      <c r="B74" t="n">
        <v>822</v>
      </c>
      <c r="C74" t="n">
        <v>293</v>
      </c>
      <c r="D74" t="n">
        <v>1078</v>
      </c>
      <c r="E74" t="n">
        <v>2193</v>
      </c>
      <c r="G74">
        <f>B74+G73</f>
        <v/>
      </c>
      <c r="H74">
        <f>C74+H73</f>
        <v/>
      </c>
      <c r="I74">
        <f>D74+I73</f>
        <v/>
      </c>
      <c r="K74" s="9">
        <f>H74/G74</f>
        <v/>
      </c>
      <c r="L74" s="9">
        <f>I74/H74</f>
        <v/>
      </c>
      <c r="M74" s="9">
        <f>I74/G74</f>
        <v/>
      </c>
      <c r="S74" s="9">
        <f>K74*($O$6^(ROW()-10))</f>
        <v/>
      </c>
      <c r="T74" s="9">
        <f>L74*($O$6^(ROW()-10))</f>
        <v/>
      </c>
      <c r="U74" s="9">
        <f>M74*($O$6^(ROW()-10))</f>
        <v/>
      </c>
      <c r="W74" s="6">
        <f>A74</f>
        <v/>
      </c>
      <c r="X74" s="9">
        <f>S74/OFFSET(S$10, $H$1,0)</f>
        <v/>
      </c>
      <c r="Y74" s="9">
        <f>T74/OFFSET(T$10, $H$1,0)</f>
        <v/>
      </c>
      <c r="Z74" s="9">
        <f>U74/OFFSET(U$10, $H$1,0)</f>
        <v/>
      </c>
    </row>
    <row r="75">
      <c r="A75" s="2" t="n">
        <v>44816</v>
      </c>
      <c r="B75" t="n">
        <v>750</v>
      </c>
      <c r="C75" t="n">
        <v>330</v>
      </c>
      <c r="D75" t="n">
        <v>1161</v>
      </c>
      <c r="E75" t="n">
        <v>2241</v>
      </c>
      <c r="G75">
        <f>B75+G74</f>
        <v/>
      </c>
      <c r="H75">
        <f>C75+H74</f>
        <v/>
      </c>
      <c r="I75">
        <f>D75+I74</f>
        <v/>
      </c>
      <c r="K75" s="9">
        <f>H75/G75</f>
        <v/>
      </c>
      <c r="L75" s="9">
        <f>I75/H75</f>
        <v/>
      </c>
      <c r="M75" s="9">
        <f>I75/G75</f>
        <v/>
      </c>
      <c r="S75" s="9">
        <f>K75*($O$6^(ROW()-10))</f>
        <v/>
      </c>
      <c r="T75" s="9">
        <f>L75*($O$6^(ROW()-10))</f>
        <v/>
      </c>
      <c r="U75" s="9">
        <f>M75*($O$6^(ROW()-10))</f>
        <v/>
      </c>
      <c r="W75" s="6">
        <f>A75</f>
        <v/>
      </c>
      <c r="X75" s="9">
        <f>S75/OFFSET(S$10, $H$1,0)</f>
        <v/>
      </c>
      <c r="Y75" s="9">
        <f>T75/OFFSET(T$10, $H$1,0)</f>
        <v/>
      </c>
      <c r="Z75" s="9">
        <f>U75/OFFSET(U$10, $H$1,0)</f>
        <v/>
      </c>
    </row>
    <row r="76">
      <c r="A76" s="2" t="n">
        <v>44823</v>
      </c>
      <c r="B76" t="n">
        <v>827</v>
      </c>
      <c r="C76" t="n">
        <v>368</v>
      </c>
      <c r="D76" t="n">
        <v>1125</v>
      </c>
      <c r="E76" t="n">
        <v>2320</v>
      </c>
      <c r="G76">
        <f>B76+G75</f>
        <v/>
      </c>
      <c r="H76">
        <f>C76+H75</f>
        <v/>
      </c>
      <c r="I76">
        <f>D76+I75</f>
        <v/>
      </c>
      <c r="K76" s="9">
        <f>H76/G76</f>
        <v/>
      </c>
      <c r="L76" s="9">
        <f>I76/H76</f>
        <v/>
      </c>
      <c r="M76" s="9">
        <f>I76/G76</f>
        <v/>
      </c>
      <c r="S76" s="9">
        <f>K76*($O$6^(ROW()-10))</f>
        <v/>
      </c>
      <c r="T76" s="9">
        <f>L76*($O$6^(ROW()-10))</f>
        <v/>
      </c>
      <c r="U76" s="9">
        <f>M76*($O$6^(ROW()-10))</f>
        <v/>
      </c>
      <c r="W76" s="6">
        <f>A76</f>
        <v/>
      </c>
      <c r="X76" s="9">
        <f>S76/OFFSET(S$10, $H$1,0)</f>
        <v/>
      </c>
      <c r="Y76" s="9">
        <f>T76/OFFSET(T$10, $H$1,0)</f>
        <v/>
      </c>
      <c r="Z76" s="9">
        <f>U76/OFFSET(U$10, $H$1,0)</f>
        <v/>
      </c>
    </row>
    <row r="77">
      <c r="A77" s="2" t="n">
        <v>44830</v>
      </c>
      <c r="B77" t="n">
        <v>853</v>
      </c>
      <c r="C77" t="n">
        <v>344</v>
      </c>
      <c r="D77" t="n">
        <v>1177</v>
      </c>
      <c r="E77" t="n">
        <v>2374</v>
      </c>
      <c r="G77">
        <f>B77+G76</f>
        <v/>
      </c>
      <c r="H77">
        <f>C77+H76</f>
        <v/>
      </c>
      <c r="I77">
        <f>D77+I76</f>
        <v/>
      </c>
      <c r="K77" s="9">
        <f>H77/G77</f>
        <v/>
      </c>
      <c r="L77" s="9">
        <f>I77/H77</f>
        <v/>
      </c>
      <c r="M77" s="9">
        <f>I77/G77</f>
        <v/>
      </c>
      <c r="S77" s="9">
        <f>K77*($O$6^(ROW()-10))</f>
        <v/>
      </c>
      <c r="T77" s="9">
        <f>L77*($O$6^(ROW()-10))</f>
        <v/>
      </c>
      <c r="U77" s="9">
        <f>M77*($O$6^(ROW()-10))</f>
        <v/>
      </c>
      <c r="W77" s="6">
        <f>A77</f>
        <v/>
      </c>
      <c r="X77" s="9">
        <f>S77/OFFSET(S$10, $H$1,0)</f>
        <v/>
      </c>
      <c r="Y77" s="9">
        <f>T77/OFFSET(T$10, $H$1,0)</f>
        <v/>
      </c>
      <c r="Z77" s="9">
        <f>U77/OFFSET(U$10, $H$1,0)</f>
        <v/>
      </c>
    </row>
    <row r="78">
      <c r="A78" s="2" t="n">
        <v>44837</v>
      </c>
      <c r="B78" t="n">
        <v>901</v>
      </c>
      <c r="C78" t="n">
        <v>350</v>
      </c>
      <c r="D78" t="n">
        <v>1189</v>
      </c>
      <c r="E78" t="n">
        <v>2440</v>
      </c>
      <c r="G78">
        <f>B78+G77</f>
        <v/>
      </c>
      <c r="H78">
        <f>C78+H77</f>
        <v/>
      </c>
      <c r="I78">
        <f>D78+I77</f>
        <v/>
      </c>
      <c r="K78" s="9">
        <f>H78/G78</f>
        <v/>
      </c>
      <c r="L78" s="9">
        <f>I78/H78</f>
        <v/>
      </c>
      <c r="M78" s="9">
        <f>I78/G78</f>
        <v/>
      </c>
      <c r="S78" s="9">
        <f>K78*($O$6^(ROW()-10))</f>
        <v/>
      </c>
      <c r="T78" s="9">
        <f>L78*($O$6^(ROW()-10))</f>
        <v/>
      </c>
      <c r="U78" s="9">
        <f>M78*($O$6^(ROW()-10))</f>
        <v/>
      </c>
      <c r="W78" s="6">
        <f>A78</f>
        <v/>
      </c>
      <c r="X78" s="9">
        <f>S78/OFFSET(S$10, $H$1,0)</f>
        <v/>
      </c>
      <c r="Y78" s="9">
        <f>T78/OFFSET(T$10, $H$1,0)</f>
        <v/>
      </c>
      <c r="Z78" s="9">
        <f>U78/OFFSET(U$10, $H$1,0)</f>
        <v/>
      </c>
    </row>
    <row r="79">
      <c r="A79" s="2" t="n">
        <v>44844</v>
      </c>
      <c r="B79" t="n">
        <v>885</v>
      </c>
      <c r="C79" t="n">
        <v>340</v>
      </c>
      <c r="D79" t="n">
        <v>1144</v>
      </c>
      <c r="E79" t="n">
        <v>2369</v>
      </c>
      <c r="G79">
        <f>B79+G78</f>
        <v/>
      </c>
      <c r="H79">
        <f>C79+H78</f>
        <v/>
      </c>
      <c r="I79">
        <f>D79+I78</f>
        <v/>
      </c>
      <c r="K79" s="9">
        <f>H79/G79</f>
        <v/>
      </c>
      <c r="L79" s="9">
        <f>I79/H79</f>
        <v/>
      </c>
      <c r="M79" s="9">
        <f>I79/G79</f>
        <v/>
      </c>
      <c r="S79" s="9">
        <f>K79*($O$6^(ROW()-10))</f>
        <v/>
      </c>
      <c r="T79" s="9">
        <f>L79*($O$6^(ROW()-10))</f>
        <v/>
      </c>
      <c r="U79" s="9">
        <f>M79*($O$6^(ROW()-10))</f>
        <v/>
      </c>
      <c r="W79" s="6">
        <f>A79</f>
        <v/>
      </c>
      <c r="X79" s="9">
        <f>S79/OFFSET(S$10, $H$1,0)</f>
        <v/>
      </c>
      <c r="Y79" s="9">
        <f>T79/OFFSET(T$10, $H$1,0)</f>
        <v/>
      </c>
      <c r="Z79" s="9">
        <f>U79/OFFSET(U$10, $H$1,0)</f>
        <v/>
      </c>
    </row>
    <row r="80">
      <c r="A80" s="2" t="n">
        <v>44851</v>
      </c>
      <c r="B80" t="n">
        <v>809</v>
      </c>
      <c r="C80" t="n">
        <v>334</v>
      </c>
      <c r="D80" t="n">
        <v>1199</v>
      </c>
      <c r="E80" t="n">
        <v>2342</v>
      </c>
      <c r="G80">
        <f>B80+G79</f>
        <v/>
      </c>
      <c r="H80">
        <f>C80+H79</f>
        <v/>
      </c>
      <c r="I80">
        <f>D80+I79</f>
        <v/>
      </c>
      <c r="K80" s="9">
        <f>H80/G80</f>
        <v/>
      </c>
      <c r="L80" s="9">
        <f>I80/H80</f>
        <v/>
      </c>
      <c r="M80" s="9">
        <f>I80/G80</f>
        <v/>
      </c>
      <c r="S80" s="9">
        <f>K80*($O$6^(ROW()-10))</f>
        <v/>
      </c>
      <c r="T80" s="9">
        <f>L80*($O$6^(ROW()-10))</f>
        <v/>
      </c>
      <c r="U80" s="9">
        <f>M80*($O$6^(ROW()-10))</f>
        <v/>
      </c>
      <c r="W80" s="6">
        <f>A80</f>
        <v/>
      </c>
      <c r="X80" s="9">
        <f>S80/OFFSET(S$10, $H$1,0)</f>
        <v/>
      </c>
      <c r="Y80" s="9">
        <f>T80/OFFSET(T$10, $H$1,0)</f>
        <v/>
      </c>
      <c r="Z80" s="9">
        <f>U80/OFFSET(U$10, $H$1,0)</f>
        <v/>
      </c>
    </row>
    <row r="81">
      <c r="A81" s="2" t="n">
        <v>44858</v>
      </c>
      <c r="B81" t="n">
        <v>816</v>
      </c>
      <c r="C81" t="n">
        <v>313</v>
      </c>
      <c r="D81" t="n">
        <v>1184</v>
      </c>
      <c r="E81" t="n">
        <v>2313</v>
      </c>
      <c r="G81">
        <f>B81+G80</f>
        <v/>
      </c>
      <c r="H81">
        <f>C81+H80</f>
        <v/>
      </c>
      <c r="I81">
        <f>D81+I80</f>
        <v/>
      </c>
      <c r="K81" s="9">
        <f>H81/G81</f>
        <v/>
      </c>
      <c r="L81" s="9">
        <f>I81/H81</f>
        <v/>
      </c>
      <c r="M81" s="9">
        <f>I81/G81</f>
        <v/>
      </c>
      <c r="S81" s="9">
        <f>K81*($O$6^(ROW()-10))</f>
        <v/>
      </c>
      <c r="T81" s="9">
        <f>L81*($O$6^(ROW()-10))</f>
        <v/>
      </c>
      <c r="U81" s="9">
        <f>M81*($O$6^(ROW()-10))</f>
        <v/>
      </c>
      <c r="W81" s="6">
        <f>A81</f>
        <v/>
      </c>
      <c r="X81" s="9">
        <f>S81/OFFSET(S$10, $H$1,0)</f>
        <v/>
      </c>
      <c r="Y81" s="9">
        <f>T81/OFFSET(T$10, $H$1,0)</f>
        <v/>
      </c>
      <c r="Z81" s="9">
        <f>U81/OFFSET(U$10, $H$1,0)</f>
        <v/>
      </c>
    </row>
    <row r="82">
      <c r="A82" s="2" t="n">
        <v>44865</v>
      </c>
      <c r="B82" t="n">
        <v>765</v>
      </c>
      <c r="C82" t="n">
        <v>312</v>
      </c>
      <c r="D82" t="n">
        <v>1106</v>
      </c>
      <c r="E82" t="n">
        <v>2183</v>
      </c>
      <c r="G82">
        <f>B82+G81</f>
        <v/>
      </c>
      <c r="H82">
        <f>C82+H81</f>
        <v/>
      </c>
      <c r="I82">
        <f>D82+I81</f>
        <v/>
      </c>
      <c r="K82" s="9">
        <f>H82/G82</f>
        <v/>
      </c>
      <c r="L82" s="9">
        <f>I82/H82</f>
        <v/>
      </c>
      <c r="M82" s="9">
        <f>I82/G82</f>
        <v/>
      </c>
      <c r="S82" s="9">
        <f>K82*($O$6^(ROW()-10))</f>
        <v/>
      </c>
      <c r="T82" s="9">
        <f>L82*($O$6^(ROW()-10))</f>
        <v/>
      </c>
      <c r="U82" s="9">
        <f>M82*($O$6^(ROW()-10))</f>
        <v/>
      </c>
      <c r="W82" s="6">
        <f>A82</f>
        <v/>
      </c>
      <c r="X82" s="9">
        <f>S82/OFFSET(S$10, $H$1,0)</f>
        <v/>
      </c>
      <c r="Y82" s="9">
        <f>T82/OFFSET(T$10, $H$1,0)</f>
        <v/>
      </c>
      <c r="Z82" s="9">
        <f>U82/OFFSET(U$10, $H$1,0)</f>
        <v/>
      </c>
    </row>
    <row r="83">
      <c r="A83" s="2" t="n">
        <v>44872</v>
      </c>
      <c r="B83" t="n">
        <v>739</v>
      </c>
      <c r="C83" t="n">
        <v>365</v>
      </c>
      <c r="D83" t="n">
        <v>1143</v>
      </c>
      <c r="E83" t="n">
        <v>2247</v>
      </c>
      <c r="G83">
        <f>B83+G82</f>
        <v/>
      </c>
      <c r="H83">
        <f>C83+H82</f>
        <v/>
      </c>
      <c r="I83">
        <f>D83+I82</f>
        <v/>
      </c>
      <c r="K83" s="9">
        <f>H83/G83</f>
        <v/>
      </c>
      <c r="L83" s="9">
        <f>I83/H83</f>
        <v/>
      </c>
      <c r="M83" s="9">
        <f>I83/G83</f>
        <v/>
      </c>
      <c r="S83" s="9">
        <f>K83*($O$6^(ROW()-10))</f>
        <v/>
      </c>
      <c r="T83" s="9">
        <f>L83*($O$6^(ROW()-10))</f>
        <v/>
      </c>
      <c r="U83" s="9">
        <f>M83*($O$6^(ROW()-10))</f>
        <v/>
      </c>
      <c r="W83" s="6">
        <f>A83</f>
        <v/>
      </c>
      <c r="X83" s="9">
        <f>S83/OFFSET(S$10, $H$1,0)</f>
        <v/>
      </c>
      <c r="Y83" s="9">
        <f>T83/OFFSET(T$10, $H$1,0)</f>
        <v/>
      </c>
      <c r="Z83" s="9">
        <f>U83/OFFSET(U$10, $H$1,0)</f>
        <v/>
      </c>
    </row>
    <row r="84">
      <c r="A84" s="2" t="n">
        <v>44879</v>
      </c>
      <c r="B84" t="n">
        <v>738</v>
      </c>
      <c r="C84" t="n">
        <v>351</v>
      </c>
      <c r="D84" t="n">
        <v>1147</v>
      </c>
      <c r="E84" t="n">
        <v>2236</v>
      </c>
      <c r="G84">
        <f>B84+G83</f>
        <v/>
      </c>
      <c r="H84">
        <f>C84+H83</f>
        <v/>
      </c>
      <c r="I84">
        <f>D84+I83</f>
        <v/>
      </c>
      <c r="K84" s="9">
        <f>H84/G84</f>
        <v/>
      </c>
      <c r="L84" s="9">
        <f>I84/H84</f>
        <v/>
      </c>
      <c r="M84" s="9">
        <f>I84/G84</f>
        <v/>
      </c>
      <c r="S84" s="9">
        <f>K84*($O$6^(ROW()-10))</f>
        <v/>
      </c>
      <c r="T84" s="9">
        <f>L84*($O$6^(ROW()-10))</f>
        <v/>
      </c>
      <c r="U84" s="9">
        <f>M84*($O$6^(ROW()-10))</f>
        <v/>
      </c>
      <c r="W84" s="6">
        <f>A84</f>
        <v/>
      </c>
      <c r="X84" s="9">
        <f>S84/OFFSET(S$10, $H$1,0)</f>
        <v/>
      </c>
      <c r="Y84" s="9">
        <f>T84/OFFSET(T$10, $H$1,0)</f>
        <v/>
      </c>
      <c r="Z84" s="9">
        <f>U84/OFFSET(U$10, $H$1,0)</f>
        <v/>
      </c>
    </row>
    <row r="85">
      <c r="A85" s="2" t="n">
        <v>44886</v>
      </c>
      <c r="B85" t="n">
        <v>808</v>
      </c>
      <c r="C85" t="n">
        <v>342</v>
      </c>
      <c r="D85" t="n">
        <v>1146</v>
      </c>
      <c r="E85" t="n">
        <v>2296</v>
      </c>
      <c r="G85">
        <f>B85+G84</f>
        <v/>
      </c>
      <c r="H85">
        <f>C85+H84</f>
        <v/>
      </c>
      <c r="I85">
        <f>D85+I84</f>
        <v/>
      </c>
      <c r="K85" s="9">
        <f>H85/G85</f>
        <v/>
      </c>
      <c r="L85" s="9">
        <f>I85/H85</f>
        <v/>
      </c>
      <c r="M85" s="9">
        <f>I85/G85</f>
        <v/>
      </c>
      <c r="S85" s="9">
        <f>K85*($O$6^(ROW()-10))</f>
        <v/>
      </c>
      <c r="T85" s="9">
        <f>L85*($O$6^(ROW()-10))</f>
        <v/>
      </c>
      <c r="U85" s="9">
        <f>M85*($O$6^(ROW()-10))</f>
        <v/>
      </c>
      <c r="W85" s="6">
        <f>A85</f>
        <v/>
      </c>
      <c r="X85" s="9">
        <f>S85/OFFSET(S$10, $H$1,0)</f>
        <v/>
      </c>
      <c r="Y85" s="9">
        <f>T85/OFFSET(T$10, $H$1,0)</f>
        <v/>
      </c>
      <c r="Z85" s="9">
        <f>U85/OFFSET(U$10, $H$1,0)</f>
        <v/>
      </c>
    </row>
    <row r="86">
      <c r="A86" s="2" t="n">
        <v>44893</v>
      </c>
      <c r="B86" t="n">
        <v>848</v>
      </c>
      <c r="C86" t="n">
        <v>363</v>
      </c>
      <c r="D86" t="n">
        <v>1251</v>
      </c>
      <c r="E86" t="n">
        <v>2462</v>
      </c>
      <c r="G86">
        <f>B86+G85</f>
        <v/>
      </c>
      <c r="H86">
        <f>C86+H85</f>
        <v/>
      </c>
      <c r="I86">
        <f>D86+I85</f>
        <v/>
      </c>
      <c r="K86" s="9">
        <f>H86/G86</f>
        <v/>
      </c>
      <c r="L86" s="9">
        <f>I86/H86</f>
        <v/>
      </c>
      <c r="M86" s="9">
        <f>I86/G86</f>
        <v/>
      </c>
      <c r="S86" s="9">
        <f>K86*($O$6^(ROW()-10))</f>
        <v/>
      </c>
      <c r="T86" s="9">
        <f>L86*($O$6^(ROW()-10))</f>
        <v/>
      </c>
      <c r="U86" s="9">
        <f>M86*($O$6^(ROW()-10))</f>
        <v/>
      </c>
      <c r="W86" s="6">
        <f>A86</f>
        <v/>
      </c>
      <c r="X86" s="9">
        <f>S86/OFFSET(S$10, $H$1,0)</f>
        <v/>
      </c>
      <c r="Y86" s="9">
        <f>T86/OFFSET(T$10, $H$1,0)</f>
        <v/>
      </c>
      <c r="Z86" s="9">
        <f>U86/OFFSET(U$10, $H$1,0)</f>
        <v/>
      </c>
    </row>
    <row r="87">
      <c r="A87" s="2" t="n">
        <v>44900</v>
      </c>
      <c r="B87" t="n">
        <v>854</v>
      </c>
      <c r="C87" t="n">
        <v>386</v>
      </c>
      <c r="D87" t="n">
        <v>1228</v>
      </c>
      <c r="E87" t="n">
        <v>2468</v>
      </c>
      <c r="G87">
        <f>B87+G86</f>
        <v/>
      </c>
      <c r="H87">
        <f>C87+H86</f>
        <v/>
      </c>
      <c r="I87">
        <f>D87+I86</f>
        <v/>
      </c>
      <c r="K87" s="9">
        <f>H87/G87</f>
        <v/>
      </c>
      <c r="L87" s="9">
        <f>I87/H87</f>
        <v/>
      </c>
      <c r="M87" s="9">
        <f>I87/G87</f>
        <v/>
      </c>
      <c r="S87" s="9">
        <f>K87*($O$6^(ROW()-10))</f>
        <v/>
      </c>
      <c r="T87" s="9">
        <f>L87*($O$6^(ROW()-10))</f>
        <v/>
      </c>
      <c r="U87" s="9">
        <f>M87*($O$6^(ROW()-10))</f>
        <v/>
      </c>
      <c r="W87" s="6">
        <f>A87</f>
        <v/>
      </c>
      <c r="X87" s="9">
        <f>S87/OFFSET(S$10, $H$1,0)</f>
        <v/>
      </c>
      <c r="Y87" s="9">
        <f>T87/OFFSET(T$10, $H$1,0)</f>
        <v/>
      </c>
      <c r="Z87" s="9">
        <f>U87/OFFSET(U$10, $H$1,0)</f>
        <v/>
      </c>
    </row>
    <row r="88">
      <c r="A88" s="2" t="n">
        <v>44907</v>
      </c>
      <c r="B88" t="n">
        <v>902</v>
      </c>
      <c r="C88" t="n">
        <v>435</v>
      </c>
      <c r="D88" t="n">
        <v>1395</v>
      </c>
      <c r="E88" t="n">
        <v>2732</v>
      </c>
      <c r="G88">
        <f>B88+G87</f>
        <v/>
      </c>
      <c r="H88">
        <f>C88+H87</f>
        <v/>
      </c>
      <c r="I88">
        <f>D88+I87</f>
        <v/>
      </c>
      <c r="K88" s="9">
        <f>H88/G88</f>
        <v/>
      </c>
      <c r="L88" s="9">
        <f>I88/H88</f>
        <v/>
      </c>
      <c r="M88" s="9">
        <f>I88/G88</f>
        <v/>
      </c>
      <c r="S88" s="9">
        <f>K88*($O$6^(ROW()-10))</f>
        <v/>
      </c>
      <c r="T88" s="9">
        <f>L88*($O$6^(ROW()-10))</f>
        <v/>
      </c>
      <c r="U88" s="9">
        <f>M88*($O$6^(ROW()-10))</f>
        <v/>
      </c>
      <c r="W88" s="6">
        <f>A88</f>
        <v/>
      </c>
      <c r="X88" s="9">
        <f>S88/OFFSET(S$10, $H$1,0)</f>
        <v/>
      </c>
      <c r="Y88" s="9">
        <f>T88/OFFSET(T$10, $H$1,0)</f>
        <v/>
      </c>
      <c r="Z88" s="9">
        <f>U88/OFFSET(U$10, $H$1,0)</f>
        <v/>
      </c>
    </row>
    <row r="89">
      <c r="A89" s="2" t="n">
        <v>44914</v>
      </c>
      <c r="B89" t="n">
        <v>1011</v>
      </c>
      <c r="C89" t="n">
        <v>414</v>
      </c>
      <c r="D89" t="n">
        <v>1597</v>
      </c>
      <c r="E89" t="n">
        <v>3022</v>
      </c>
      <c r="G89">
        <f>B89+G88</f>
        <v/>
      </c>
      <c r="H89">
        <f>C89+H88</f>
        <v/>
      </c>
      <c r="I89">
        <f>D89+I88</f>
        <v/>
      </c>
      <c r="K89" s="9">
        <f>H89/G89</f>
        <v/>
      </c>
      <c r="L89" s="9">
        <f>I89/H89</f>
        <v/>
      </c>
      <c r="M89" s="9">
        <f>I89/G89</f>
        <v/>
      </c>
      <c r="S89" s="9">
        <f>K89*($O$6^(ROW()-10))</f>
        <v/>
      </c>
      <c r="T89" s="9">
        <f>L89*($O$6^(ROW()-10))</f>
        <v/>
      </c>
      <c r="U89" s="9">
        <f>M89*($O$6^(ROW()-10))</f>
        <v/>
      </c>
      <c r="W89" s="6">
        <f>A89</f>
        <v/>
      </c>
      <c r="X89" s="9">
        <f>S89/OFFSET(S$10, $H$1,0)</f>
        <v/>
      </c>
      <c r="Y89" s="9">
        <f>T89/OFFSET(T$10, $H$1,0)</f>
        <v/>
      </c>
      <c r="Z89" s="9">
        <f>U89/OFFSET(U$10, $H$1,0)</f>
        <v/>
      </c>
    </row>
    <row r="90">
      <c r="A90" s="2" t="n">
        <v>44921</v>
      </c>
      <c r="B90" t="n">
        <v>1109</v>
      </c>
      <c r="C90" t="n">
        <v>487</v>
      </c>
      <c r="D90" t="n">
        <v>1570</v>
      </c>
      <c r="E90" t="n">
        <v>3166</v>
      </c>
      <c r="G90">
        <f>B90+G89</f>
        <v/>
      </c>
      <c r="H90">
        <f>C90+H89</f>
        <v/>
      </c>
      <c r="I90">
        <f>D90+I89</f>
        <v/>
      </c>
      <c r="K90" s="9">
        <f>H90/G90</f>
        <v/>
      </c>
      <c r="L90" s="9">
        <f>I90/H90</f>
        <v/>
      </c>
      <c r="M90" s="9">
        <f>I90/G90</f>
        <v/>
      </c>
      <c r="S90" s="9">
        <f>K90*($O$6^(ROW()-10))</f>
        <v/>
      </c>
      <c r="T90" s="9">
        <f>L90*($O$6^(ROW()-10))</f>
        <v/>
      </c>
      <c r="U90" s="9">
        <f>M90*($O$6^(ROW()-10))</f>
        <v/>
      </c>
      <c r="W90" s="6">
        <f>A90</f>
        <v/>
      </c>
      <c r="X90" s="9">
        <f>S90/OFFSET(S$10, $H$1,0)</f>
        <v/>
      </c>
      <c r="Y90" s="9">
        <f>T90/OFFSET(T$10, $H$1,0)</f>
        <v/>
      </c>
      <c r="Z90" s="9">
        <f>U90/OFFSET(U$10, $H$1,0)</f>
        <v/>
      </c>
    </row>
    <row r="91">
      <c r="A91" s="2" t="n">
        <v>44928</v>
      </c>
      <c r="B91" t="n">
        <v>1000</v>
      </c>
      <c r="C91" t="n">
        <v>441</v>
      </c>
      <c r="D91" t="n">
        <v>1522</v>
      </c>
      <c r="E91" t="n">
        <v>2963</v>
      </c>
      <c r="G91">
        <f>B91+G90</f>
        <v/>
      </c>
      <c r="H91">
        <f>C91+H90</f>
        <v/>
      </c>
      <c r="I91">
        <f>D91+I90</f>
        <v/>
      </c>
      <c r="K91" s="9">
        <f>H91/G91</f>
        <v/>
      </c>
      <c r="L91" s="9">
        <f>I91/H91</f>
        <v/>
      </c>
      <c r="M91" s="9">
        <f>I91/G91</f>
        <v/>
      </c>
      <c r="S91" s="9">
        <f>K91*($O$6^(ROW()-10))</f>
        <v/>
      </c>
      <c r="T91" s="9">
        <f>L91*($O$6^(ROW()-10))</f>
        <v/>
      </c>
      <c r="U91" s="9">
        <f>M91*($O$6^(ROW()-10))</f>
        <v/>
      </c>
      <c r="W91" s="6">
        <f>A91</f>
        <v/>
      </c>
      <c r="X91" s="9">
        <f>S91/OFFSET(S$10, $H$1,0)</f>
        <v/>
      </c>
      <c r="Y91" s="9">
        <f>T91/OFFSET(T$10, $H$1,0)</f>
        <v/>
      </c>
      <c r="Z91" s="9">
        <f>U91/OFFSET(U$10, $H$1,0)</f>
        <v/>
      </c>
    </row>
    <row r="92">
      <c r="A92" s="2" t="n">
        <v>44935</v>
      </c>
      <c r="B92" t="n">
        <v>916</v>
      </c>
      <c r="C92" t="n">
        <v>394</v>
      </c>
      <c r="D92" t="n">
        <v>1355</v>
      </c>
      <c r="E92" t="n">
        <v>2665</v>
      </c>
      <c r="G92">
        <f>B92+G91</f>
        <v/>
      </c>
      <c r="H92">
        <f>C92+H91</f>
        <v/>
      </c>
      <c r="I92">
        <f>D92+I91</f>
        <v/>
      </c>
      <c r="K92" s="9">
        <f>H92/G92</f>
        <v/>
      </c>
      <c r="L92" s="9">
        <f>I92/H92</f>
        <v/>
      </c>
      <c r="M92" s="9">
        <f>I92/G92</f>
        <v/>
      </c>
      <c r="S92" s="9">
        <f>K92*($O$6^(ROW()-10))</f>
        <v/>
      </c>
      <c r="T92" s="9">
        <f>L92*($O$6^(ROW()-10))</f>
        <v/>
      </c>
      <c r="U92" s="9">
        <f>M92*($O$6^(ROW()-10))</f>
        <v/>
      </c>
      <c r="W92" s="6">
        <f>A92</f>
        <v/>
      </c>
      <c r="X92" s="9">
        <f>S92/OFFSET(S$10, $H$1,0)</f>
        <v/>
      </c>
      <c r="Y92" s="9">
        <f>T92/OFFSET(T$10, $H$1,0)</f>
        <v/>
      </c>
      <c r="Z92" s="9">
        <f>U92/OFFSET(U$10, $H$1,0)</f>
        <v/>
      </c>
    </row>
    <row r="93">
      <c r="A93" s="2" t="n">
        <v>44942</v>
      </c>
      <c r="B93" t="n">
        <v>849</v>
      </c>
      <c r="C93" t="n">
        <v>398</v>
      </c>
      <c r="D93" t="n">
        <v>1280</v>
      </c>
      <c r="E93" t="n">
        <v>2527</v>
      </c>
      <c r="G93">
        <f>B93+G92</f>
        <v/>
      </c>
      <c r="H93">
        <f>C93+H92</f>
        <v/>
      </c>
      <c r="I93">
        <f>D93+I92</f>
        <v/>
      </c>
      <c r="K93" s="9">
        <f>H93/G93</f>
        <v/>
      </c>
      <c r="L93" s="9">
        <f>I93/H93</f>
        <v/>
      </c>
      <c r="M93" s="9">
        <f>I93/G93</f>
        <v/>
      </c>
      <c r="S93" s="9">
        <f>K93*($O$6^(ROW()-10))</f>
        <v/>
      </c>
      <c r="T93" s="9">
        <f>L93*($O$6^(ROW()-10))</f>
        <v/>
      </c>
      <c r="U93" s="9">
        <f>M93*($O$6^(ROW()-10))</f>
        <v/>
      </c>
      <c r="W93" s="6">
        <f>A93</f>
        <v/>
      </c>
      <c r="X93" s="9">
        <f>S93/OFFSET(S$10, $H$1,0)</f>
        <v/>
      </c>
      <c r="Y93" s="9">
        <f>T93/OFFSET(T$10, $H$1,0)</f>
        <v/>
      </c>
      <c r="Z93" s="9">
        <f>U93/OFFSET(U$10, $H$1,0)</f>
        <v/>
      </c>
    </row>
    <row r="94">
      <c r="A94" s="2" t="n">
        <v>44949</v>
      </c>
      <c r="B94" t="n">
        <v>752</v>
      </c>
      <c r="C94" t="n">
        <v>362</v>
      </c>
      <c r="D94" t="n">
        <v>1203</v>
      </c>
      <c r="E94" t="n">
        <v>2317</v>
      </c>
      <c r="G94">
        <f>B94+G93</f>
        <v/>
      </c>
      <c r="H94">
        <f>C94+H93</f>
        <v/>
      </c>
      <c r="I94">
        <f>D94+I93</f>
        <v/>
      </c>
      <c r="K94" s="9">
        <f>H94/G94</f>
        <v/>
      </c>
      <c r="L94" s="9">
        <f>I94/H94</f>
        <v/>
      </c>
      <c r="M94" s="9">
        <f>I94/G94</f>
        <v/>
      </c>
      <c r="S94" s="9">
        <f>K94*($O$6^(ROW()-10))</f>
        <v/>
      </c>
      <c r="T94" s="9">
        <f>L94*($O$6^(ROW()-10))</f>
        <v/>
      </c>
      <c r="U94" s="9">
        <f>M94*($O$6^(ROW()-10))</f>
        <v/>
      </c>
      <c r="W94" s="6">
        <f>A94</f>
        <v/>
      </c>
      <c r="X94" s="9">
        <f>S94/OFFSET(S$10, $H$1,0)</f>
        <v/>
      </c>
      <c r="Y94" s="9">
        <f>T94/OFFSET(T$10, $H$1,0)</f>
        <v/>
      </c>
      <c r="Z94" s="9">
        <f>U94/OFFSET(U$10, $H$1,0)</f>
        <v/>
      </c>
    </row>
    <row r="95">
      <c r="A95" s="2" t="n">
        <v>44956</v>
      </c>
      <c r="B95" t="n">
        <v>800</v>
      </c>
      <c r="C95" t="n">
        <v>350</v>
      </c>
      <c r="D95" t="n">
        <v>1202</v>
      </c>
      <c r="E95" t="n">
        <v>2352</v>
      </c>
      <c r="G95">
        <f>B95+G94</f>
        <v/>
      </c>
      <c r="H95">
        <f>C95+H94</f>
        <v/>
      </c>
      <c r="I95">
        <f>D95+I94</f>
        <v/>
      </c>
      <c r="K95" s="9">
        <f>H95/G95</f>
        <v/>
      </c>
      <c r="L95" s="9">
        <f>I95/H95</f>
        <v/>
      </c>
      <c r="M95" s="9">
        <f>I95/G95</f>
        <v/>
      </c>
      <c r="S95" s="9">
        <f>K95*($O$6^(ROW()-10))</f>
        <v/>
      </c>
      <c r="T95" s="9">
        <f>L95*($O$6^(ROW()-10))</f>
        <v/>
      </c>
      <c r="U95" s="9">
        <f>M95*($O$6^(ROW()-10))</f>
        <v/>
      </c>
      <c r="W95" s="6">
        <f>A95</f>
        <v/>
      </c>
      <c r="X95" s="9">
        <f>S95/OFFSET(S$10, $H$1,0)</f>
        <v/>
      </c>
      <c r="Y95" s="9">
        <f>T95/OFFSET(T$10, $H$1,0)</f>
        <v/>
      </c>
      <c r="Z95" s="9">
        <f>U95/OFFSET(U$10, $H$1,0)</f>
        <v/>
      </c>
    </row>
    <row r="96">
      <c r="A96" s="2" t="n">
        <v>44963</v>
      </c>
      <c r="B96" t="n">
        <v>788</v>
      </c>
      <c r="C96" t="n">
        <v>351</v>
      </c>
      <c r="D96" t="n">
        <v>1174</v>
      </c>
      <c r="E96" t="n">
        <v>2313</v>
      </c>
      <c r="G96">
        <f>B96+G95</f>
        <v/>
      </c>
      <c r="H96">
        <f>C96+H95</f>
        <v/>
      </c>
      <c r="I96">
        <f>D96+I95</f>
        <v/>
      </c>
      <c r="K96" s="9">
        <f>H96/G96</f>
        <v/>
      </c>
      <c r="L96" s="9">
        <f>I96/H96</f>
        <v/>
      </c>
      <c r="M96" s="9">
        <f>I96/G96</f>
        <v/>
      </c>
      <c r="S96" s="9">
        <f>K96*($O$6^(ROW()-10))</f>
        <v/>
      </c>
      <c r="T96" s="9">
        <f>L96*($O$6^(ROW()-10))</f>
        <v/>
      </c>
      <c r="U96" s="9">
        <f>M96*($O$6^(ROW()-10))</f>
        <v/>
      </c>
      <c r="W96" s="6">
        <f>A96</f>
        <v/>
      </c>
      <c r="X96" s="9">
        <f>S96/OFFSET(S$10, $H$1,0)</f>
        <v/>
      </c>
      <c r="Y96" s="9">
        <f>T96/OFFSET(T$10, $H$1,0)</f>
        <v/>
      </c>
      <c r="Z96" s="9">
        <f>U96/OFFSET(U$10, $H$1,0)</f>
        <v/>
      </c>
    </row>
    <row r="97">
      <c r="A97" s="2" t="n">
        <v>44970</v>
      </c>
      <c r="B97" t="n">
        <v>786</v>
      </c>
      <c r="C97" t="n">
        <v>382</v>
      </c>
      <c r="D97" t="n">
        <v>1173</v>
      </c>
      <c r="E97" t="n">
        <v>2341</v>
      </c>
      <c r="G97">
        <f>B97+G96</f>
        <v/>
      </c>
      <c r="H97">
        <f>C97+H96</f>
        <v/>
      </c>
      <c r="I97">
        <f>D97+I96</f>
        <v/>
      </c>
      <c r="K97" s="9">
        <f>H97/G97</f>
        <v/>
      </c>
      <c r="L97" s="9">
        <f>I97/H97</f>
        <v/>
      </c>
      <c r="M97" s="9">
        <f>I97/G97</f>
        <v/>
      </c>
      <c r="S97" s="9">
        <f>K97*($O$6^(ROW()-10))</f>
        <v/>
      </c>
      <c r="T97" s="9">
        <f>L97*($O$6^(ROW()-10))</f>
        <v/>
      </c>
      <c r="U97" s="9">
        <f>M97*($O$6^(ROW()-10))</f>
        <v/>
      </c>
      <c r="W97" s="6">
        <f>A97</f>
        <v/>
      </c>
      <c r="X97" s="9">
        <f>S97/OFFSET(S$10, $H$1,0)</f>
        <v/>
      </c>
      <c r="Y97" s="9">
        <f>T97/OFFSET(T$10, $H$1,0)</f>
        <v/>
      </c>
      <c r="Z97" s="9">
        <f>U97/OFFSET(U$10, $H$1,0)</f>
        <v/>
      </c>
    </row>
    <row r="98">
      <c r="A98" s="2" t="n">
        <v>44977</v>
      </c>
      <c r="B98" t="n">
        <v>763</v>
      </c>
      <c r="C98" t="n">
        <v>351</v>
      </c>
      <c r="D98" t="n">
        <v>1184</v>
      </c>
      <c r="E98" t="n">
        <v>2298</v>
      </c>
      <c r="G98">
        <f>B98+G97</f>
        <v/>
      </c>
      <c r="H98">
        <f>C98+H97</f>
        <v/>
      </c>
      <c r="I98">
        <f>D98+I97</f>
        <v/>
      </c>
      <c r="K98" s="9">
        <f>H98/G98</f>
        <v/>
      </c>
      <c r="L98" s="9">
        <f>I98/H98</f>
        <v/>
      </c>
      <c r="M98" s="9">
        <f>I98/G98</f>
        <v/>
      </c>
      <c r="S98" s="9">
        <f>K98*($O$6^(ROW()-10))</f>
        <v/>
      </c>
      <c r="T98" s="9">
        <f>L98*($O$6^(ROW()-10))</f>
        <v/>
      </c>
      <c r="U98" s="9">
        <f>M98*($O$6^(ROW()-10))</f>
        <v/>
      </c>
      <c r="W98" s="6">
        <f>A98</f>
        <v/>
      </c>
      <c r="X98" s="9">
        <f>S98/OFFSET(S$10, $H$1,0)</f>
        <v/>
      </c>
      <c r="Y98" s="9">
        <f>T98/OFFSET(T$10, $H$1,0)</f>
        <v/>
      </c>
      <c r="Z98" s="9">
        <f>U98/OFFSET(U$10, $H$1,0)</f>
        <v/>
      </c>
    </row>
    <row r="99">
      <c r="A99" s="2" t="n">
        <v>44984</v>
      </c>
      <c r="B99" t="n">
        <v>774</v>
      </c>
      <c r="C99" t="n">
        <v>355</v>
      </c>
      <c r="D99" t="n">
        <v>1195</v>
      </c>
      <c r="E99" t="n">
        <v>2324</v>
      </c>
      <c r="G99">
        <f>B99+G98</f>
        <v/>
      </c>
      <c r="H99">
        <f>C99+H98</f>
        <v/>
      </c>
      <c r="I99">
        <f>D99+I98</f>
        <v/>
      </c>
      <c r="K99" s="9">
        <f>H99/G99</f>
        <v/>
      </c>
      <c r="L99" s="9">
        <f>I99/H99</f>
        <v/>
      </c>
      <c r="M99" s="9">
        <f>I99/G99</f>
        <v/>
      </c>
      <c r="S99" s="9">
        <f>K99*($O$6^(ROW()-10))</f>
        <v/>
      </c>
      <c r="T99" s="9">
        <f>L99*($O$6^(ROW()-10))</f>
        <v/>
      </c>
      <c r="U99" s="9">
        <f>M99*($O$6^(ROW()-10))</f>
        <v/>
      </c>
      <c r="W99" s="6">
        <f>A99</f>
        <v/>
      </c>
      <c r="X99" s="9">
        <f>S99/OFFSET(S$10, $H$1,0)</f>
        <v/>
      </c>
      <c r="Y99" s="9">
        <f>T99/OFFSET(T$10, $H$1,0)</f>
        <v/>
      </c>
      <c r="Z99" s="9">
        <f>U99/OFFSET(U$10, $H$1,0)</f>
        <v/>
      </c>
    </row>
    <row r="100">
      <c r="A100" s="2" t="n">
        <v>44991</v>
      </c>
      <c r="B100" t="n">
        <v>739</v>
      </c>
      <c r="C100" t="n">
        <v>385</v>
      </c>
      <c r="D100" t="n">
        <v>1215</v>
      </c>
      <c r="E100" t="n">
        <v>2339</v>
      </c>
      <c r="G100">
        <f>B100+G99</f>
        <v/>
      </c>
      <c r="H100">
        <f>C100+H99</f>
        <v/>
      </c>
      <c r="I100">
        <f>D100+I99</f>
        <v/>
      </c>
      <c r="K100" s="9">
        <f>H100/G100</f>
        <v/>
      </c>
      <c r="L100" s="9">
        <f>I100/H100</f>
        <v/>
      </c>
      <c r="M100" s="9">
        <f>I100/G100</f>
        <v/>
      </c>
      <c r="S100" s="9">
        <f>K100*($O$6^(ROW()-10))</f>
        <v/>
      </c>
      <c r="T100" s="9">
        <f>L100*($O$6^(ROW()-10))</f>
        <v/>
      </c>
      <c r="U100" s="9">
        <f>M100*($O$6^(ROW()-10))</f>
        <v/>
      </c>
      <c r="W100" s="6">
        <f>A100</f>
        <v/>
      </c>
      <c r="X100" s="9">
        <f>S100/OFFSET(S$10, $H$1,0)</f>
        <v/>
      </c>
      <c r="Y100" s="9">
        <f>T100/OFFSET(T$10, $H$1,0)</f>
        <v/>
      </c>
      <c r="Z100" s="9">
        <f>U100/OFFSET(U$10, $H$1,0)</f>
        <v/>
      </c>
    </row>
    <row r="101">
      <c r="A101" s="2" t="n">
        <v>44998</v>
      </c>
      <c r="B101" t="n">
        <v>750</v>
      </c>
      <c r="C101" t="n">
        <v>322</v>
      </c>
      <c r="D101" t="n">
        <v>1149</v>
      </c>
      <c r="E101" t="n">
        <v>2221</v>
      </c>
      <c r="G101">
        <f>B101+G100</f>
        <v/>
      </c>
      <c r="H101">
        <f>C101+H100</f>
        <v/>
      </c>
      <c r="I101">
        <f>D101+I100</f>
        <v/>
      </c>
      <c r="K101" s="9">
        <f>H101/G101</f>
        <v/>
      </c>
      <c r="L101" s="9">
        <f>I101/H101</f>
        <v/>
      </c>
      <c r="M101" s="9">
        <f>I101/G101</f>
        <v/>
      </c>
      <c r="S101" s="9">
        <f>K101*($O$6^(ROW()-10))</f>
        <v/>
      </c>
      <c r="T101" s="9">
        <f>L101*($O$6^(ROW()-10))</f>
        <v/>
      </c>
      <c r="U101" s="9">
        <f>M101*($O$6^(ROW()-10))</f>
        <v/>
      </c>
      <c r="W101" s="6">
        <f>A101</f>
        <v/>
      </c>
      <c r="X101" s="9">
        <f>S101/OFFSET(S$10, $H$1,0)</f>
        <v/>
      </c>
      <c r="Y101" s="9">
        <f>T101/OFFSET(T$10, $H$1,0)</f>
        <v/>
      </c>
      <c r="Z101" s="9">
        <f>U101/OFFSET(U$10, $H$1,0)</f>
        <v/>
      </c>
    </row>
    <row r="102">
      <c r="A102" s="2" t="n">
        <v>45005</v>
      </c>
      <c r="B102" t="n">
        <v>759</v>
      </c>
      <c r="C102" t="n">
        <v>361</v>
      </c>
      <c r="D102" t="n">
        <v>1153</v>
      </c>
      <c r="E102" t="n">
        <v>2273</v>
      </c>
      <c r="G102">
        <f>B102+G101</f>
        <v/>
      </c>
      <c r="H102">
        <f>C102+H101</f>
        <v/>
      </c>
      <c r="I102">
        <f>D102+I101</f>
        <v/>
      </c>
      <c r="K102" s="9">
        <f>H102/G102</f>
        <v/>
      </c>
      <c r="L102" s="9">
        <f>I102/H102</f>
        <v/>
      </c>
      <c r="M102" s="9">
        <f>I102/G102</f>
        <v/>
      </c>
      <c r="S102" s="9">
        <f>K102*($O$6^(ROW()-10))</f>
        <v/>
      </c>
      <c r="T102" s="9">
        <f>L102*($O$6^(ROW()-10))</f>
        <v/>
      </c>
      <c r="U102" s="9">
        <f>M102*($O$6^(ROW()-10))</f>
        <v/>
      </c>
      <c r="W102" s="6">
        <f>A102</f>
        <v/>
      </c>
      <c r="X102" s="9">
        <f>S102/OFFSET(S$10, $H$1,0)</f>
        <v/>
      </c>
      <c r="Y102" s="9">
        <f>T102/OFFSET(T$10, $H$1,0)</f>
        <v/>
      </c>
      <c r="Z102" s="9">
        <f>U102/OFFSET(U$10, $H$1,0)</f>
        <v/>
      </c>
    </row>
    <row r="103">
      <c r="A103" s="2" t="n">
        <v>45012</v>
      </c>
      <c r="B103" t="n">
        <v>743</v>
      </c>
      <c r="C103" t="n">
        <v>305</v>
      </c>
      <c r="D103" t="n">
        <v>1149</v>
      </c>
      <c r="E103" t="n">
        <v>2197</v>
      </c>
      <c r="G103">
        <f>B103+G102</f>
        <v/>
      </c>
      <c r="H103">
        <f>C103+H102</f>
        <v/>
      </c>
      <c r="I103">
        <f>D103+I102</f>
        <v/>
      </c>
      <c r="K103" s="9">
        <f>H103/G103</f>
        <v/>
      </c>
      <c r="L103" s="9">
        <f>I103/H103</f>
        <v/>
      </c>
      <c r="M103" s="9">
        <f>I103/G103</f>
        <v/>
      </c>
      <c r="S103" s="9">
        <f>K103*($O$6^(ROW()-10))</f>
        <v/>
      </c>
      <c r="T103" s="9">
        <f>L103*($O$6^(ROW()-10))</f>
        <v/>
      </c>
      <c r="U103" s="9">
        <f>M103*($O$6^(ROW()-10))</f>
        <v/>
      </c>
      <c r="W103" s="6">
        <f>A103</f>
        <v/>
      </c>
      <c r="X103" s="9">
        <f>S103/OFFSET(S$10, $H$1,0)</f>
        <v/>
      </c>
      <c r="Y103" s="9">
        <f>T103/OFFSET(T$10, $H$1,0)</f>
        <v/>
      </c>
      <c r="Z103" s="9">
        <f>U103/OFFSET(U$10, $H$1,0)</f>
        <v/>
      </c>
    </row>
    <row r="104">
      <c r="A104" s="2" t="n">
        <v>45019</v>
      </c>
      <c r="B104" t="n">
        <v>719</v>
      </c>
      <c r="C104" t="n">
        <v>312</v>
      </c>
      <c r="D104" t="n">
        <v>1088</v>
      </c>
      <c r="E104" t="n">
        <v>2119</v>
      </c>
      <c r="G104">
        <f>B104+G103</f>
        <v/>
      </c>
      <c r="H104">
        <f>C104+H103</f>
        <v/>
      </c>
      <c r="I104">
        <f>D104+I103</f>
        <v/>
      </c>
      <c r="K104" s="9">
        <f>H104/G104</f>
        <v/>
      </c>
      <c r="L104" s="9">
        <f>I104/H104</f>
        <v/>
      </c>
      <c r="M104" s="9">
        <f>I104/G104</f>
        <v/>
      </c>
      <c r="S104" s="9">
        <f>K104*($O$6^(ROW()-10))</f>
        <v/>
      </c>
      <c r="T104" s="9">
        <f>L104*($O$6^(ROW()-10))</f>
        <v/>
      </c>
      <c r="U104" s="9">
        <f>M104*($O$6^(ROW()-10))</f>
        <v/>
      </c>
      <c r="W104" s="6">
        <f>A104</f>
        <v/>
      </c>
      <c r="X104" s="9">
        <f>S104/OFFSET(S$10, $H$1,0)</f>
        <v/>
      </c>
      <c r="Y104" s="9">
        <f>T104/OFFSET(T$10, $H$1,0)</f>
        <v/>
      </c>
      <c r="Z104" s="9">
        <f>U104/OFFSET(U$10, $H$1,0)</f>
        <v/>
      </c>
    </row>
    <row r="105">
      <c r="A105" s="2" t="n">
        <v>45026</v>
      </c>
      <c r="B105" t="n">
        <v>719</v>
      </c>
      <c r="C105" t="n">
        <v>378</v>
      </c>
      <c r="D105" t="n">
        <v>1151</v>
      </c>
      <c r="E105" t="n">
        <v>2248</v>
      </c>
      <c r="G105">
        <f>B105+G104</f>
        <v/>
      </c>
      <c r="H105">
        <f>C105+H104</f>
        <v/>
      </c>
      <c r="I105">
        <f>D105+I104</f>
        <v/>
      </c>
      <c r="K105" s="9">
        <f>H105/G105</f>
        <v/>
      </c>
      <c r="L105" s="9">
        <f>I105/H105</f>
        <v/>
      </c>
      <c r="M105" s="9">
        <f>I105/G105</f>
        <v/>
      </c>
      <c r="S105" s="9">
        <f>K105*($O$6^(ROW()-10))</f>
        <v/>
      </c>
      <c r="T105" s="9">
        <f>L105*($O$6^(ROW()-10))</f>
        <v/>
      </c>
      <c r="U105" s="9">
        <f>M105*($O$6^(ROW()-10))</f>
        <v/>
      </c>
      <c r="W105" s="6">
        <f>A105</f>
        <v/>
      </c>
      <c r="X105" s="9">
        <f>S105/OFFSET(S$10, $H$1,0)</f>
        <v/>
      </c>
      <c r="Y105" s="9">
        <f>T105/OFFSET(T$10, $H$1,0)</f>
        <v/>
      </c>
      <c r="Z105" s="9">
        <f>U105/OFFSET(U$10, $H$1,0)</f>
        <v/>
      </c>
    </row>
    <row r="106">
      <c r="A106" s="2" t="n">
        <v>45033</v>
      </c>
      <c r="B106" t="n">
        <v>707</v>
      </c>
      <c r="C106" t="n">
        <v>343</v>
      </c>
      <c r="D106" t="n">
        <v>1105</v>
      </c>
      <c r="E106" t="n">
        <v>2155</v>
      </c>
      <c r="G106">
        <f>B106+G105</f>
        <v/>
      </c>
      <c r="H106">
        <f>C106+H105</f>
        <v/>
      </c>
      <c r="I106">
        <f>D106+I105</f>
        <v/>
      </c>
      <c r="K106" s="9">
        <f>H106/G106</f>
        <v/>
      </c>
      <c r="L106" s="9">
        <f>I106/H106</f>
        <v/>
      </c>
      <c r="M106" s="9">
        <f>I106/G106</f>
        <v/>
      </c>
      <c r="S106" s="9">
        <f>K106*($O$6^(ROW()-10))</f>
        <v/>
      </c>
      <c r="T106" s="9">
        <f>L106*($O$6^(ROW()-10))</f>
        <v/>
      </c>
      <c r="U106" s="9">
        <f>M106*($O$6^(ROW()-10))</f>
        <v/>
      </c>
      <c r="W106" s="6">
        <f>A106</f>
        <v/>
      </c>
      <c r="X106" s="9">
        <f>S106/OFFSET(S$10, $H$1,0)</f>
        <v/>
      </c>
      <c r="Y106" s="9">
        <f>T106/OFFSET(T$10, $H$1,0)</f>
        <v/>
      </c>
      <c r="Z106" s="9">
        <f>U106/OFFSET(U$10, $H$1,0)</f>
        <v/>
      </c>
    </row>
    <row r="107">
      <c r="A107" s="2" t="n">
        <v>45040</v>
      </c>
      <c r="B107" t="n">
        <v>667</v>
      </c>
      <c r="C107" t="n">
        <v>324</v>
      </c>
      <c r="D107" t="n">
        <v>1083</v>
      </c>
      <c r="E107" t="n">
        <v>2074</v>
      </c>
      <c r="G107">
        <f>B107+G106</f>
        <v/>
      </c>
      <c r="H107">
        <f>C107+H106</f>
        <v/>
      </c>
      <c r="I107">
        <f>D107+I106</f>
        <v/>
      </c>
      <c r="K107" s="9">
        <f>H107/G107</f>
        <v/>
      </c>
      <c r="L107" s="9">
        <f>I107/H107</f>
        <v/>
      </c>
      <c r="M107" s="9">
        <f>I107/G107</f>
        <v/>
      </c>
      <c r="S107" s="9">
        <f>K107*($O$6^(ROW()-10))</f>
        <v/>
      </c>
      <c r="T107" s="9">
        <f>L107*($O$6^(ROW()-10))</f>
        <v/>
      </c>
      <c r="U107" s="9">
        <f>M107*($O$6^(ROW()-10))</f>
        <v/>
      </c>
      <c r="W107" s="6">
        <f>A107</f>
        <v/>
      </c>
      <c r="X107" s="9">
        <f>S107/OFFSET(S$10, $H$1,0)</f>
        <v/>
      </c>
      <c r="Y107" s="9">
        <f>T107/OFFSET(T$10, $H$1,0)</f>
        <v/>
      </c>
      <c r="Z107" s="9">
        <f>U107/OFFSET(U$10, $H$1,0)</f>
        <v/>
      </c>
    </row>
    <row r="108">
      <c r="A108" s="2" t="n">
        <v>45047</v>
      </c>
      <c r="B108" t="n">
        <v>743</v>
      </c>
      <c r="C108" t="n">
        <v>314</v>
      </c>
      <c r="D108" t="n">
        <v>1052</v>
      </c>
      <c r="E108" t="n">
        <v>2109</v>
      </c>
      <c r="G108">
        <f>B108+G107</f>
        <v/>
      </c>
      <c r="H108">
        <f>C108+H107</f>
        <v/>
      </c>
      <c r="I108">
        <f>D108+I107</f>
        <v/>
      </c>
      <c r="K108" s="9">
        <f>H108/G108</f>
        <v/>
      </c>
      <c r="L108" s="9">
        <f>I108/H108</f>
        <v/>
      </c>
      <c r="M108" s="9">
        <f>I108/G108</f>
        <v/>
      </c>
      <c r="S108" s="9">
        <f>K108*($O$6^(ROW()-10))</f>
        <v/>
      </c>
      <c r="T108" s="9">
        <f>L108*($O$6^(ROW()-10))</f>
        <v/>
      </c>
      <c r="U108" s="9">
        <f>M108*($O$6^(ROW()-10))</f>
        <v/>
      </c>
      <c r="W108" s="6">
        <f>A108</f>
        <v/>
      </c>
      <c r="X108" s="9">
        <f>S108/OFFSET(S$10, $H$1,0)</f>
        <v/>
      </c>
      <c r="Y108" s="9">
        <f>T108/OFFSET(T$10, $H$1,0)</f>
        <v/>
      </c>
      <c r="Z108" s="9">
        <f>U108/OFFSET(U$10, $H$1,0)</f>
        <v/>
      </c>
    </row>
    <row r="109">
      <c r="A109" s="2" t="n">
        <v>45054</v>
      </c>
      <c r="B109" t="n">
        <v>650</v>
      </c>
      <c r="C109" t="n">
        <v>329</v>
      </c>
      <c r="D109" t="n">
        <v>1029</v>
      </c>
      <c r="E109" t="n">
        <v>2008</v>
      </c>
      <c r="G109">
        <f>B109+G108</f>
        <v/>
      </c>
      <c r="H109">
        <f>C109+H108</f>
        <v/>
      </c>
      <c r="I109">
        <f>D109+I108</f>
        <v/>
      </c>
      <c r="K109" s="9">
        <f>H109/G109</f>
        <v/>
      </c>
      <c r="L109" s="9">
        <f>I109/H109</f>
        <v/>
      </c>
      <c r="M109" s="9">
        <f>I109/G109</f>
        <v/>
      </c>
      <c r="S109" s="9">
        <f>K109*($O$6^(ROW()-10))</f>
        <v/>
      </c>
      <c r="T109" s="9">
        <f>L109*($O$6^(ROW()-10))</f>
        <v/>
      </c>
      <c r="U109" s="9">
        <f>M109*($O$6^(ROW()-10))</f>
        <v/>
      </c>
      <c r="W109" s="6">
        <f>A109</f>
        <v/>
      </c>
      <c r="X109" s="9">
        <f>S109/OFFSET(S$10, $H$1,0)</f>
        <v/>
      </c>
      <c r="Y109" s="9">
        <f>T109/OFFSET(T$10, $H$1,0)</f>
        <v/>
      </c>
      <c r="Z109" s="9">
        <f>U109/OFFSET(U$10, $H$1,0)</f>
        <v/>
      </c>
    </row>
    <row r="110">
      <c r="A110" s="2" t="n">
        <v>45061</v>
      </c>
      <c r="B110" t="n">
        <v>687</v>
      </c>
      <c r="C110" t="n">
        <v>306</v>
      </c>
      <c r="D110" t="n">
        <v>1038</v>
      </c>
      <c r="E110" t="n">
        <v>2031</v>
      </c>
      <c r="G110">
        <f>B110+G109</f>
        <v/>
      </c>
      <c r="H110">
        <f>C110+H109</f>
        <v/>
      </c>
      <c r="I110">
        <f>D110+I109</f>
        <v/>
      </c>
      <c r="K110" s="9">
        <f>H110/G110</f>
        <v/>
      </c>
      <c r="L110" s="9">
        <f>I110/H110</f>
        <v/>
      </c>
      <c r="M110" s="9">
        <f>I110/G110</f>
        <v/>
      </c>
      <c r="S110" s="9">
        <f>K110*($O$6^(ROW()-10))</f>
        <v/>
      </c>
      <c r="T110" s="9">
        <f>L110*($O$6^(ROW()-10))</f>
        <v/>
      </c>
      <c r="U110" s="9">
        <f>M110*($O$6^(ROW()-10))</f>
        <v/>
      </c>
      <c r="W110" s="6">
        <f>A110</f>
        <v/>
      </c>
      <c r="X110" s="9">
        <f>S110/OFFSET(S$10, $H$1,0)</f>
        <v/>
      </c>
      <c r="Y110" s="9">
        <f>T110/OFFSET(T$10, $H$1,0)</f>
        <v/>
      </c>
      <c r="Z110" s="9">
        <f>U110/OFFSET(U$10, $H$1,0)</f>
        <v/>
      </c>
    </row>
    <row r="111">
      <c r="A111" s="2" t="n">
        <v>45068</v>
      </c>
      <c r="B111" t="n">
        <v>660</v>
      </c>
      <c r="C111" t="n">
        <v>330</v>
      </c>
      <c r="D111" t="n">
        <v>988</v>
      </c>
      <c r="E111" t="n">
        <v>1978</v>
      </c>
      <c r="G111">
        <f>B111+G110</f>
        <v/>
      </c>
      <c r="H111">
        <f>C111+H110</f>
        <v/>
      </c>
      <c r="I111">
        <f>D111+I110</f>
        <v/>
      </c>
      <c r="K111" s="9">
        <f>H111/G111</f>
        <v/>
      </c>
      <c r="L111" s="9">
        <f>I111/H111</f>
        <v/>
      </c>
      <c r="M111" s="9">
        <f>I111/G111</f>
        <v/>
      </c>
      <c r="S111" s="9">
        <f>K111*($O$6^(ROW()-10))</f>
        <v/>
      </c>
      <c r="T111" s="9">
        <f>L111*($O$6^(ROW()-10))</f>
        <v/>
      </c>
      <c r="U111" s="9">
        <f>M111*($O$6^(ROW()-10))</f>
        <v/>
      </c>
      <c r="W111" s="6">
        <f>A111</f>
        <v/>
      </c>
      <c r="X111" s="9">
        <f>S111/OFFSET(S$10, $H$1,0)</f>
        <v/>
      </c>
      <c r="Y111" s="9">
        <f>T111/OFFSET(T$10, $H$1,0)</f>
        <v/>
      </c>
      <c r="Z111" s="9">
        <f>U111/OFFSET(U$10, $H$1,0)</f>
        <v/>
      </c>
    </row>
    <row r="112">
      <c r="A112" s="2" t="n">
        <v>45075</v>
      </c>
      <c r="B112" t="n">
        <v>641</v>
      </c>
      <c r="C112" t="n">
        <v>328</v>
      </c>
      <c r="D112" t="n">
        <v>1000</v>
      </c>
      <c r="E112" t="n">
        <v>1969</v>
      </c>
      <c r="G112">
        <f>B112+G111</f>
        <v/>
      </c>
      <c r="H112">
        <f>C112+H111</f>
        <v/>
      </c>
      <c r="I112">
        <f>D112+I111</f>
        <v/>
      </c>
      <c r="K112" s="9">
        <f>H112/G112</f>
        <v/>
      </c>
      <c r="L112" s="9">
        <f>I112/H112</f>
        <v/>
      </c>
      <c r="M112" s="9">
        <f>I112/G112</f>
        <v/>
      </c>
      <c r="S112" s="9">
        <f>K112*($O$6^(ROW()-10))</f>
        <v/>
      </c>
      <c r="T112" s="9">
        <f>L112*($O$6^(ROW()-10))</f>
        <v/>
      </c>
      <c r="U112" s="9">
        <f>M112*($O$6^(ROW()-10))</f>
        <v/>
      </c>
      <c r="W112" s="6">
        <f>A112</f>
        <v/>
      </c>
      <c r="X112" s="9">
        <f>S112/OFFSET(S$10, $H$1,0)</f>
        <v/>
      </c>
      <c r="Y112" s="9">
        <f>T112/OFFSET(T$10, $H$1,0)</f>
        <v/>
      </c>
      <c r="Z112" s="9">
        <f>U112/OFFSET(U$10, $H$1,0)</f>
        <v/>
      </c>
    </row>
    <row r="113">
      <c r="A113" s="2" t="n">
        <v>45082</v>
      </c>
      <c r="B113" t="n">
        <v>686</v>
      </c>
      <c r="C113" t="n">
        <v>300</v>
      </c>
      <c r="D113" t="n">
        <v>1005</v>
      </c>
      <c r="E113" t="n">
        <v>1991</v>
      </c>
      <c r="G113">
        <f>B113+G112</f>
        <v/>
      </c>
      <c r="H113">
        <f>C113+H112</f>
        <v/>
      </c>
      <c r="I113">
        <f>D113+I112</f>
        <v/>
      </c>
      <c r="K113" s="9">
        <f>H113/G113</f>
        <v/>
      </c>
      <c r="L113" s="9">
        <f>I113/H113</f>
        <v/>
      </c>
      <c r="M113" s="9">
        <f>I113/G113</f>
        <v/>
      </c>
      <c r="S113" s="9">
        <f>K113*($O$6^(ROW()-10))</f>
        <v/>
      </c>
      <c r="T113" s="9">
        <f>L113*($O$6^(ROW()-10))</f>
        <v/>
      </c>
      <c r="U113" s="9">
        <f>M113*($O$6^(ROW()-10))</f>
        <v/>
      </c>
      <c r="W113" s="6">
        <f>A113</f>
        <v/>
      </c>
      <c r="X113" s="9">
        <f>S113/OFFSET(S$10, $H$1,0)</f>
        <v/>
      </c>
      <c r="Y113" s="9">
        <f>T113/OFFSET(T$10, $H$1,0)</f>
        <v/>
      </c>
      <c r="Z113" s="9">
        <f>U113/OFFSET(U$10, $H$1,0)</f>
        <v/>
      </c>
    </row>
    <row r="114">
      <c r="A114" s="2" t="n">
        <v>45089</v>
      </c>
      <c r="B114" t="n">
        <v>676</v>
      </c>
      <c r="C114" t="n">
        <v>307</v>
      </c>
      <c r="D114" t="n">
        <v>975</v>
      </c>
      <c r="E114" t="n">
        <v>1958</v>
      </c>
      <c r="G114">
        <f>B114+G113</f>
        <v/>
      </c>
      <c r="H114">
        <f>C114+H113</f>
        <v/>
      </c>
      <c r="I114">
        <f>D114+I113</f>
        <v/>
      </c>
      <c r="K114" s="9">
        <f>H114/G114</f>
        <v/>
      </c>
      <c r="L114" s="9">
        <f>I114/H114</f>
        <v/>
      </c>
      <c r="M114" s="9">
        <f>I114/G114</f>
        <v/>
      </c>
      <c r="S114" s="9">
        <f>K114*($O$6^(ROW()-10))</f>
        <v/>
      </c>
      <c r="T114" s="9">
        <f>L114*($O$6^(ROW()-10))</f>
        <v/>
      </c>
      <c r="U114" s="9">
        <f>M114*($O$6^(ROW()-10))</f>
        <v/>
      </c>
      <c r="W114" s="6">
        <f>A114</f>
        <v/>
      </c>
      <c r="X114" s="9">
        <f>S114/OFFSET(S$10, $H$1,0)</f>
        <v/>
      </c>
      <c r="Y114" s="9">
        <f>T114/OFFSET(T$10, $H$1,0)</f>
        <v/>
      </c>
      <c r="Z114" s="9">
        <f>U114/OFFSET(U$10, $H$1,0)</f>
        <v/>
      </c>
    </row>
    <row r="115">
      <c r="A115" s="2" t="n">
        <v>45096</v>
      </c>
      <c r="B115" t="n">
        <v>715</v>
      </c>
      <c r="C115" t="n">
        <v>339</v>
      </c>
      <c r="D115" t="n">
        <v>1075</v>
      </c>
      <c r="E115" t="n">
        <v>2129</v>
      </c>
      <c r="G115">
        <f>B115+G114</f>
        <v/>
      </c>
      <c r="H115">
        <f>C115+H114</f>
        <v/>
      </c>
      <c r="I115">
        <f>D115+I114</f>
        <v/>
      </c>
      <c r="K115" s="9">
        <f>H115/G115</f>
        <v/>
      </c>
      <c r="L115" s="9">
        <f>I115/H115</f>
        <v/>
      </c>
      <c r="M115" s="9">
        <f>I115/G115</f>
        <v/>
      </c>
      <c r="S115" s="9">
        <f>K115*($O$6^(ROW()-10))</f>
        <v/>
      </c>
      <c r="T115" s="9">
        <f>L115*($O$6^(ROW()-10))</f>
        <v/>
      </c>
      <c r="U115" s="9">
        <f>M115*($O$6^(ROW()-10))</f>
        <v/>
      </c>
      <c r="W115" s="6">
        <f>A115</f>
        <v/>
      </c>
      <c r="X115" s="9">
        <f>S115/OFFSET(S$10, $H$1,0)</f>
        <v/>
      </c>
      <c r="Y115" s="9">
        <f>T115/OFFSET(T$10, $H$1,0)</f>
        <v/>
      </c>
      <c r="Z115" s="9">
        <f>U115/OFFSET(U$10, $H$1,0)</f>
        <v/>
      </c>
    </row>
    <row r="116">
      <c r="A116" s="2" t="n">
        <v>45103</v>
      </c>
      <c r="B116" t="n">
        <v>661</v>
      </c>
      <c r="C116" t="n">
        <v>300</v>
      </c>
      <c r="D116" t="n">
        <v>977</v>
      </c>
      <c r="E116" t="n">
        <v>1938</v>
      </c>
      <c r="G116">
        <f>B116+G115</f>
        <v/>
      </c>
      <c r="H116">
        <f>C116+H115</f>
        <v/>
      </c>
      <c r="I116">
        <f>D116+I115</f>
        <v/>
      </c>
      <c r="K116" s="9">
        <f>H116/G116</f>
        <v/>
      </c>
      <c r="L116" s="9">
        <f>I116/H116</f>
        <v/>
      </c>
      <c r="M116" s="9">
        <f>I116/G116</f>
        <v/>
      </c>
      <c r="S116" s="9">
        <f>K116*($O$6^(ROW()-10))</f>
        <v/>
      </c>
      <c r="T116" s="9">
        <f>L116*($O$6^(ROW()-10))</f>
        <v/>
      </c>
      <c r="U116" s="9">
        <f>M116*($O$6^(ROW()-10))</f>
        <v/>
      </c>
      <c r="W116" s="6">
        <f>A116</f>
        <v/>
      </c>
      <c r="X116" s="9">
        <f>S116/OFFSET(S$10, $H$1,0)</f>
        <v/>
      </c>
      <c r="Y116" s="9">
        <f>T116/OFFSET(T$10, $H$1,0)</f>
        <v/>
      </c>
      <c r="Z116" s="9">
        <f>U116/OFFSET(U$10, $H$1,0)</f>
        <v/>
      </c>
    </row>
    <row r="117">
      <c r="A117" s="2" t="n">
        <v>45110</v>
      </c>
      <c r="B117" t="n">
        <v>644</v>
      </c>
      <c r="C117" t="n">
        <v>326</v>
      </c>
      <c r="D117" t="n">
        <v>991</v>
      </c>
      <c r="E117" t="n">
        <v>1961</v>
      </c>
      <c r="G117">
        <f>B117+G116</f>
        <v/>
      </c>
      <c r="H117">
        <f>C117+H116</f>
        <v/>
      </c>
      <c r="I117">
        <f>D117+I116</f>
        <v/>
      </c>
      <c r="K117" s="9">
        <f>H117/G117</f>
        <v/>
      </c>
      <c r="L117" s="9">
        <f>I117/H117</f>
        <v/>
      </c>
      <c r="M117" s="9">
        <f>I117/G117</f>
        <v/>
      </c>
      <c r="S117" s="9">
        <f>K117*($O$6^(ROW()-10))</f>
        <v/>
      </c>
      <c r="T117" s="9">
        <f>L117*($O$6^(ROW()-10))</f>
        <v/>
      </c>
      <c r="U117" s="9">
        <f>M117*($O$6^(ROW()-10))</f>
        <v/>
      </c>
      <c r="W117" s="6">
        <f>A117</f>
        <v/>
      </c>
      <c r="X117" s="9">
        <f>S117/OFFSET(S$10, $H$1,0)</f>
        <v/>
      </c>
      <c r="Y117" s="9">
        <f>T117/OFFSET(T$10, $H$1,0)</f>
        <v/>
      </c>
      <c r="Z117" s="9">
        <f>U117/OFFSET(U$10, $H$1,0)</f>
        <v/>
      </c>
    </row>
    <row r="118">
      <c r="A118" s="2" t="n">
        <v>45117</v>
      </c>
      <c r="B118" t="n">
        <v>660</v>
      </c>
      <c r="C118" t="n">
        <v>321</v>
      </c>
      <c r="D118" t="n">
        <v>1083</v>
      </c>
      <c r="E118" t="n">
        <v>2064</v>
      </c>
      <c r="G118">
        <f>B118+G117</f>
        <v/>
      </c>
      <c r="H118">
        <f>C118+H117</f>
        <v/>
      </c>
      <c r="I118">
        <f>D118+I117</f>
        <v/>
      </c>
      <c r="K118" s="9">
        <f>H118/G118</f>
        <v/>
      </c>
      <c r="L118" s="9">
        <f>I118/H118</f>
        <v/>
      </c>
      <c r="M118" s="9">
        <f>I118/G118</f>
        <v/>
      </c>
      <c r="S118" s="9">
        <f>K118*($O$6^(ROW()-10))</f>
        <v/>
      </c>
      <c r="T118" s="9">
        <f>L118*($O$6^(ROW()-10))</f>
        <v/>
      </c>
      <c r="U118" s="9">
        <f>M118*($O$6^(ROW()-10))</f>
        <v/>
      </c>
      <c r="W118" s="6">
        <f>A118</f>
        <v/>
      </c>
      <c r="X118" s="9">
        <f>S118/OFFSET(S$10, $H$1,0)</f>
        <v/>
      </c>
      <c r="Y118" s="9">
        <f>T118/OFFSET(T$10, $H$1,0)</f>
        <v/>
      </c>
      <c r="Z118" s="9">
        <f>U118/OFFSET(U$10, $H$1,0)</f>
        <v/>
      </c>
    </row>
    <row r="119">
      <c r="A119" s="2" t="n">
        <v>45124</v>
      </c>
      <c r="B119" t="n">
        <v>654</v>
      </c>
      <c r="C119" t="n">
        <v>301</v>
      </c>
      <c r="D119" t="n">
        <v>1020</v>
      </c>
      <c r="E119" t="n">
        <v>1975</v>
      </c>
      <c r="G119">
        <f>B119+G118</f>
        <v/>
      </c>
      <c r="H119">
        <f>C119+H118</f>
        <v/>
      </c>
      <c r="I119">
        <f>D119+I118</f>
        <v/>
      </c>
      <c r="K119" s="9">
        <f>H119/G119</f>
        <v/>
      </c>
      <c r="L119" s="9">
        <f>I119/H119</f>
        <v/>
      </c>
      <c r="M119" s="9">
        <f>I119/G119</f>
        <v/>
      </c>
      <c r="S119" s="9">
        <f>K119*($O$6^(ROW()-10))</f>
        <v/>
      </c>
      <c r="T119" s="9">
        <f>L119*($O$6^(ROW()-10))</f>
        <v/>
      </c>
      <c r="U119" s="9">
        <f>M119*($O$6^(ROW()-10))</f>
        <v/>
      </c>
      <c r="W119" s="6">
        <f>A119</f>
        <v/>
      </c>
      <c r="X119" s="9">
        <f>S119/OFFSET(S$10, $H$1,0)</f>
        <v/>
      </c>
      <c r="Y119" s="9">
        <f>T119/OFFSET(T$10, $H$1,0)</f>
        <v/>
      </c>
      <c r="Z119" s="9">
        <f>U119/OFFSET(U$10, $H$1,0)</f>
        <v/>
      </c>
    </row>
    <row r="120">
      <c r="A120" s="2" t="n">
        <v>45131</v>
      </c>
      <c r="B120" t="n">
        <v>581</v>
      </c>
      <c r="C120" t="n">
        <v>333</v>
      </c>
      <c r="D120" t="n">
        <v>963</v>
      </c>
      <c r="E120" t="n">
        <v>1877</v>
      </c>
      <c r="G120">
        <f>B120+G119</f>
        <v/>
      </c>
      <c r="H120">
        <f>C120+H119</f>
        <v/>
      </c>
      <c r="I120">
        <f>D120+I119</f>
        <v/>
      </c>
      <c r="K120" s="9">
        <f>H120/G120</f>
        <v/>
      </c>
      <c r="L120" s="9">
        <f>I120/H120</f>
        <v/>
      </c>
      <c r="M120" s="9">
        <f>I120/G120</f>
        <v/>
      </c>
      <c r="S120" s="9">
        <f>K120*($O$6^(ROW()-10))</f>
        <v/>
      </c>
      <c r="T120" s="9">
        <f>L120*($O$6^(ROW()-10))</f>
        <v/>
      </c>
      <c r="U120" s="9">
        <f>M120*($O$6^(ROW()-10))</f>
        <v/>
      </c>
      <c r="W120" s="6">
        <f>A120</f>
        <v/>
      </c>
      <c r="X120" s="9">
        <f>S120/OFFSET(S$10, $H$1,0)</f>
        <v/>
      </c>
      <c r="Y120" s="9">
        <f>T120/OFFSET(T$10, $H$1,0)</f>
        <v/>
      </c>
      <c r="Z120" s="9">
        <f>U120/OFFSET(U$10, $H$1,0)</f>
        <v/>
      </c>
    </row>
    <row r="121">
      <c r="A121" s="2" t="n">
        <v>45138</v>
      </c>
      <c r="B121" t="n">
        <v>613</v>
      </c>
      <c r="C121" t="n">
        <v>291</v>
      </c>
      <c r="D121" t="n">
        <v>988</v>
      </c>
      <c r="E121" t="n">
        <v>1892</v>
      </c>
      <c r="G121">
        <f>B121+G120</f>
        <v/>
      </c>
      <c r="H121">
        <f>C121+H120</f>
        <v/>
      </c>
      <c r="I121">
        <f>D121+I120</f>
        <v/>
      </c>
      <c r="K121" s="9">
        <f>H121/G121</f>
        <v/>
      </c>
      <c r="L121" s="9">
        <f>I121/H121</f>
        <v/>
      </c>
      <c r="M121" s="9">
        <f>I121/G121</f>
        <v/>
      </c>
      <c r="S121" s="9">
        <f>K121*($O$6^(ROW()-10))</f>
        <v/>
      </c>
      <c r="T121" s="9">
        <f>L121*($O$6^(ROW()-10))</f>
        <v/>
      </c>
      <c r="U121" s="9">
        <f>M121*($O$6^(ROW()-10))</f>
        <v/>
      </c>
      <c r="W121" s="6">
        <f>A121</f>
        <v/>
      </c>
      <c r="X121" s="9">
        <f>S121/OFFSET(S$10, $H$1,0)</f>
        <v/>
      </c>
      <c r="Y121" s="9">
        <f>T121/OFFSET(T$10, $H$1,0)</f>
        <v/>
      </c>
      <c r="Z121" s="9">
        <f>U121/OFFSET(U$10, $H$1,0)</f>
        <v/>
      </c>
    </row>
    <row r="122">
      <c r="A122" s="2" t="n">
        <v>45145</v>
      </c>
      <c r="B122" t="n">
        <v>650</v>
      </c>
      <c r="C122" t="n">
        <v>357</v>
      </c>
      <c r="D122" t="n">
        <v>993</v>
      </c>
      <c r="E122" t="n">
        <v>2000</v>
      </c>
      <c r="G122">
        <f>B122+G121</f>
        <v/>
      </c>
      <c r="H122">
        <f>C122+H121</f>
        <v/>
      </c>
      <c r="I122">
        <f>D122+I121</f>
        <v/>
      </c>
      <c r="K122" s="9">
        <f>H122/G122</f>
        <v/>
      </c>
      <c r="L122" s="9">
        <f>I122/H122</f>
        <v/>
      </c>
      <c r="M122" s="9">
        <f>I122/G122</f>
        <v/>
      </c>
      <c r="S122" s="9">
        <f>K122*($O$6^(ROW()-10))</f>
        <v/>
      </c>
      <c r="T122" s="9">
        <f>L122*($O$6^(ROW()-10))</f>
        <v/>
      </c>
      <c r="U122" s="9">
        <f>M122*($O$6^(ROW()-10))</f>
        <v/>
      </c>
      <c r="W122" s="6">
        <f>A122</f>
        <v/>
      </c>
      <c r="X122" s="9">
        <f>S122/OFFSET(S$10, $H$1,0)</f>
        <v/>
      </c>
      <c r="Y122" s="9">
        <f>T122/OFFSET(T$10, $H$1,0)</f>
        <v/>
      </c>
      <c r="Z122" s="9">
        <f>U122/OFFSET(U$10, $H$1,0)</f>
        <v/>
      </c>
    </row>
    <row r="123">
      <c r="A123" s="2" t="n">
        <v>45152</v>
      </c>
      <c r="B123" t="n">
        <v>745</v>
      </c>
      <c r="C123" t="n">
        <v>320</v>
      </c>
      <c r="D123" t="n">
        <v>1074</v>
      </c>
      <c r="E123" t="n">
        <v>2139</v>
      </c>
      <c r="G123">
        <f>B123+G122</f>
        <v/>
      </c>
      <c r="H123">
        <f>C123+H122</f>
        <v/>
      </c>
      <c r="I123">
        <f>D123+I122</f>
        <v/>
      </c>
      <c r="K123" s="9">
        <f>H123/G123</f>
        <v/>
      </c>
      <c r="L123" s="9">
        <f>I123/H123</f>
        <v/>
      </c>
      <c r="M123" s="9">
        <f>I123/G123</f>
        <v/>
      </c>
      <c r="S123" s="9">
        <f>K123*($O$6^(ROW()-10))</f>
        <v/>
      </c>
      <c r="T123" s="9">
        <f>L123*($O$6^(ROW()-10))</f>
        <v/>
      </c>
      <c r="U123" s="9">
        <f>M123*($O$6^(ROW()-10))</f>
        <v/>
      </c>
      <c r="W123" s="6">
        <f>A123</f>
        <v/>
      </c>
      <c r="X123" s="9">
        <f>S123/OFFSET(S$10, $H$1,0)</f>
        <v/>
      </c>
      <c r="Y123" s="9">
        <f>T123/OFFSET(T$10, $H$1,0)</f>
        <v/>
      </c>
      <c r="Z123" s="9">
        <f>U123/OFFSET(U$10, $H$1,0)</f>
        <v/>
      </c>
    </row>
    <row r="124">
      <c r="A124" s="2" t="n">
        <v>45159</v>
      </c>
      <c r="B124" t="n">
        <v>675</v>
      </c>
      <c r="C124" t="n">
        <v>374</v>
      </c>
      <c r="D124" t="n">
        <v>1155</v>
      </c>
      <c r="E124" t="n">
        <v>2204</v>
      </c>
      <c r="G124">
        <f>B124+G123</f>
        <v/>
      </c>
      <c r="H124">
        <f>C124+H123</f>
        <v/>
      </c>
      <c r="I124">
        <f>D124+I123</f>
        <v/>
      </c>
      <c r="K124" s="9">
        <f>H124/G124</f>
        <v/>
      </c>
      <c r="L124" s="9">
        <f>I124/H124</f>
        <v/>
      </c>
      <c r="M124" s="9">
        <f>I124/G124</f>
        <v/>
      </c>
      <c r="S124" s="9">
        <f>K124*($O$6^(ROW()-10))</f>
        <v/>
      </c>
      <c r="T124" s="9">
        <f>L124*($O$6^(ROW()-10))</f>
        <v/>
      </c>
      <c r="U124" s="9">
        <f>M124*($O$6^(ROW()-10))</f>
        <v/>
      </c>
      <c r="W124" s="6">
        <f>A124</f>
        <v/>
      </c>
      <c r="X124" s="9">
        <f>S124/OFFSET(S$10, $H$1,0)</f>
        <v/>
      </c>
      <c r="Y124" s="9">
        <f>T124/OFFSET(T$10, $H$1,0)</f>
        <v/>
      </c>
      <c r="Z124" s="9">
        <f>U124/OFFSET(U$10, $H$1,0)</f>
        <v/>
      </c>
    </row>
    <row r="125">
      <c r="A125" s="2" t="n">
        <v>45166</v>
      </c>
      <c r="B125" t="n">
        <v>590</v>
      </c>
      <c r="C125" t="n">
        <v>290</v>
      </c>
      <c r="D125" t="n">
        <v>1030</v>
      </c>
      <c r="E125" t="n">
        <v>1910</v>
      </c>
      <c r="G125">
        <f>B125+G124</f>
        <v/>
      </c>
      <c r="H125">
        <f>C125+H124</f>
        <v/>
      </c>
      <c r="I125">
        <f>D125+I124</f>
        <v/>
      </c>
      <c r="K125" s="9">
        <f>H125/G125</f>
        <v/>
      </c>
      <c r="L125" s="9">
        <f>I125/H125</f>
        <v/>
      </c>
      <c r="M125" s="9">
        <f>I125/G125</f>
        <v/>
      </c>
      <c r="S125" s="9">
        <f>K125*($O$6^(ROW()-10))</f>
        <v/>
      </c>
      <c r="T125" s="9">
        <f>L125*($O$6^(ROW()-10))</f>
        <v/>
      </c>
      <c r="U125" s="9">
        <f>M125*($O$6^(ROW()-10))</f>
        <v/>
      </c>
      <c r="W125" s="6">
        <f>A125</f>
        <v/>
      </c>
      <c r="X125" s="9">
        <f>S125/OFFSET(S$10, $H$1,0)</f>
        <v/>
      </c>
      <c r="Y125" s="9">
        <f>T125/OFFSET(T$10, $H$1,0)</f>
        <v/>
      </c>
      <c r="Z125" s="9">
        <f>U125/OFFSET(U$10, $H$1,0)</f>
        <v/>
      </c>
    </row>
    <row r="126">
      <c r="A126" s="2" t="n">
        <v>45173</v>
      </c>
      <c r="B126" t="n">
        <v>639</v>
      </c>
      <c r="C126" t="n">
        <v>307</v>
      </c>
      <c r="D126" t="n">
        <v>991</v>
      </c>
      <c r="E126" t="n">
        <v>1937</v>
      </c>
      <c r="G126">
        <f>B126+G125</f>
        <v/>
      </c>
      <c r="H126">
        <f>C126+H125</f>
        <v/>
      </c>
      <c r="I126">
        <f>D126+I125</f>
        <v/>
      </c>
      <c r="K126" s="9">
        <f>H126/G126</f>
        <v/>
      </c>
      <c r="L126" s="9">
        <f>I126/H126</f>
        <v/>
      </c>
      <c r="M126" s="9">
        <f>I126/G126</f>
        <v/>
      </c>
      <c r="S126" s="9">
        <f>K126*($O$6^(ROW()-10))</f>
        <v/>
      </c>
      <c r="T126" s="9">
        <f>L126*($O$6^(ROW()-10))</f>
        <v/>
      </c>
      <c r="U126" s="9">
        <f>M126*($O$6^(ROW()-10))</f>
        <v/>
      </c>
      <c r="W126" s="6">
        <f>A126</f>
        <v/>
      </c>
      <c r="X126" s="9">
        <f>S126/OFFSET(S$10, $H$1,0)</f>
        <v/>
      </c>
      <c r="Y126" s="9">
        <f>T126/OFFSET(T$10, $H$1,0)</f>
        <v/>
      </c>
      <c r="Z126" s="9">
        <f>U126/OFFSET(U$10, $H$1,0)</f>
        <v/>
      </c>
    </row>
    <row r="127">
      <c r="A127" s="2" t="n">
        <v>45180</v>
      </c>
      <c r="B127" t="n">
        <v>658</v>
      </c>
      <c r="C127" t="n">
        <v>295</v>
      </c>
      <c r="D127" t="n">
        <v>1030</v>
      </c>
      <c r="E127" t="n">
        <v>1983</v>
      </c>
      <c r="G127">
        <f>B127+G126</f>
        <v/>
      </c>
      <c r="H127">
        <f>C127+H126</f>
        <v/>
      </c>
      <c r="I127">
        <f>D127+I126</f>
        <v/>
      </c>
      <c r="K127" s="9">
        <f>H127/G127</f>
        <v/>
      </c>
      <c r="L127" s="9">
        <f>I127/H127</f>
        <v/>
      </c>
      <c r="M127" s="9">
        <f>I127/G127</f>
        <v/>
      </c>
      <c r="S127" s="9">
        <f>K127*($O$6^(ROW()-10))</f>
        <v/>
      </c>
      <c r="T127" s="9">
        <f>L127*($O$6^(ROW()-10))</f>
        <v/>
      </c>
      <c r="U127" s="9">
        <f>M127*($O$6^(ROW()-10))</f>
        <v/>
      </c>
      <c r="W127" s="6">
        <f>A127</f>
        <v/>
      </c>
      <c r="X127" s="9">
        <f>S127/OFFSET(S$10, $H$1,0)</f>
        <v/>
      </c>
      <c r="Y127" s="9">
        <f>T127/OFFSET(T$10, $H$1,0)</f>
        <v/>
      </c>
      <c r="Z127" s="9">
        <f>U127/OFFSET(U$10, $H$1,0)</f>
        <v/>
      </c>
    </row>
    <row r="128">
      <c r="A128" s="2" t="n">
        <v>45187</v>
      </c>
      <c r="B128" t="n">
        <v>679</v>
      </c>
      <c r="C128" t="n">
        <v>341</v>
      </c>
      <c r="D128" t="n">
        <v>1031</v>
      </c>
      <c r="E128" t="n">
        <v>2051</v>
      </c>
      <c r="G128">
        <f>B128+G127</f>
        <v/>
      </c>
      <c r="H128">
        <f>C128+H127</f>
        <v/>
      </c>
      <c r="I128">
        <f>D128+I127</f>
        <v/>
      </c>
      <c r="K128" s="9">
        <f>H128/G128</f>
        <v/>
      </c>
      <c r="L128" s="9">
        <f>I128/H128</f>
        <v/>
      </c>
      <c r="M128" s="9">
        <f>I128/G128</f>
        <v/>
      </c>
      <c r="S128" s="9">
        <f>K128*($O$6^(ROW()-10))</f>
        <v/>
      </c>
      <c r="T128" s="9">
        <f>L128*($O$6^(ROW()-10))</f>
        <v/>
      </c>
      <c r="U128" s="9">
        <f>M128*($O$6^(ROW()-10))</f>
        <v/>
      </c>
      <c r="W128" s="6">
        <f>A128</f>
        <v/>
      </c>
      <c r="X128" s="9">
        <f>S128/OFFSET(S$10, $H$1,0)</f>
        <v/>
      </c>
      <c r="Y128" s="9">
        <f>T128/OFFSET(T$10, $H$1,0)</f>
        <v/>
      </c>
      <c r="Z128" s="9">
        <f>U128/OFFSET(U$10, $H$1,0)</f>
        <v/>
      </c>
    </row>
    <row r="129">
      <c r="A129" s="2" t="n">
        <v>45194</v>
      </c>
      <c r="B129" t="n">
        <v>651</v>
      </c>
      <c r="C129" t="n">
        <v>297</v>
      </c>
      <c r="D129" t="n">
        <v>1013</v>
      </c>
      <c r="E129" t="n">
        <v>1961</v>
      </c>
      <c r="G129">
        <f>B129+G128</f>
        <v/>
      </c>
      <c r="H129">
        <f>C129+H128</f>
        <v/>
      </c>
      <c r="I129">
        <f>D129+I128</f>
        <v/>
      </c>
      <c r="K129" s="9">
        <f>H129/G129</f>
        <v/>
      </c>
      <c r="L129" s="9">
        <f>I129/H129</f>
        <v/>
      </c>
      <c r="M129" s="9">
        <f>I129/G129</f>
        <v/>
      </c>
      <c r="S129" s="9">
        <f>K129*($O$6^(ROW()-10))</f>
        <v/>
      </c>
      <c r="T129" s="9">
        <f>L129*($O$6^(ROW()-10))</f>
        <v/>
      </c>
      <c r="U129" s="9">
        <f>M129*($O$6^(ROW()-10))</f>
        <v/>
      </c>
      <c r="W129" s="6">
        <f>A129</f>
        <v/>
      </c>
      <c r="X129" s="9">
        <f>S129/OFFSET(S$10, $H$1,0)</f>
        <v/>
      </c>
      <c r="Y129" s="9">
        <f>T129/OFFSET(T$10, $H$1,0)</f>
        <v/>
      </c>
      <c r="Z129" s="9">
        <f>U129/OFFSET(U$10, $H$1,0)</f>
        <v/>
      </c>
    </row>
    <row r="130">
      <c r="A130" s="2" t="n">
        <v>45201</v>
      </c>
      <c r="B130" t="n">
        <v>728</v>
      </c>
      <c r="C130" t="n">
        <v>328</v>
      </c>
      <c r="D130" t="n">
        <v>1025</v>
      </c>
      <c r="E130" t="n">
        <v>2081</v>
      </c>
      <c r="G130">
        <f>B130+G129</f>
        <v/>
      </c>
      <c r="H130">
        <f>C130+H129</f>
        <v/>
      </c>
      <c r="I130">
        <f>D130+I129</f>
        <v/>
      </c>
      <c r="K130" s="9">
        <f>H130/G130</f>
        <v/>
      </c>
      <c r="L130" s="9">
        <f>I130/H130</f>
        <v/>
      </c>
      <c r="M130" s="9">
        <f>I130/G130</f>
        <v/>
      </c>
      <c r="S130" s="9">
        <f>K130*($O$6^(ROW()-10))</f>
        <v/>
      </c>
      <c r="T130" s="9">
        <f>L130*($O$6^(ROW()-10))</f>
        <v/>
      </c>
      <c r="U130" s="9">
        <f>M130*($O$6^(ROW()-10))</f>
        <v/>
      </c>
      <c r="W130" s="6">
        <f>A130</f>
        <v/>
      </c>
      <c r="X130" s="9">
        <f>S130/OFFSET(S$10, $H$1,0)</f>
        <v/>
      </c>
      <c r="Y130" s="9">
        <f>T130/OFFSET(T$10, $H$1,0)</f>
        <v/>
      </c>
      <c r="Z130" s="9">
        <f>U130/OFFSET(U$10, $H$1,0)</f>
        <v/>
      </c>
    </row>
    <row r="131">
      <c r="A131" s="2" t="n">
        <v>45208</v>
      </c>
      <c r="B131" t="n">
        <v>726</v>
      </c>
      <c r="C131" t="n">
        <v>403</v>
      </c>
      <c r="D131" t="n">
        <v>1159</v>
      </c>
      <c r="E131" t="n">
        <v>2288</v>
      </c>
      <c r="G131">
        <f>B131+G130</f>
        <v/>
      </c>
      <c r="H131">
        <f>C131+H130</f>
        <v/>
      </c>
      <c r="I131">
        <f>D131+I130</f>
        <v/>
      </c>
      <c r="K131" s="9">
        <f>H131/G131</f>
        <v/>
      </c>
      <c r="L131" s="9">
        <f>I131/H131</f>
        <v/>
      </c>
      <c r="M131" s="9">
        <f>I131/G131</f>
        <v/>
      </c>
      <c r="S131" s="9">
        <f>K131*($O$6^(ROW()-10))</f>
        <v/>
      </c>
      <c r="T131" s="9">
        <f>L131*($O$6^(ROW()-10))</f>
        <v/>
      </c>
      <c r="U131" s="9">
        <f>M131*($O$6^(ROW()-10))</f>
        <v/>
      </c>
      <c r="W131" s="6">
        <f>A131</f>
        <v/>
      </c>
      <c r="X131" s="9">
        <f>S131/OFFSET(S$10, $H$1,0)</f>
        <v/>
      </c>
      <c r="Y131" s="9">
        <f>T131/OFFSET(T$10, $H$1,0)</f>
        <v/>
      </c>
      <c r="Z131" s="9">
        <f>U131/OFFSET(U$10, $H$1,0)</f>
        <v/>
      </c>
    </row>
    <row r="132">
      <c r="A132" s="2" t="n">
        <v>45215</v>
      </c>
      <c r="B132" t="n">
        <v>706</v>
      </c>
      <c r="C132" t="n">
        <v>399</v>
      </c>
      <c r="D132" t="n">
        <v>1099</v>
      </c>
      <c r="E132" t="n">
        <v>2204</v>
      </c>
      <c r="G132">
        <f>B132+G131</f>
        <v/>
      </c>
      <c r="H132">
        <f>C132+H131</f>
        <v/>
      </c>
      <c r="I132">
        <f>D132+I131</f>
        <v/>
      </c>
      <c r="K132" s="9">
        <f>H132/G132</f>
        <v/>
      </c>
      <c r="L132" s="9">
        <f>I132/H132</f>
        <v/>
      </c>
      <c r="M132" s="9">
        <f>I132/G132</f>
        <v/>
      </c>
      <c r="S132" s="9">
        <f>K132*($O$6^(ROW()-10))</f>
        <v/>
      </c>
      <c r="T132" s="9">
        <f>L132*($O$6^(ROW()-10))</f>
        <v/>
      </c>
      <c r="U132" s="9">
        <f>M132*($O$6^(ROW()-10))</f>
        <v/>
      </c>
      <c r="W132" s="6">
        <f>A132</f>
        <v/>
      </c>
      <c r="X132" s="9">
        <f>S132/OFFSET(S$10, $H$1,0)</f>
        <v/>
      </c>
      <c r="Y132" s="9">
        <f>T132/OFFSET(T$10, $H$1,0)</f>
        <v/>
      </c>
      <c r="Z132" s="9">
        <f>U132/OFFSET(U$10, $H$1,0)</f>
        <v/>
      </c>
    </row>
    <row r="133">
      <c r="A133" s="2" t="n">
        <v>45222</v>
      </c>
      <c r="B133" t="n">
        <v>709</v>
      </c>
      <c r="C133" t="n">
        <v>382</v>
      </c>
      <c r="D133" t="n">
        <v>1134</v>
      </c>
      <c r="E133" t="n">
        <v>2225</v>
      </c>
      <c r="G133">
        <f>B133+G132</f>
        <v/>
      </c>
      <c r="H133">
        <f>C133+H132</f>
        <v/>
      </c>
      <c r="I133">
        <f>D133+I132</f>
        <v/>
      </c>
      <c r="K133" s="9">
        <f>H133/G133</f>
        <v/>
      </c>
      <c r="L133" s="9">
        <f>I133/H133</f>
        <v/>
      </c>
      <c r="M133" s="9">
        <f>I133/G133</f>
        <v/>
      </c>
      <c r="S133" s="9">
        <f>K133*($O$6^(ROW()-10))</f>
        <v/>
      </c>
      <c r="T133" s="9">
        <f>L133*($O$6^(ROW()-10))</f>
        <v/>
      </c>
      <c r="U133" s="9">
        <f>M133*($O$6^(ROW()-10))</f>
        <v/>
      </c>
      <c r="W133" s="6">
        <f>A133</f>
        <v/>
      </c>
      <c r="X133" s="9">
        <f>S133/OFFSET(S$10, $H$1,0)</f>
        <v/>
      </c>
      <c r="Y133" s="9">
        <f>T133/OFFSET(T$10, $H$1,0)</f>
        <v/>
      </c>
      <c r="Z133" s="9">
        <f>U133/OFFSET(U$10, $H$1,0)</f>
        <v/>
      </c>
    </row>
    <row r="134">
      <c r="A134" s="2" t="n">
        <v>45229</v>
      </c>
      <c r="B134" t="n">
        <v>713</v>
      </c>
      <c r="C134" t="n">
        <v>365</v>
      </c>
      <c r="D134" t="n">
        <v>1085</v>
      </c>
      <c r="E134" t="n">
        <v>2163</v>
      </c>
      <c r="G134">
        <f>B134+G133</f>
        <v/>
      </c>
      <c r="H134">
        <f>C134+H133</f>
        <v/>
      </c>
      <c r="I134">
        <f>D134+I133</f>
        <v/>
      </c>
      <c r="K134" s="9">
        <f>H134/G134</f>
        <v/>
      </c>
      <c r="L134" s="9">
        <f>I134/H134</f>
        <v/>
      </c>
      <c r="M134" s="9">
        <f>I134/G134</f>
        <v/>
      </c>
      <c r="S134" s="9">
        <f>K134*($O$6^(ROW()-10))</f>
        <v/>
      </c>
      <c r="T134" s="9">
        <f>L134*($O$6^(ROW()-10))</f>
        <v/>
      </c>
      <c r="U134" s="9">
        <f>M134*($O$6^(ROW()-10))</f>
        <v/>
      </c>
      <c r="W134" s="6">
        <f>A134</f>
        <v/>
      </c>
      <c r="X134" s="9">
        <f>S134/OFFSET(S$10, $H$1,0)</f>
        <v/>
      </c>
      <c r="Y134" s="9">
        <f>T134/OFFSET(T$10, $H$1,0)</f>
        <v/>
      </c>
      <c r="Z134" s="9">
        <f>U134/OFFSET(U$10, $H$1,0)</f>
        <v/>
      </c>
    </row>
    <row r="135">
      <c r="A135" s="2" t="n">
        <v>45236</v>
      </c>
      <c r="B135" t="n">
        <v>710</v>
      </c>
      <c r="C135" t="n">
        <v>328</v>
      </c>
      <c r="D135" t="n">
        <v>1113</v>
      </c>
      <c r="E135" t="n">
        <v>2151</v>
      </c>
      <c r="G135">
        <f>B135+G134</f>
        <v/>
      </c>
      <c r="H135">
        <f>C135+H134</f>
        <v/>
      </c>
      <c r="I135">
        <f>D135+I134</f>
        <v/>
      </c>
      <c r="K135" s="9">
        <f>H135/G135</f>
        <v/>
      </c>
      <c r="L135" s="9">
        <f>I135/H135</f>
        <v/>
      </c>
      <c r="M135" s="9">
        <f>I135/G135</f>
        <v/>
      </c>
      <c r="S135" s="9">
        <f>K135*($O$6^(ROW()-10))</f>
        <v/>
      </c>
      <c r="T135" s="9">
        <f>L135*($O$6^(ROW()-10))</f>
        <v/>
      </c>
      <c r="U135" s="9">
        <f>M135*($O$6^(ROW()-10))</f>
        <v/>
      </c>
      <c r="W135" s="6">
        <f>A135</f>
        <v/>
      </c>
      <c r="X135" s="9">
        <f>S135/OFFSET(S$10, $H$1,0)</f>
        <v/>
      </c>
      <c r="Y135" s="9">
        <f>T135/OFFSET(T$10, $H$1,0)</f>
        <v/>
      </c>
      <c r="Z135" s="9">
        <f>U135/OFFSET(U$10, $H$1,0)</f>
        <v/>
      </c>
    </row>
    <row r="136">
      <c r="A136" s="2" t="n">
        <v>45243</v>
      </c>
      <c r="B136" t="n">
        <v>749</v>
      </c>
      <c r="C136" t="n">
        <v>391</v>
      </c>
      <c r="D136" t="n">
        <v>1190</v>
      </c>
      <c r="E136" t="n">
        <v>2330</v>
      </c>
      <c r="G136">
        <f>B136+G135</f>
        <v/>
      </c>
      <c r="H136">
        <f>C136+H135</f>
        <v/>
      </c>
      <c r="I136">
        <f>D136+I135</f>
        <v/>
      </c>
      <c r="K136" s="9">
        <f>H136/G136</f>
        <v/>
      </c>
      <c r="L136" s="9">
        <f>I136/H136</f>
        <v/>
      </c>
      <c r="M136" s="9">
        <f>I136/G136</f>
        <v/>
      </c>
      <c r="S136" s="9">
        <f>K136*($O$6^(ROW()-10))</f>
        <v/>
      </c>
      <c r="T136" s="9">
        <f>L136*($O$6^(ROW()-10))</f>
        <v/>
      </c>
      <c r="U136" s="9">
        <f>M136*($O$6^(ROW()-10))</f>
        <v/>
      </c>
      <c r="W136" s="6">
        <f>A136</f>
        <v/>
      </c>
      <c r="X136" s="9">
        <f>S136/OFFSET(S$10, $H$1,0)</f>
        <v/>
      </c>
      <c r="Y136" s="9">
        <f>T136/OFFSET(T$10, $H$1,0)</f>
        <v/>
      </c>
      <c r="Z136" s="9">
        <f>U136/OFFSET(U$10, $H$1,0)</f>
        <v/>
      </c>
    </row>
    <row r="137">
      <c r="A137" s="2" t="n">
        <v>45250</v>
      </c>
      <c r="B137" t="n">
        <v>748</v>
      </c>
      <c r="C137" t="n">
        <v>376</v>
      </c>
      <c r="D137" t="n">
        <v>1188</v>
      </c>
      <c r="E137" t="n">
        <v>2312</v>
      </c>
      <c r="G137">
        <f>B137+G136</f>
        <v/>
      </c>
      <c r="H137">
        <f>C137+H136</f>
        <v/>
      </c>
      <c r="I137">
        <f>D137+I136</f>
        <v/>
      </c>
      <c r="K137" s="9">
        <f>H137/G137</f>
        <v/>
      </c>
      <c r="L137" s="9">
        <f>I137/H137</f>
        <v/>
      </c>
      <c r="M137" s="9">
        <f>I137/G137</f>
        <v/>
      </c>
      <c r="S137" s="9">
        <f>K137*($O$6^(ROW()-10))</f>
        <v/>
      </c>
      <c r="T137" s="9">
        <f>L137*($O$6^(ROW()-10))</f>
        <v/>
      </c>
      <c r="U137" s="9">
        <f>M137*($O$6^(ROW()-10))</f>
        <v/>
      </c>
      <c r="W137" s="6">
        <f>A137</f>
        <v/>
      </c>
      <c r="X137" s="9">
        <f>S137/OFFSET(S$10, $H$1,0)</f>
        <v/>
      </c>
      <c r="Y137" s="9">
        <f>T137/OFFSET(T$10, $H$1,0)</f>
        <v/>
      </c>
      <c r="Z137" s="9">
        <f>U137/OFFSET(U$10, $H$1,0)</f>
        <v/>
      </c>
    </row>
    <row r="138">
      <c r="A138" s="2" t="n">
        <v>45257</v>
      </c>
      <c r="B138" t="n">
        <v>790</v>
      </c>
      <c r="C138" t="n">
        <v>360</v>
      </c>
      <c r="D138" t="n">
        <v>1242</v>
      </c>
      <c r="E138" t="n">
        <v>2392</v>
      </c>
      <c r="G138">
        <f>B138+G137</f>
        <v/>
      </c>
      <c r="H138">
        <f>C138+H137</f>
        <v/>
      </c>
      <c r="I138">
        <f>D138+I137</f>
        <v/>
      </c>
      <c r="K138" s="9">
        <f>H138/G138</f>
        <v/>
      </c>
      <c r="L138" s="9">
        <f>I138/H138</f>
        <v/>
      </c>
      <c r="M138" s="9">
        <f>I138/G138</f>
        <v/>
      </c>
      <c r="S138" s="9">
        <f>K138*($O$6^(ROW()-10))</f>
        <v/>
      </c>
      <c r="T138" s="9">
        <f>L138*($O$6^(ROW()-10))</f>
        <v/>
      </c>
      <c r="U138" s="9">
        <f>M138*($O$6^(ROW()-10))</f>
        <v/>
      </c>
      <c r="W138" s="6">
        <f>A138</f>
        <v/>
      </c>
      <c r="X138" s="9">
        <f>S138/OFFSET(S$10, $H$1,0)</f>
        <v/>
      </c>
      <c r="Y138" s="9">
        <f>T138/OFFSET(T$10, $H$1,0)</f>
        <v/>
      </c>
      <c r="Z138" s="9">
        <f>U138/OFFSET(U$10, $H$1,0)</f>
        <v/>
      </c>
    </row>
    <row r="139">
      <c r="A139" s="2" t="n">
        <v>45264</v>
      </c>
      <c r="B139" t="n">
        <v>834</v>
      </c>
      <c r="C139" t="n">
        <v>430</v>
      </c>
      <c r="D139" t="n">
        <v>1208</v>
      </c>
      <c r="E139" t="n">
        <v>2472</v>
      </c>
      <c r="G139">
        <f>B139+G138</f>
        <v/>
      </c>
      <c r="H139">
        <f>C139+H138</f>
        <v/>
      </c>
      <c r="I139">
        <f>D139+I138</f>
        <v/>
      </c>
      <c r="K139" s="9">
        <f>H139/G139</f>
        <v/>
      </c>
      <c r="L139" s="9">
        <f>I139/H139</f>
        <v/>
      </c>
      <c r="M139" s="9">
        <f>I139/G139</f>
        <v/>
      </c>
      <c r="S139" s="9">
        <f>K139*($O$6^(ROW()-10))</f>
        <v/>
      </c>
      <c r="T139" s="9">
        <f>L139*($O$6^(ROW()-10))</f>
        <v/>
      </c>
      <c r="U139" s="9">
        <f>M139*($O$6^(ROW()-10))</f>
        <v/>
      </c>
      <c r="W139" s="6">
        <f>A139</f>
        <v/>
      </c>
      <c r="X139" s="9">
        <f>S139/OFFSET(S$10, $H$1,0)</f>
        <v/>
      </c>
      <c r="Y139" s="9">
        <f>T139/OFFSET(T$10, $H$1,0)</f>
        <v/>
      </c>
      <c r="Z139" s="9">
        <f>U139/OFFSET(U$10, $H$1,0)</f>
        <v/>
      </c>
    </row>
    <row r="140">
      <c r="A140" s="2" t="n">
        <v>45271</v>
      </c>
      <c r="B140" t="n">
        <v>735</v>
      </c>
      <c r="C140" t="n">
        <v>384</v>
      </c>
      <c r="D140" t="n">
        <v>1311</v>
      </c>
      <c r="E140" t="n">
        <v>2430</v>
      </c>
      <c r="G140">
        <f>B140+G139</f>
        <v/>
      </c>
      <c r="H140">
        <f>C140+H139</f>
        <v/>
      </c>
      <c r="I140">
        <f>D140+I139</f>
        <v/>
      </c>
      <c r="K140" s="9">
        <f>H140/G140</f>
        <v/>
      </c>
      <c r="L140" s="9">
        <f>I140/H140</f>
        <v/>
      </c>
      <c r="M140" s="9">
        <f>I140/G140</f>
        <v/>
      </c>
      <c r="S140" s="9">
        <f>K140*($O$6^(ROW()-10))</f>
        <v/>
      </c>
      <c r="T140" s="9">
        <f>L140*($O$6^(ROW()-10))</f>
        <v/>
      </c>
      <c r="U140" s="9">
        <f>M140*($O$6^(ROW()-10))</f>
        <v/>
      </c>
      <c r="W140" s="6">
        <f>A140</f>
        <v/>
      </c>
      <c r="X140" s="9">
        <f>S140/OFFSET(S$10, $H$1,0)</f>
        <v/>
      </c>
      <c r="Y140" s="9">
        <f>T140/OFFSET(T$10, $H$1,0)</f>
        <v/>
      </c>
      <c r="Z140" s="9">
        <f>U140/OFFSET(U$10, $H$1,0)</f>
        <v/>
      </c>
    </row>
    <row r="141">
      <c r="A141" s="2" t="n">
        <v>45278</v>
      </c>
      <c r="B141" t="n">
        <v>838</v>
      </c>
      <c r="C141" t="n">
        <v>370</v>
      </c>
      <c r="D141" t="n">
        <v>1266</v>
      </c>
      <c r="E141" t="n">
        <v>2474</v>
      </c>
      <c r="G141">
        <f>B141+G140</f>
        <v/>
      </c>
      <c r="H141">
        <f>C141+H140</f>
        <v/>
      </c>
      <c r="I141">
        <f>D141+I140</f>
        <v/>
      </c>
      <c r="K141" s="9">
        <f>H141/G141</f>
        <v/>
      </c>
      <c r="L141" s="9">
        <f>I141/H141</f>
        <v/>
      </c>
      <c r="M141" s="9">
        <f>I141/G141</f>
        <v/>
      </c>
      <c r="S141" s="9">
        <f>K141*($O$6^(ROW()-10))</f>
        <v/>
      </c>
      <c r="T141" s="9">
        <f>L141*($O$6^(ROW()-10))</f>
        <v/>
      </c>
      <c r="U141" s="9">
        <f>M141*($O$6^(ROW()-10))</f>
        <v/>
      </c>
      <c r="W141" s="6">
        <f>A141</f>
        <v/>
      </c>
      <c r="X141" s="9">
        <f>S141/OFFSET(S$10, $H$1,0)</f>
        <v/>
      </c>
      <c r="Y141" s="9">
        <f>T141/OFFSET(T$10, $H$1,0)</f>
        <v/>
      </c>
      <c r="Z141" s="9">
        <f>U141/OFFSET(U$10, $H$1,0)</f>
        <v/>
      </c>
    </row>
    <row r="142">
      <c r="A142" s="2" t="n">
        <v>45285</v>
      </c>
      <c r="B142" t="n">
        <v>809</v>
      </c>
      <c r="C142" t="n">
        <v>372</v>
      </c>
      <c r="D142" t="n">
        <v>1305</v>
      </c>
      <c r="E142" t="n">
        <v>2486</v>
      </c>
      <c r="G142">
        <f>B142+G141</f>
        <v/>
      </c>
      <c r="H142">
        <f>C142+H141</f>
        <v/>
      </c>
      <c r="I142">
        <f>D142+I141</f>
        <v/>
      </c>
      <c r="K142" s="9">
        <f>H142/G142</f>
        <v/>
      </c>
      <c r="L142" s="9">
        <f>I142/H142</f>
        <v/>
      </c>
      <c r="M142" s="9">
        <f>I142/G142</f>
        <v/>
      </c>
      <c r="S142" s="9">
        <f>K142*($O$6^(ROW()-10))</f>
        <v/>
      </c>
      <c r="T142" s="9">
        <f>L142*($O$6^(ROW()-10))</f>
        <v/>
      </c>
      <c r="U142" s="9">
        <f>M142*($O$6^(ROW()-10))</f>
        <v/>
      </c>
      <c r="W142" s="6">
        <f>A142</f>
        <v/>
      </c>
      <c r="X142" s="9">
        <f>S142/OFFSET(S$10, $H$1,0)</f>
        <v/>
      </c>
      <c r="Y142" s="9">
        <f>T142/OFFSET(T$10, $H$1,0)</f>
        <v/>
      </c>
      <c r="Z142" s="9">
        <f>U142/OFFSET(U$10, $H$1,0)</f>
        <v/>
      </c>
    </row>
    <row r="143">
      <c r="A143" s="2" t="n">
        <v>45292</v>
      </c>
      <c r="B143" t="n">
        <v>778</v>
      </c>
      <c r="C143" t="n">
        <v>359</v>
      </c>
      <c r="D143" t="n">
        <v>1179</v>
      </c>
      <c r="E143" t="n">
        <v>2316</v>
      </c>
      <c r="G143">
        <f>B143+G142</f>
        <v/>
      </c>
      <c r="H143">
        <f>C143+H142</f>
        <v/>
      </c>
      <c r="I143">
        <f>D143+I142</f>
        <v/>
      </c>
      <c r="K143" s="9">
        <f>H143/G143</f>
        <v/>
      </c>
      <c r="L143" s="9">
        <f>I143/H143</f>
        <v/>
      </c>
      <c r="M143" s="9">
        <f>I143/G143</f>
        <v/>
      </c>
      <c r="S143" s="9">
        <f>K143*($O$6^(ROW()-10))</f>
        <v/>
      </c>
      <c r="T143" s="9">
        <f>L143*($O$6^(ROW()-10))</f>
        <v/>
      </c>
      <c r="U143" s="9">
        <f>M143*($O$6^(ROW()-10))</f>
        <v/>
      </c>
      <c r="W143" s="6">
        <f>A143</f>
        <v/>
      </c>
      <c r="X143" s="9">
        <f>S143/OFFSET(S$10, $H$1,0)</f>
        <v/>
      </c>
      <c r="Y143" s="9">
        <f>T143/OFFSET(T$10, $H$1,0)</f>
        <v/>
      </c>
      <c r="Z143" s="9">
        <f>U143/OFFSET(U$10, $H$1,0)</f>
        <v/>
      </c>
    </row>
    <row r="144">
      <c r="A144" s="2" t="n">
        <v>45299</v>
      </c>
      <c r="B144" t="n">
        <v>708</v>
      </c>
      <c r="C144" t="n">
        <v>341</v>
      </c>
      <c r="D144" t="n">
        <v>1175</v>
      </c>
      <c r="E144" t="n">
        <v>2224</v>
      </c>
      <c r="G144">
        <f>B144+G143</f>
        <v/>
      </c>
      <c r="H144">
        <f>C144+H143</f>
        <v/>
      </c>
      <c r="I144">
        <f>D144+I143</f>
        <v/>
      </c>
      <c r="K144" s="9">
        <f>H144/G144</f>
        <v/>
      </c>
      <c r="L144" s="9">
        <f>I144/H144</f>
        <v/>
      </c>
      <c r="M144" s="9">
        <f>I144/G144</f>
        <v/>
      </c>
      <c r="S144" s="9">
        <f>K144*($O$6^(ROW()-10))</f>
        <v/>
      </c>
      <c r="T144" s="9">
        <f>L144*($O$6^(ROW()-10))</f>
        <v/>
      </c>
      <c r="U144" s="9">
        <f>M144*($O$6^(ROW()-10))</f>
        <v/>
      </c>
      <c r="W144" s="6">
        <f>A144</f>
        <v/>
      </c>
      <c r="X144" s="9">
        <f>S144/OFFSET(S$10, $H$1,0)</f>
        <v/>
      </c>
      <c r="Y144" s="9">
        <f>T144/OFFSET(T$10, $H$1,0)</f>
        <v/>
      </c>
      <c r="Z144" s="9">
        <f>U144/OFFSET(U$10, $H$1,0)</f>
        <v/>
      </c>
    </row>
    <row r="145">
      <c r="A145" s="2" t="n">
        <v>45306</v>
      </c>
      <c r="B145" t="n">
        <v>755</v>
      </c>
      <c r="C145" t="n">
        <v>395</v>
      </c>
      <c r="D145" t="n">
        <v>1149</v>
      </c>
      <c r="E145" t="n">
        <v>2299</v>
      </c>
      <c r="G145">
        <f>B145+G144</f>
        <v/>
      </c>
      <c r="H145">
        <f>C145+H144</f>
        <v/>
      </c>
      <c r="I145">
        <f>D145+I144</f>
        <v/>
      </c>
      <c r="K145" s="9">
        <f>H145/G145</f>
        <v/>
      </c>
      <c r="L145" s="9">
        <f>I145/H145</f>
        <v/>
      </c>
      <c r="M145" s="9">
        <f>I145/G145</f>
        <v/>
      </c>
      <c r="S145" s="9">
        <f>K145*($O$6^(ROW()-10))</f>
        <v/>
      </c>
      <c r="T145" s="9">
        <f>L145*($O$6^(ROW()-10))</f>
        <v/>
      </c>
      <c r="U145" s="9">
        <f>M145*($O$6^(ROW()-10))</f>
        <v/>
      </c>
      <c r="W145" s="6">
        <f>A145</f>
        <v/>
      </c>
      <c r="X145" s="9">
        <f>S145/OFFSET(S$10, $H$1,0)</f>
        <v/>
      </c>
      <c r="Y145" s="9">
        <f>T145/OFFSET(T$10, $H$1,0)</f>
        <v/>
      </c>
      <c r="Z145" s="9">
        <f>U145/OFFSET(U$10, $H$1,0)</f>
        <v/>
      </c>
    </row>
    <row r="146">
      <c r="A146" s="2" t="n">
        <v>45313</v>
      </c>
      <c r="B146" t="n">
        <v>756</v>
      </c>
      <c r="C146" t="n">
        <v>400</v>
      </c>
      <c r="D146" t="n">
        <v>1215</v>
      </c>
      <c r="E146" t="n">
        <v>2371</v>
      </c>
      <c r="G146">
        <f>B146+G145</f>
        <v/>
      </c>
      <c r="H146">
        <f>C146+H145</f>
        <v/>
      </c>
      <c r="I146">
        <f>D146+I145</f>
        <v/>
      </c>
      <c r="K146" s="9">
        <f>H146/G146</f>
        <v/>
      </c>
      <c r="L146" s="9">
        <f>I146/H146</f>
        <v/>
      </c>
      <c r="M146" s="9">
        <f>I146/G146</f>
        <v/>
      </c>
      <c r="S146" s="9">
        <f>K146*($O$6^(ROW()-10))</f>
        <v/>
      </c>
      <c r="T146" s="9">
        <f>L146*($O$6^(ROW()-10))</f>
        <v/>
      </c>
      <c r="U146" s="9">
        <f>M146*($O$6^(ROW()-10))</f>
        <v/>
      </c>
      <c r="W146" s="6">
        <f>A146</f>
        <v/>
      </c>
      <c r="X146" s="9">
        <f>S146/OFFSET(S$10, $H$1,0)</f>
        <v/>
      </c>
      <c r="Y146" s="9">
        <f>T146/OFFSET(T$10, $H$1,0)</f>
        <v/>
      </c>
      <c r="Z146" s="9">
        <f>U146/OFFSET(U$10, $H$1,0)</f>
        <v/>
      </c>
    </row>
    <row r="147">
      <c r="A147" s="2" t="n">
        <v>45320</v>
      </c>
      <c r="B147" t="n">
        <v>748</v>
      </c>
      <c r="C147" t="n">
        <v>377</v>
      </c>
      <c r="D147" t="n">
        <v>1197</v>
      </c>
      <c r="E147" t="n">
        <v>2322</v>
      </c>
      <c r="G147">
        <f>B147+G146</f>
        <v/>
      </c>
      <c r="H147">
        <f>C147+H146</f>
        <v/>
      </c>
      <c r="I147">
        <f>D147+I146</f>
        <v/>
      </c>
      <c r="K147" s="9">
        <f>H147/G147</f>
        <v/>
      </c>
      <c r="L147" s="9">
        <f>I147/H147</f>
        <v/>
      </c>
      <c r="M147" s="9">
        <f>I147/G147</f>
        <v/>
      </c>
      <c r="S147" s="9">
        <f>K147*($O$6^(ROW()-10))</f>
        <v/>
      </c>
      <c r="T147" s="9">
        <f>L147*($O$6^(ROW()-10))</f>
        <v/>
      </c>
      <c r="U147" s="9">
        <f>M147*($O$6^(ROW()-10))</f>
        <v/>
      </c>
      <c r="W147" s="6">
        <f>A147</f>
        <v/>
      </c>
      <c r="X147" s="9">
        <f>S147/OFFSET(S$10, $H$1,0)</f>
        <v/>
      </c>
      <c r="Y147" s="9">
        <f>T147/OFFSET(T$10, $H$1,0)</f>
        <v/>
      </c>
      <c r="Z147" s="9">
        <f>U147/OFFSET(U$10, $H$1,0)</f>
        <v/>
      </c>
    </row>
    <row r="148">
      <c r="A148" s="2" t="n">
        <v>45327</v>
      </c>
      <c r="B148" t="n">
        <v>773</v>
      </c>
      <c r="C148" t="n">
        <v>416</v>
      </c>
      <c r="D148" t="n">
        <v>1324</v>
      </c>
      <c r="E148" t="n">
        <v>2513</v>
      </c>
      <c r="G148">
        <f>B148+G147</f>
        <v/>
      </c>
      <c r="H148">
        <f>C148+H147</f>
        <v/>
      </c>
      <c r="I148">
        <f>D148+I147</f>
        <v/>
      </c>
      <c r="K148" s="9">
        <f>H148/G148</f>
        <v/>
      </c>
      <c r="L148" s="9">
        <f>I148/H148</f>
        <v/>
      </c>
      <c r="M148" s="9">
        <f>I148/G148</f>
        <v/>
      </c>
      <c r="S148" s="9">
        <f>K148*($O$6^(ROW()-10))</f>
        <v/>
      </c>
      <c r="T148" s="9">
        <f>L148*($O$6^(ROW()-10))</f>
        <v/>
      </c>
      <c r="U148" s="9">
        <f>M148*($O$6^(ROW()-10))</f>
        <v/>
      </c>
      <c r="W148" s="6">
        <f>A148</f>
        <v/>
      </c>
      <c r="X148" s="9">
        <f>S148/OFFSET(S$10, $H$1,0)</f>
        <v/>
      </c>
      <c r="Y148" s="9">
        <f>T148/OFFSET(T$10, $H$1,0)</f>
        <v/>
      </c>
      <c r="Z148" s="9">
        <f>U148/OFFSET(U$10, $H$1,0)</f>
        <v/>
      </c>
    </row>
    <row r="149">
      <c r="A149" s="2" t="n">
        <v>45334</v>
      </c>
      <c r="B149" t="n">
        <v>694</v>
      </c>
      <c r="C149" t="n">
        <v>350</v>
      </c>
      <c r="D149" t="n">
        <v>1183</v>
      </c>
      <c r="E149" t="n">
        <v>2227</v>
      </c>
      <c r="G149">
        <f>B149+G148</f>
        <v/>
      </c>
      <c r="H149">
        <f>C149+H148</f>
        <v/>
      </c>
      <c r="I149">
        <f>D149+I148</f>
        <v/>
      </c>
      <c r="K149" s="9">
        <f>H149/G149</f>
        <v/>
      </c>
      <c r="L149" s="9">
        <f>I149/H149</f>
        <v/>
      </c>
      <c r="M149" s="9">
        <f>I149/G149</f>
        <v/>
      </c>
      <c r="S149" s="9">
        <f>K149*($O$6^(ROW()-10))</f>
        <v/>
      </c>
      <c r="T149" s="9">
        <f>L149*($O$6^(ROW()-10))</f>
        <v/>
      </c>
      <c r="U149" s="9">
        <f>M149*($O$6^(ROW()-10))</f>
        <v/>
      </c>
      <c r="W149" s="6">
        <f>A149</f>
        <v/>
      </c>
      <c r="X149" s="9">
        <f>S149/OFFSET(S$10, $H$1,0)</f>
        <v/>
      </c>
      <c r="Y149" s="9">
        <f>T149/OFFSET(T$10, $H$1,0)</f>
        <v/>
      </c>
      <c r="Z149" s="9">
        <f>U149/OFFSET(U$10, $H$1,0)</f>
        <v/>
      </c>
    </row>
    <row r="150">
      <c r="A150" s="2" t="n">
        <v>45341</v>
      </c>
      <c r="B150" t="n">
        <v>665</v>
      </c>
      <c r="C150" t="n">
        <v>399</v>
      </c>
      <c r="D150" t="n">
        <v>1123</v>
      </c>
      <c r="E150" t="n">
        <v>2187</v>
      </c>
      <c r="G150">
        <f>B150+G149</f>
        <v/>
      </c>
      <c r="H150">
        <f>C150+H149</f>
        <v/>
      </c>
      <c r="I150">
        <f>D150+I149</f>
        <v/>
      </c>
      <c r="K150" s="9">
        <f>H150/G150</f>
        <v/>
      </c>
      <c r="L150" s="9">
        <f>I150/H150</f>
        <v/>
      </c>
      <c r="M150" s="9">
        <f>I150/G150</f>
        <v/>
      </c>
      <c r="S150" s="9">
        <f>K150*($O$6^(ROW()-10))</f>
        <v/>
      </c>
      <c r="T150" s="9">
        <f>L150*($O$6^(ROW()-10))</f>
        <v/>
      </c>
      <c r="U150" s="9">
        <f>M150*($O$6^(ROW()-10))</f>
        <v/>
      </c>
      <c r="W150" s="6">
        <f>A150</f>
        <v/>
      </c>
      <c r="X150" s="9">
        <f>S150/OFFSET(S$10, $H$1,0)</f>
        <v/>
      </c>
      <c r="Y150" s="9">
        <f>T150/OFFSET(T$10, $H$1,0)</f>
        <v/>
      </c>
      <c r="Z150" s="9">
        <f>U150/OFFSET(U$10, $H$1,0)</f>
        <v/>
      </c>
    </row>
    <row r="151">
      <c r="A151" s="2" t="n">
        <v>45348</v>
      </c>
      <c r="B151" t="n">
        <v>600</v>
      </c>
      <c r="C151" t="n">
        <v>342</v>
      </c>
      <c r="D151" t="n">
        <v>1097</v>
      </c>
      <c r="E151" t="n">
        <v>2039</v>
      </c>
      <c r="G151">
        <f>B151+G150</f>
        <v/>
      </c>
      <c r="H151">
        <f>C151+H150</f>
        <v/>
      </c>
      <c r="I151">
        <f>D151+I150</f>
        <v/>
      </c>
      <c r="K151" s="9">
        <f>H151/G151</f>
        <v/>
      </c>
      <c r="L151" s="9">
        <f>I151/H151</f>
        <v/>
      </c>
      <c r="M151" s="9">
        <f>I151/G151</f>
        <v/>
      </c>
      <c r="S151" s="9">
        <f>K151*($O$6^(ROW()-10))</f>
        <v/>
      </c>
      <c r="T151" s="9">
        <f>L151*($O$6^(ROW()-10))</f>
        <v/>
      </c>
      <c r="U151" s="9">
        <f>M151*($O$6^(ROW()-10))</f>
        <v/>
      </c>
      <c r="W151" s="6">
        <f>A151</f>
        <v/>
      </c>
      <c r="X151" s="9">
        <f>S151/OFFSET(S$10, $H$1,0)</f>
        <v/>
      </c>
      <c r="Y151" s="9">
        <f>T151/OFFSET(T$10, $H$1,0)</f>
        <v/>
      </c>
      <c r="Z151" s="9">
        <f>U151/OFFSET(U$10, $H$1,0)</f>
        <v/>
      </c>
    </row>
    <row r="152">
      <c r="A152" s="2" t="n">
        <v>45355</v>
      </c>
      <c r="B152" t="n">
        <v>681</v>
      </c>
      <c r="C152" t="n">
        <v>295</v>
      </c>
      <c r="D152" t="n">
        <v>1044</v>
      </c>
      <c r="E152" t="n">
        <v>2020</v>
      </c>
      <c r="G152">
        <f>B152+G151</f>
        <v/>
      </c>
      <c r="H152">
        <f>C152+H151</f>
        <v/>
      </c>
      <c r="I152">
        <f>D152+I151</f>
        <v/>
      </c>
      <c r="K152" s="9">
        <f>H152/G152</f>
        <v/>
      </c>
      <c r="L152" s="9">
        <f>I152/H152</f>
        <v/>
      </c>
      <c r="M152" s="9">
        <f>I152/G152</f>
        <v/>
      </c>
      <c r="S152" s="9">
        <f>K152*($O$6^(ROW()-10))</f>
        <v/>
      </c>
      <c r="T152" s="9">
        <f>L152*($O$6^(ROW()-10))</f>
        <v/>
      </c>
      <c r="U152" s="9">
        <f>M152*($O$6^(ROW()-10))</f>
        <v/>
      </c>
      <c r="W152" s="6">
        <f>A152</f>
        <v/>
      </c>
      <c r="X152" s="9">
        <f>S152/OFFSET(S$10, $H$1,0)</f>
        <v/>
      </c>
      <c r="Y152" s="9">
        <f>T152/OFFSET(T$10, $H$1,0)</f>
        <v/>
      </c>
      <c r="Z152" s="9">
        <f>U152/OFFSET(U$10, $H$1,0)</f>
        <v/>
      </c>
    </row>
    <row r="153">
      <c r="A153" s="2" t="n">
        <v>45362</v>
      </c>
      <c r="B153" t="n">
        <v>642</v>
      </c>
      <c r="C153" t="n">
        <v>302</v>
      </c>
      <c r="D153" t="n">
        <v>1056</v>
      </c>
      <c r="E153" t="n">
        <v>2000</v>
      </c>
      <c r="G153">
        <f>B153+G152</f>
        <v/>
      </c>
      <c r="H153">
        <f>C153+H152</f>
        <v/>
      </c>
      <c r="I153">
        <f>D153+I152</f>
        <v/>
      </c>
      <c r="K153" s="9">
        <f>H153/G153</f>
        <v/>
      </c>
      <c r="L153" s="9">
        <f>I153/H153</f>
        <v/>
      </c>
      <c r="M153" s="9">
        <f>I153/G153</f>
        <v/>
      </c>
      <c r="S153" s="9">
        <f>K153*($O$6^(ROW()-10))</f>
        <v/>
      </c>
      <c r="T153" s="9">
        <f>L153*($O$6^(ROW()-10))</f>
        <v/>
      </c>
      <c r="U153" s="9">
        <f>M153*($O$6^(ROW()-10))</f>
        <v/>
      </c>
      <c r="W153" s="6">
        <f>A153</f>
        <v/>
      </c>
      <c r="X153" s="9">
        <f>S153/OFFSET(S$10, $H$1,0)</f>
        <v/>
      </c>
      <c r="Y153" s="9">
        <f>T153/OFFSET(T$10, $H$1,0)</f>
        <v/>
      </c>
      <c r="Z153" s="9">
        <f>U153/OFFSET(U$10, $H$1,0)</f>
        <v/>
      </c>
    </row>
    <row r="154">
      <c r="A154" s="2" t="n">
        <v>45369</v>
      </c>
      <c r="B154" t="n">
        <v>627</v>
      </c>
      <c r="C154" t="n">
        <v>330</v>
      </c>
      <c r="D154" t="n">
        <v>989</v>
      </c>
      <c r="E154" t="n">
        <v>1946</v>
      </c>
      <c r="G154">
        <f>B154+G153</f>
        <v/>
      </c>
      <c r="H154">
        <f>C154+H153</f>
        <v/>
      </c>
      <c r="I154">
        <f>D154+I153</f>
        <v/>
      </c>
      <c r="K154" s="9">
        <f>H154/G154</f>
        <v/>
      </c>
      <c r="L154" s="9">
        <f>I154/H154</f>
        <v/>
      </c>
      <c r="M154" s="9">
        <f>I154/G154</f>
        <v/>
      </c>
      <c r="S154" s="9">
        <f>K154*($O$6^(ROW()-10))</f>
        <v/>
      </c>
      <c r="T154" s="9">
        <f>L154*($O$6^(ROW()-10))</f>
        <v/>
      </c>
      <c r="U154" s="9">
        <f>M154*($O$6^(ROW()-10))</f>
        <v/>
      </c>
      <c r="W154" s="6">
        <f>A154</f>
        <v/>
      </c>
      <c r="X154" s="9">
        <f>S154/OFFSET(S$10, $H$1,0)</f>
        <v/>
      </c>
      <c r="Y154" s="9">
        <f>T154/OFFSET(T$10, $H$1,0)</f>
        <v/>
      </c>
      <c r="Z154" s="9">
        <f>U154/OFFSET(U$10, $H$1,0)</f>
        <v/>
      </c>
    </row>
    <row r="155">
      <c r="A155" s="2" t="n">
        <v>45376</v>
      </c>
      <c r="B155" t="n">
        <v>621</v>
      </c>
      <c r="C155" t="n">
        <v>340</v>
      </c>
      <c r="D155" t="n">
        <v>1066</v>
      </c>
      <c r="E155" t="n">
        <v>2027</v>
      </c>
      <c r="G155">
        <f>B155+G154</f>
        <v/>
      </c>
      <c r="H155">
        <f>C155+H154</f>
        <v/>
      </c>
      <c r="I155">
        <f>D155+I154</f>
        <v/>
      </c>
      <c r="K155" s="9">
        <f>H155/G155</f>
        <v/>
      </c>
      <c r="L155" s="9">
        <f>I155/H155</f>
        <v/>
      </c>
      <c r="M155" s="9">
        <f>I155/G155</f>
        <v/>
      </c>
      <c r="S155" s="9">
        <f>K155*($O$6^(ROW()-10))</f>
        <v/>
      </c>
      <c r="T155" s="9">
        <f>L155*($O$6^(ROW()-10))</f>
        <v/>
      </c>
      <c r="U155" s="9">
        <f>M155*($O$6^(ROW()-10))</f>
        <v/>
      </c>
      <c r="W155" s="6">
        <f>A155</f>
        <v/>
      </c>
      <c r="X155" s="9">
        <f>S155/OFFSET(S$10, $H$1,0)</f>
        <v/>
      </c>
      <c r="Y155" s="9">
        <f>T155/OFFSET(T$10, $H$1,0)</f>
        <v/>
      </c>
      <c r="Z155" s="9">
        <f>U155/OFFSET(U$10, $H$1,0)</f>
        <v/>
      </c>
    </row>
    <row r="156">
      <c r="A156" s="2" t="n">
        <v>45383</v>
      </c>
      <c r="B156" t="n">
        <v>606</v>
      </c>
      <c r="C156" t="n">
        <v>318</v>
      </c>
      <c r="D156" t="n">
        <v>1098</v>
      </c>
      <c r="E156" t="n">
        <v>2022</v>
      </c>
      <c r="G156">
        <f>B156+G155</f>
        <v/>
      </c>
      <c r="H156">
        <f>C156+H155</f>
        <v/>
      </c>
      <c r="I156">
        <f>D156+I155</f>
        <v/>
      </c>
      <c r="K156" s="9">
        <f>H156/G156</f>
        <v/>
      </c>
      <c r="L156" s="9">
        <f>I156/H156</f>
        <v/>
      </c>
      <c r="M156" s="9">
        <f>I156/G156</f>
        <v/>
      </c>
      <c r="S156" s="9">
        <f>K156*($O$6^(ROW()-10))</f>
        <v/>
      </c>
      <c r="T156" s="9">
        <f>L156*($O$6^(ROW()-10))</f>
        <v/>
      </c>
      <c r="U156" s="9">
        <f>M156*($O$6^(ROW()-10))</f>
        <v/>
      </c>
      <c r="W156" s="6">
        <f>A156</f>
        <v/>
      </c>
      <c r="X156" s="9">
        <f>S156/OFFSET(S$10, $H$1,0)</f>
        <v/>
      </c>
      <c r="Y156" s="9">
        <f>T156/OFFSET(T$10, $H$1,0)</f>
        <v/>
      </c>
      <c r="Z156" s="9">
        <f>U156/OFFSET(U$10, $H$1,0)</f>
        <v/>
      </c>
    </row>
    <row r="157">
      <c r="A157" s="3" t="inlineStr">
        <is>
          <t>Grand Total</t>
        </is>
      </c>
      <c r="B157" t="n">
        <v>122122</v>
      </c>
      <c r="C157" t="n">
        <v>50197</v>
      </c>
      <c r="D157" t="n">
        <v>162688</v>
      </c>
      <c r="E157" t="n">
        <v>335007</v>
      </c>
    </row>
  </sheetData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O22:O24"/>
  <sheetViews>
    <sheetView workbookViewId="0">
      <selection activeCell="L10" sqref="L10"/>
    </sheetView>
  </sheetViews>
  <sheetFormatPr baseColWidth="8" defaultRowHeight="14.5"/>
  <sheetData>
    <row r="22">
      <c r="O22" t="inlineStr">
        <is>
          <t>Where A=start value, B=end value and n is the number of weeks.</t>
        </is>
      </c>
    </row>
    <row r="24">
      <c r="O24" t="inlineStr">
        <is>
          <t>Be sure to start AFTER the cum ratio has had a chance to stabilize, e.g., 4 weeks or more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Steve Kirsch</dc:creator>
  <dcterms:created xsi:type="dcterms:W3CDTF">2015-06-05T18:17:20Z</dcterms:created>
  <dcterms:modified xsi:type="dcterms:W3CDTF">2025-09-01T14:14:59Z</dcterms:modified>
  <cp:lastModifiedBy>Steve Kirsch</cp:lastModifiedBy>
</cp:coreProperties>
</file>