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LTCF\"/>
    </mc:Choice>
  </mc:AlternateContent>
  <xr:revisionPtr revIDLastSave="0" documentId="13_ncr:1_{06D1DC8B-3602-4B95-BDF9-FD75094A34FF}" xr6:coauthVersionLast="47" xr6:coauthVersionMax="47" xr10:uidLastSave="{00000000-0000-0000-0000-000000000000}"/>
  <bookViews>
    <workbookView xWindow="-120" yWindow="-120" windowWidth="29040" windowHeight="15720" xr2:uid="{117AAEEC-A907-4519-B809-3E58232F1605}"/>
  </bookViews>
  <sheets>
    <sheet name="Dec CFR vs Jan CFR" sheetId="8" r:id="rId1"/>
    <sheet name="Cumulative CFR calculation" sheetId="6" r:id="rId2"/>
    <sheet name="COVID-19_cases_at_Long_Term_Car" sheetId="4" r:id="rId3"/>
    <sheet name="correlation analysis" sheetId="7" r:id="rId4"/>
    <sheet name="CFR calculation" sheetId="2" r:id="rId5"/>
    <sheet name="Count_of_deaths_with_COVID-19" sheetId="3" r:id="rId6"/>
    <sheet name="Data sources" sheetId="1" r:id="rId7"/>
  </sheets>
  <calcPr calcId="191029"/>
  <pivotCaches>
    <pivotCache cacheId="41" r:id="rId8"/>
    <pivotCache cacheId="4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M10" i="8"/>
  <c r="F25" i="7" l="1"/>
  <c r="F24" i="7"/>
  <c r="F23" i="7"/>
  <c r="F22" i="7"/>
  <c r="F21" i="7"/>
  <c r="F20" i="7"/>
  <c r="F19" i="7"/>
  <c r="N3" i="8"/>
  <c r="N2" i="8"/>
  <c r="O10" i="8" s="1"/>
  <c r="M3" i="8"/>
  <c r="M2" i="8"/>
  <c r="H3" i="8"/>
  <c r="H4" i="8" s="1"/>
  <c r="H2" i="8"/>
  <c r="J2" i="8" s="1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L3" i="6"/>
  <c r="M2" i="6"/>
  <c r="L2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H446" i="6"/>
  <c r="H441" i="6"/>
  <c r="H442" i="6" s="1"/>
  <c r="H443" i="6" s="1"/>
  <c r="H444" i="6" s="1"/>
  <c r="H445" i="6" s="1"/>
  <c r="H411" i="6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379" i="6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378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2" i="6"/>
  <c r="H3" i="6"/>
  <c r="H4" i="6" s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O3" i="8" l="1"/>
  <c r="P3" i="8" s="1"/>
  <c r="N9" i="8"/>
  <c r="N8" i="8" s="1"/>
  <c r="O2" i="8"/>
  <c r="P2" i="8" s="1"/>
  <c r="M9" i="8"/>
  <c r="J4" i="8"/>
  <c r="I4" i="8"/>
  <c r="H5" i="8"/>
  <c r="I3" i="8"/>
  <c r="J3" i="8"/>
  <c r="I2" i="8"/>
  <c r="O4" i="8" l="1"/>
  <c r="O9" i="8"/>
  <c r="M8" i="8"/>
  <c r="H6" i="8"/>
  <c r="J5" i="8"/>
  <c r="I5" i="8"/>
  <c r="M13" i="8" l="1"/>
  <c r="M15" i="8" s="1"/>
  <c r="M14" i="8"/>
  <c r="O8" i="8"/>
  <c r="M12" i="8" s="1"/>
  <c r="J6" i="8"/>
  <c r="I6" i="8"/>
  <c r="H7" i="8"/>
  <c r="M17" i="8" l="1"/>
  <c r="M16" i="8"/>
  <c r="H8" i="8"/>
  <c r="J7" i="8"/>
  <c r="I7" i="8"/>
  <c r="H9" i="8" l="1"/>
  <c r="J8" i="8"/>
  <c r="I8" i="8"/>
  <c r="H10" i="8" l="1"/>
  <c r="J9" i="8"/>
  <c r="I9" i="8"/>
  <c r="H11" i="8" l="1"/>
  <c r="J10" i="8"/>
  <c r="I10" i="8"/>
  <c r="J11" i="8" l="1"/>
  <c r="I11" i="8"/>
  <c r="H12" i="8"/>
  <c r="H13" i="8" l="1"/>
  <c r="J12" i="8"/>
  <c r="I12" i="8"/>
  <c r="H14" i="8" l="1"/>
  <c r="J13" i="8"/>
  <c r="I13" i="8"/>
  <c r="J14" i="8" l="1"/>
  <c r="I14" i="8"/>
  <c r="H15" i="8"/>
  <c r="I15" i="8" l="1"/>
  <c r="H16" i="8"/>
  <c r="J15" i="8"/>
  <c r="H17" i="8" l="1"/>
  <c r="J16" i="8"/>
  <c r="I16" i="8"/>
  <c r="H18" i="8" l="1"/>
  <c r="J17" i="8"/>
  <c r="I17" i="8"/>
  <c r="H19" i="8" l="1"/>
  <c r="J18" i="8"/>
  <c r="I18" i="8"/>
  <c r="J19" i="8" l="1"/>
  <c r="I19" i="8"/>
  <c r="H20" i="8"/>
  <c r="H21" i="8" l="1"/>
  <c r="J20" i="8"/>
  <c r="I20" i="8"/>
  <c r="J21" i="8" l="1"/>
  <c r="I21" i="8"/>
  <c r="H22" i="8"/>
  <c r="H23" i="8" l="1"/>
  <c r="J22" i="8"/>
  <c r="I22" i="8"/>
  <c r="H24" i="8" l="1"/>
  <c r="J23" i="8"/>
  <c r="I23" i="8"/>
  <c r="J24" i="8" l="1"/>
  <c r="I24" i="8"/>
  <c r="H25" i="8"/>
  <c r="H26" i="8" l="1"/>
  <c r="J25" i="8"/>
  <c r="I25" i="8"/>
  <c r="H27" i="8" l="1"/>
  <c r="J26" i="8"/>
  <c r="I26" i="8"/>
  <c r="H28" i="8" l="1"/>
  <c r="J27" i="8"/>
  <c r="I27" i="8"/>
  <c r="J28" i="8" l="1"/>
  <c r="I28" i="8"/>
  <c r="H29" i="8"/>
  <c r="H30" i="8" l="1"/>
  <c r="J29" i="8"/>
  <c r="I29" i="8"/>
  <c r="H31" i="8" l="1"/>
  <c r="J30" i="8"/>
  <c r="I30" i="8"/>
  <c r="J31" i="8" l="1"/>
  <c r="I31" i="8"/>
  <c r="H32" i="8"/>
  <c r="J32" i="8" l="1"/>
  <c r="I32" i="8"/>
  <c r="H33" i="8"/>
  <c r="H34" i="8" l="1"/>
  <c r="J33" i="8"/>
  <c r="I33" i="8"/>
  <c r="J34" i="8" l="1"/>
  <c r="I34" i="8"/>
  <c r="H35" i="8"/>
  <c r="H36" i="8" l="1"/>
  <c r="J35" i="8"/>
  <c r="I35" i="8"/>
  <c r="J36" i="8" l="1"/>
  <c r="I36" i="8"/>
  <c r="H37" i="8"/>
  <c r="H38" i="8" l="1"/>
  <c r="J37" i="8"/>
  <c r="I37" i="8"/>
  <c r="H39" i="8" l="1"/>
  <c r="J38" i="8"/>
  <c r="I38" i="8"/>
  <c r="H40" i="8" l="1"/>
  <c r="J39" i="8"/>
  <c r="I39" i="8"/>
  <c r="H41" i="8" l="1"/>
  <c r="J40" i="8"/>
  <c r="I40" i="8"/>
  <c r="J41" i="8" l="1"/>
  <c r="I41" i="8"/>
  <c r="H42" i="8"/>
  <c r="I42" i="8" l="1"/>
  <c r="H43" i="8"/>
  <c r="J42" i="8"/>
  <c r="H44" i="8" l="1"/>
  <c r="J43" i="8"/>
  <c r="I43" i="8"/>
  <c r="J44" i="8" l="1"/>
  <c r="I44" i="8"/>
  <c r="H45" i="8"/>
  <c r="H46" i="8" l="1"/>
  <c r="J45" i="8"/>
  <c r="I45" i="8"/>
  <c r="H47" i="8" l="1"/>
  <c r="J46" i="8"/>
  <c r="I46" i="8"/>
  <c r="H48" i="8" l="1"/>
  <c r="J47" i="8"/>
  <c r="I47" i="8"/>
  <c r="H49" i="8" l="1"/>
  <c r="J48" i="8"/>
  <c r="I48" i="8"/>
  <c r="H50" i="8" l="1"/>
  <c r="J49" i="8"/>
  <c r="I49" i="8"/>
  <c r="H51" i="8" l="1"/>
  <c r="J50" i="8"/>
  <c r="I50" i="8"/>
  <c r="J51" i="8" l="1"/>
  <c r="I51" i="8"/>
  <c r="H52" i="8"/>
  <c r="H53" i="8" l="1"/>
  <c r="J52" i="8"/>
  <c r="I52" i="8"/>
  <c r="H54" i="8" l="1"/>
  <c r="J53" i="8"/>
  <c r="I53" i="8"/>
  <c r="J54" i="8" l="1"/>
  <c r="I54" i="8"/>
  <c r="H55" i="8"/>
  <c r="J55" i="8" l="1"/>
  <c r="I55" i="8"/>
  <c r="H56" i="8"/>
  <c r="H57" i="8" l="1"/>
  <c r="J56" i="8"/>
  <c r="I56" i="8"/>
  <c r="H58" i="8" l="1"/>
  <c r="J57" i="8"/>
  <c r="I57" i="8"/>
  <c r="H59" i="8" l="1"/>
  <c r="J58" i="8"/>
  <c r="I58" i="8"/>
  <c r="J59" i="8" l="1"/>
  <c r="I59" i="8"/>
  <c r="H60" i="8"/>
  <c r="H61" i="8" l="1"/>
  <c r="J60" i="8"/>
  <c r="I60" i="8"/>
  <c r="J61" i="8" l="1"/>
  <c r="I61" i="8"/>
  <c r="H62" i="8"/>
  <c r="H63" i="8" l="1"/>
  <c r="J62" i="8"/>
  <c r="I62" i="8"/>
  <c r="H64" i="8" l="1"/>
  <c r="J63" i="8"/>
  <c r="I63" i="8"/>
  <c r="J64" i="8" l="1"/>
  <c r="I64" i="8"/>
  <c r="H65" i="8"/>
  <c r="I65" i="8" l="1"/>
  <c r="H66" i="8"/>
  <c r="J65" i="8"/>
  <c r="H67" i="8" l="1"/>
  <c r="J66" i="8"/>
  <c r="I66" i="8"/>
  <c r="H68" i="8" l="1"/>
  <c r="J67" i="8"/>
  <c r="I67" i="8"/>
  <c r="H69" i="8" l="1"/>
  <c r="J68" i="8"/>
  <c r="I68" i="8"/>
  <c r="J69" i="8" l="1"/>
  <c r="I69" i="8"/>
  <c r="H70" i="8"/>
  <c r="H71" i="8" l="1"/>
  <c r="J70" i="8"/>
  <c r="I70" i="8"/>
  <c r="J71" i="8" l="1"/>
  <c r="I71" i="8"/>
  <c r="H72" i="8"/>
  <c r="H73" i="8" l="1"/>
  <c r="J72" i="8"/>
  <c r="I72" i="8"/>
  <c r="H74" i="8" l="1"/>
  <c r="J73" i="8"/>
  <c r="I73" i="8"/>
  <c r="J74" i="8" l="1"/>
  <c r="I74" i="8"/>
  <c r="H75" i="8"/>
  <c r="H76" i="8" l="1"/>
  <c r="I75" i="8"/>
  <c r="J75" i="8"/>
  <c r="H77" i="8" l="1"/>
  <c r="J76" i="8"/>
  <c r="I76" i="8"/>
  <c r="H78" i="8" l="1"/>
  <c r="J77" i="8"/>
  <c r="I77" i="8"/>
  <c r="H79" i="8" l="1"/>
  <c r="J78" i="8"/>
  <c r="I78" i="8"/>
  <c r="I79" i="8" l="1"/>
  <c r="H80" i="8"/>
  <c r="J79" i="8"/>
  <c r="H81" i="8" l="1"/>
  <c r="J80" i="8"/>
  <c r="I80" i="8"/>
  <c r="J81" i="8" l="1"/>
  <c r="I81" i="8"/>
  <c r="H82" i="8"/>
  <c r="H83" i="8" l="1"/>
  <c r="J82" i="8"/>
  <c r="I82" i="8"/>
  <c r="H84" i="8" l="1"/>
  <c r="J83" i="8"/>
  <c r="I83" i="8"/>
  <c r="J84" i="8" l="1"/>
  <c r="I84" i="8"/>
  <c r="H85" i="8"/>
  <c r="H86" i="8" l="1"/>
  <c r="J85" i="8"/>
  <c r="I85" i="8"/>
  <c r="H87" i="8" l="1"/>
  <c r="J86" i="8"/>
  <c r="I86" i="8"/>
  <c r="H88" i="8" l="1"/>
  <c r="J87" i="8"/>
  <c r="I87" i="8"/>
  <c r="J88" i="8" l="1"/>
  <c r="I88" i="8"/>
  <c r="H89" i="8"/>
  <c r="I89" i="8" l="1"/>
  <c r="H90" i="8"/>
  <c r="J89" i="8"/>
  <c r="H91" i="8" l="1"/>
  <c r="J90" i="8"/>
  <c r="I90" i="8"/>
  <c r="J91" i="8" l="1"/>
  <c r="I91" i="8"/>
  <c r="H92" i="8"/>
  <c r="H93" i="8" l="1"/>
  <c r="J92" i="8"/>
  <c r="I92" i="8"/>
  <c r="H94" i="8" l="1"/>
  <c r="I93" i="8"/>
  <c r="J93" i="8"/>
  <c r="J94" i="8" l="1"/>
  <c r="I94" i="8"/>
  <c r="H95" i="8"/>
  <c r="H96" i="8" l="1"/>
  <c r="J95" i="8"/>
  <c r="I95" i="8"/>
  <c r="H97" i="8" l="1"/>
  <c r="J96" i="8"/>
  <c r="I96" i="8"/>
  <c r="H98" i="8" l="1"/>
  <c r="J97" i="8"/>
  <c r="I97" i="8"/>
  <c r="J98" i="8" l="1"/>
  <c r="I98" i="8"/>
  <c r="H99" i="8"/>
  <c r="I99" i="8" l="1"/>
  <c r="H100" i="8"/>
  <c r="J99" i="8"/>
  <c r="H101" i="8" l="1"/>
  <c r="J100" i="8"/>
  <c r="I100" i="8"/>
  <c r="J101" i="8" l="1"/>
  <c r="I101" i="8"/>
  <c r="H102" i="8"/>
  <c r="H103" i="8" l="1"/>
  <c r="J102" i="8"/>
  <c r="I102" i="8"/>
  <c r="H104" i="8" l="1"/>
  <c r="J103" i="8"/>
  <c r="I103" i="8"/>
  <c r="J104" i="8" l="1"/>
  <c r="I104" i="8"/>
  <c r="H105" i="8"/>
  <c r="H106" i="8" l="1"/>
  <c r="J105" i="8"/>
  <c r="I105" i="8"/>
  <c r="H107" i="8" l="1"/>
  <c r="J106" i="8"/>
  <c r="I106" i="8"/>
  <c r="H108" i="8" l="1"/>
  <c r="J107" i="8"/>
  <c r="I107" i="8"/>
  <c r="H109" i="8" l="1"/>
  <c r="J108" i="8"/>
  <c r="I108" i="8"/>
  <c r="H110" i="8" l="1"/>
  <c r="J109" i="8"/>
  <c r="I109" i="8"/>
  <c r="H111" i="8" l="1"/>
  <c r="J110" i="8"/>
  <c r="I110" i="8"/>
  <c r="J111" i="8" l="1"/>
  <c r="I111" i="8"/>
  <c r="H112" i="8"/>
  <c r="H113" i="8" l="1"/>
  <c r="J112" i="8"/>
  <c r="I112" i="8"/>
  <c r="H114" i="8" l="1"/>
  <c r="J113" i="8"/>
  <c r="I113" i="8"/>
  <c r="J114" i="8" l="1"/>
  <c r="I114" i="8"/>
  <c r="H115" i="8"/>
  <c r="I115" i="8" l="1"/>
  <c r="H116" i="8"/>
  <c r="J115" i="8"/>
  <c r="H117" i="8" l="1"/>
  <c r="J116" i="8"/>
  <c r="I116" i="8"/>
  <c r="H118" i="8" l="1"/>
  <c r="J117" i="8"/>
  <c r="I117" i="8"/>
  <c r="H119" i="8" l="1"/>
  <c r="J118" i="8"/>
  <c r="I118" i="8"/>
  <c r="H120" i="8" l="1"/>
  <c r="J119" i="8"/>
  <c r="I119" i="8"/>
  <c r="H121" i="8" l="1"/>
  <c r="J120" i="8"/>
  <c r="I120" i="8"/>
  <c r="J121" i="8" l="1"/>
  <c r="I121" i="8"/>
  <c r="H122" i="8"/>
  <c r="H123" i="8" l="1"/>
  <c r="J122" i="8"/>
  <c r="I122" i="8"/>
  <c r="H124" i="8" l="1"/>
  <c r="J123" i="8"/>
  <c r="I123" i="8"/>
  <c r="J124" i="8" l="1"/>
  <c r="I124" i="8"/>
  <c r="H125" i="8"/>
  <c r="H126" i="8" l="1"/>
  <c r="J125" i="8"/>
  <c r="I125" i="8"/>
  <c r="H127" i="8" l="1"/>
  <c r="J126" i="8"/>
  <c r="I126" i="8"/>
  <c r="H128" i="8" l="1"/>
  <c r="J127" i="8"/>
  <c r="I127" i="8"/>
  <c r="I128" i="8" l="1"/>
  <c r="H129" i="8"/>
  <c r="J128" i="8"/>
  <c r="H130" i="8" l="1"/>
  <c r="J129" i="8"/>
  <c r="I129" i="8"/>
  <c r="H131" i="8" l="1"/>
  <c r="J130" i="8"/>
  <c r="I130" i="8"/>
  <c r="J131" i="8" l="1"/>
  <c r="I131" i="8"/>
  <c r="H132" i="8"/>
  <c r="J132" i="8" l="1"/>
  <c r="I132" i="8"/>
  <c r="H133" i="8"/>
  <c r="H134" i="8" l="1"/>
  <c r="J133" i="8"/>
  <c r="I133" i="8"/>
  <c r="J134" i="8" l="1"/>
  <c r="I134" i="8"/>
  <c r="H135" i="8"/>
  <c r="H136" i="8" l="1"/>
  <c r="J135" i="8"/>
  <c r="I135" i="8"/>
  <c r="H137" i="8" l="1"/>
  <c r="J136" i="8"/>
  <c r="I136" i="8"/>
  <c r="H138" i="8" l="1"/>
  <c r="J137" i="8"/>
  <c r="I137" i="8"/>
  <c r="H139" i="8" l="1"/>
  <c r="J138" i="8"/>
  <c r="I138" i="8"/>
  <c r="H140" i="8" l="1"/>
  <c r="J139" i="8"/>
  <c r="I139" i="8"/>
  <c r="H141" i="8" l="1"/>
  <c r="J140" i="8"/>
  <c r="I140" i="8"/>
  <c r="J141" i="8" l="1"/>
  <c r="I141" i="8"/>
  <c r="H142" i="8"/>
  <c r="H143" i="8" l="1"/>
  <c r="J142" i="8"/>
  <c r="I142" i="8"/>
  <c r="H144" i="8" l="1"/>
  <c r="J143" i="8"/>
  <c r="I143" i="8"/>
  <c r="J144" i="8" l="1"/>
  <c r="I144" i="8"/>
  <c r="H145" i="8"/>
  <c r="J145" i="8" l="1"/>
  <c r="I145" i="8"/>
  <c r="H146" i="8"/>
  <c r="H147" i="8" l="1"/>
  <c r="J146" i="8"/>
  <c r="I146" i="8"/>
  <c r="H148" i="8" l="1"/>
  <c r="J147" i="8"/>
  <c r="I147" i="8"/>
  <c r="H149" i="8" l="1"/>
  <c r="J148" i="8"/>
  <c r="I148" i="8"/>
  <c r="H150" i="8" l="1"/>
  <c r="J149" i="8"/>
  <c r="I149" i="8"/>
  <c r="H151" i="8" l="1"/>
  <c r="J150" i="8"/>
  <c r="I150" i="8"/>
  <c r="J151" i="8" l="1"/>
  <c r="I151" i="8"/>
  <c r="H152" i="8"/>
  <c r="H153" i="8" l="1"/>
  <c r="J152" i="8"/>
  <c r="I152" i="8"/>
  <c r="H154" i="8" l="1"/>
  <c r="J153" i="8"/>
  <c r="I153" i="8"/>
  <c r="J154" i="8" l="1"/>
  <c r="I154" i="8"/>
  <c r="H155" i="8"/>
  <c r="H156" i="8" l="1"/>
  <c r="J155" i="8"/>
  <c r="I155" i="8"/>
  <c r="H157" i="8" l="1"/>
  <c r="I156" i="8"/>
  <c r="J156" i="8"/>
  <c r="H158" i="8" l="1"/>
  <c r="J157" i="8"/>
  <c r="I157" i="8"/>
  <c r="J158" i="8" l="1"/>
  <c r="I158" i="8"/>
  <c r="H159" i="8"/>
  <c r="H160" i="8" l="1"/>
  <c r="J159" i="8"/>
  <c r="I159" i="8"/>
  <c r="H161" i="8" l="1"/>
  <c r="J160" i="8"/>
  <c r="I160" i="8"/>
  <c r="J161" i="8" l="1"/>
  <c r="I161" i="8"/>
  <c r="H162" i="8"/>
  <c r="H163" i="8" l="1"/>
  <c r="J162" i="8"/>
  <c r="I162" i="8"/>
  <c r="H164" i="8" l="1"/>
  <c r="J163" i="8"/>
  <c r="I163" i="8"/>
  <c r="J164" i="8" l="1"/>
  <c r="I164" i="8"/>
  <c r="H165" i="8"/>
  <c r="J165" i="8" l="1"/>
  <c r="H166" i="8"/>
  <c r="I165" i="8"/>
  <c r="J166" i="8" l="1"/>
  <c r="I166" i="8"/>
  <c r="H167" i="8"/>
  <c r="J167" i="8" l="1"/>
  <c r="H168" i="8"/>
  <c r="I167" i="8"/>
  <c r="J168" i="8" l="1"/>
  <c r="I168" i="8"/>
  <c r="H169" i="8"/>
  <c r="H170" i="8" l="1"/>
  <c r="J169" i="8"/>
  <c r="I169" i="8"/>
  <c r="I170" i="8" l="1"/>
  <c r="H171" i="8"/>
  <c r="J170" i="8"/>
  <c r="H172" i="8" l="1"/>
  <c r="I171" i="8"/>
  <c r="J171" i="8"/>
  <c r="H173" i="8" l="1"/>
  <c r="J172" i="8"/>
  <c r="I172" i="8"/>
  <c r="J173" i="8" l="1"/>
  <c r="I173" i="8"/>
  <c r="H174" i="8"/>
  <c r="I174" i="8" l="1"/>
  <c r="H175" i="8"/>
  <c r="J174" i="8"/>
  <c r="H176" i="8" l="1"/>
  <c r="J175" i="8"/>
  <c r="I175" i="8"/>
  <c r="J176" i="8" l="1"/>
  <c r="I176" i="8"/>
  <c r="H177" i="8"/>
  <c r="H178" i="8" l="1"/>
  <c r="J177" i="8"/>
  <c r="I177" i="8"/>
  <c r="H179" i="8" l="1"/>
  <c r="J178" i="8"/>
  <c r="I178" i="8"/>
  <c r="H180" i="8" l="1"/>
  <c r="J179" i="8"/>
  <c r="I179" i="8"/>
  <c r="I180" i="8" l="1"/>
  <c r="H181" i="8"/>
  <c r="J180" i="8"/>
  <c r="H182" i="8" l="1"/>
  <c r="I181" i="8"/>
  <c r="J181" i="8"/>
  <c r="H183" i="8" l="1"/>
  <c r="I182" i="8"/>
  <c r="J182" i="8"/>
  <c r="J183" i="8" l="1"/>
  <c r="I183" i="8"/>
  <c r="H184" i="8"/>
  <c r="H185" i="8" l="1"/>
  <c r="J184" i="8"/>
  <c r="I184" i="8"/>
  <c r="H186" i="8" l="1"/>
  <c r="J185" i="8"/>
  <c r="I185" i="8"/>
  <c r="J186" i="8" l="1"/>
  <c r="I186" i="8"/>
  <c r="H187" i="8"/>
  <c r="I187" i="8" l="1"/>
  <c r="H188" i="8"/>
  <c r="J187" i="8"/>
  <c r="H189" i="8" l="1"/>
  <c r="J188" i="8"/>
  <c r="I188" i="8"/>
  <c r="H190" i="8" l="1"/>
  <c r="J189" i="8"/>
  <c r="I189" i="8"/>
  <c r="I190" i="8" l="1"/>
  <c r="H191" i="8"/>
  <c r="J190" i="8"/>
  <c r="J191" i="8" l="1"/>
  <c r="I191" i="8"/>
  <c r="H192" i="8"/>
  <c r="H193" i="8" l="1"/>
  <c r="J192" i="8"/>
  <c r="I192" i="8"/>
  <c r="J193" i="8" l="1"/>
  <c r="I193" i="8"/>
  <c r="H194" i="8"/>
  <c r="H195" i="8" l="1"/>
  <c r="J194" i="8"/>
  <c r="I194" i="8"/>
  <c r="J195" i="8" l="1"/>
  <c r="I195" i="8"/>
  <c r="H196" i="8"/>
  <c r="J196" i="8" l="1"/>
  <c r="I196" i="8"/>
  <c r="H197" i="8"/>
  <c r="H198" i="8" l="1"/>
  <c r="J197" i="8"/>
  <c r="I197" i="8"/>
  <c r="H199" i="8" l="1"/>
  <c r="J198" i="8"/>
  <c r="I198" i="8"/>
  <c r="H200" i="8" l="1"/>
  <c r="J199" i="8"/>
  <c r="I199" i="8"/>
  <c r="I200" i="8" l="1"/>
  <c r="J200" i="8"/>
  <c r="H201" i="8"/>
  <c r="H202" i="8" l="1"/>
  <c r="J201" i="8"/>
  <c r="I201" i="8"/>
  <c r="H203" i="8" l="1"/>
  <c r="J202" i="8"/>
  <c r="I202" i="8"/>
  <c r="J203" i="8" l="1"/>
  <c r="I203" i="8"/>
  <c r="H204" i="8"/>
  <c r="J204" i="8" l="1"/>
  <c r="I204" i="8"/>
  <c r="H205" i="8"/>
  <c r="I205" i="8" l="1"/>
  <c r="H206" i="8"/>
  <c r="J205" i="8"/>
  <c r="J206" i="8" l="1"/>
  <c r="I206" i="8"/>
  <c r="H207" i="8"/>
  <c r="H208" i="8" l="1"/>
  <c r="J207" i="8"/>
  <c r="I207" i="8"/>
  <c r="J208" i="8" l="1"/>
  <c r="I208" i="8"/>
  <c r="H209" i="8"/>
  <c r="H210" i="8" l="1"/>
  <c r="J209" i="8"/>
  <c r="I209" i="8"/>
  <c r="I210" i="8" l="1"/>
  <c r="H211" i="8"/>
  <c r="J210" i="8"/>
  <c r="H212" i="8" l="1"/>
  <c r="J211" i="8"/>
  <c r="I211" i="8"/>
  <c r="H213" i="8" l="1"/>
  <c r="J212" i="8"/>
  <c r="I212" i="8"/>
  <c r="J213" i="8" l="1"/>
  <c r="I213" i="8"/>
  <c r="H214" i="8"/>
  <c r="H215" i="8" l="1"/>
  <c r="J214" i="8"/>
  <c r="I214" i="8"/>
  <c r="H216" i="8" l="1"/>
  <c r="J215" i="8"/>
  <c r="I215" i="8"/>
  <c r="J216" i="8" l="1"/>
  <c r="I216" i="8"/>
  <c r="H217" i="8"/>
  <c r="H218" i="8" l="1"/>
  <c r="J217" i="8"/>
  <c r="I217" i="8"/>
  <c r="H219" i="8" l="1"/>
  <c r="I218" i="8"/>
  <c r="J218" i="8"/>
  <c r="H220" i="8" l="1"/>
  <c r="J219" i="8"/>
  <c r="I219" i="8"/>
  <c r="I220" i="8" l="1"/>
  <c r="H221" i="8"/>
  <c r="J220" i="8"/>
  <c r="H222" i="8" l="1"/>
  <c r="J221" i="8"/>
  <c r="I221" i="8"/>
  <c r="H223" i="8" l="1"/>
  <c r="I222" i="8"/>
  <c r="J222" i="8"/>
  <c r="J223" i="8" l="1"/>
  <c r="I223" i="8"/>
  <c r="H224" i="8"/>
  <c r="H225" i="8" l="1"/>
  <c r="J224" i="8"/>
  <c r="I224" i="8"/>
  <c r="H226" i="8" l="1"/>
  <c r="J225" i="8"/>
  <c r="I225" i="8"/>
  <c r="J226" i="8" l="1"/>
  <c r="I226" i="8"/>
  <c r="H227" i="8"/>
  <c r="I227" i="8" l="1"/>
  <c r="H228" i="8"/>
  <c r="J227" i="8"/>
  <c r="H229" i="8" l="1"/>
  <c r="J228" i="8"/>
  <c r="I228" i="8"/>
  <c r="H230" i="8" l="1"/>
  <c r="J229" i="8"/>
  <c r="I229" i="8"/>
  <c r="I230" i="8" l="1"/>
  <c r="H231" i="8"/>
  <c r="J230" i="8"/>
  <c r="J231" i="8" l="1"/>
  <c r="I231" i="8"/>
  <c r="H232" i="8"/>
  <c r="H233" i="8" l="1"/>
  <c r="J232" i="8"/>
  <c r="I232" i="8"/>
  <c r="J233" i="8" l="1"/>
  <c r="I233" i="8"/>
  <c r="H234" i="8"/>
  <c r="H235" i="8" l="1"/>
  <c r="J234" i="8"/>
  <c r="I234" i="8"/>
  <c r="J235" i="8" l="1"/>
  <c r="I235" i="8"/>
  <c r="H236" i="8"/>
  <c r="J236" i="8" l="1"/>
  <c r="I236" i="8"/>
  <c r="H237" i="8"/>
  <c r="H238" i="8" l="1"/>
  <c r="J237" i="8"/>
  <c r="I237" i="8"/>
  <c r="H239" i="8" l="1"/>
  <c r="J238" i="8"/>
  <c r="I238" i="8"/>
  <c r="H240" i="8" l="1"/>
  <c r="J239" i="8"/>
  <c r="I239" i="8"/>
  <c r="I240" i="8" l="1"/>
  <c r="J240" i="8"/>
  <c r="H241" i="8"/>
  <c r="H242" i="8" l="1"/>
  <c r="J241" i="8"/>
  <c r="I241" i="8"/>
  <c r="H243" i="8" l="1"/>
  <c r="J242" i="8"/>
  <c r="I242" i="8"/>
  <c r="J243" i="8" l="1"/>
  <c r="I243" i="8"/>
  <c r="H244" i="8"/>
  <c r="J244" i="8" l="1"/>
  <c r="I244" i="8"/>
  <c r="H245" i="8"/>
  <c r="H246" i="8" l="1"/>
  <c r="I245" i="8"/>
  <c r="J245" i="8"/>
  <c r="J246" i="8" l="1"/>
  <c r="I246" i="8"/>
  <c r="H247" i="8"/>
  <c r="H248" i="8" l="1"/>
  <c r="J247" i="8"/>
  <c r="I247" i="8"/>
  <c r="J248" i="8" l="1"/>
  <c r="I248" i="8"/>
  <c r="H249" i="8"/>
  <c r="H250" i="8" l="1"/>
  <c r="J249" i="8"/>
  <c r="I249" i="8"/>
  <c r="I250" i="8" l="1"/>
  <c r="H251" i="8"/>
  <c r="J250" i="8"/>
  <c r="H252" i="8" l="1"/>
  <c r="J251" i="8"/>
  <c r="I251" i="8"/>
  <c r="H253" i="8" l="1"/>
  <c r="J252" i="8"/>
  <c r="I252" i="8"/>
  <c r="J253" i="8" l="1"/>
  <c r="I253" i="8"/>
  <c r="H254" i="8"/>
  <c r="H255" i="8" l="1"/>
  <c r="J254" i="8"/>
  <c r="I254" i="8"/>
  <c r="H256" i="8" l="1"/>
  <c r="J255" i="8"/>
  <c r="I255" i="8"/>
  <c r="J256" i="8" l="1"/>
  <c r="I256" i="8"/>
  <c r="H257" i="8"/>
  <c r="H258" i="8" l="1"/>
  <c r="J257" i="8"/>
  <c r="I257" i="8"/>
  <c r="I258" i="8" l="1"/>
  <c r="H259" i="8"/>
  <c r="J258" i="8"/>
  <c r="H260" i="8" l="1"/>
  <c r="I259" i="8"/>
  <c r="J259" i="8"/>
  <c r="I260" i="8" l="1"/>
  <c r="H261" i="8"/>
  <c r="J260" i="8"/>
  <c r="H262" i="8" l="1"/>
  <c r="J261" i="8"/>
  <c r="I261" i="8"/>
  <c r="H263" i="8" l="1"/>
  <c r="J262" i="8"/>
  <c r="I262" i="8"/>
  <c r="J263" i="8" l="1"/>
  <c r="I263" i="8"/>
  <c r="H264" i="8"/>
  <c r="H265" i="8" l="1"/>
  <c r="J264" i="8"/>
  <c r="I264" i="8"/>
  <c r="H266" i="8" l="1"/>
  <c r="J265" i="8"/>
  <c r="I265" i="8"/>
  <c r="J266" i="8" l="1"/>
  <c r="I266" i="8"/>
  <c r="H267" i="8"/>
  <c r="J267" i="8" l="1"/>
  <c r="I267" i="8"/>
  <c r="H268" i="8"/>
  <c r="H269" i="8" l="1"/>
  <c r="J268" i="8"/>
  <c r="I268" i="8"/>
  <c r="H270" i="8" l="1"/>
  <c r="I269" i="8"/>
  <c r="J269" i="8"/>
  <c r="I270" i="8" l="1"/>
  <c r="H271" i="8"/>
  <c r="J270" i="8"/>
  <c r="H272" i="8" l="1"/>
  <c r="J271" i="8"/>
  <c r="I271" i="8"/>
  <c r="H273" i="8" l="1"/>
  <c r="I272" i="8"/>
  <c r="J272" i="8"/>
  <c r="J273" i="8" l="1"/>
  <c r="I273" i="8"/>
  <c r="H274" i="8"/>
  <c r="H275" i="8" l="1"/>
  <c r="J274" i="8"/>
  <c r="I274" i="8"/>
  <c r="H276" i="8" l="1"/>
  <c r="J275" i="8"/>
  <c r="I275" i="8"/>
  <c r="J276" i="8" l="1"/>
  <c r="I276" i="8"/>
  <c r="H277" i="8"/>
  <c r="J277" i="8" l="1"/>
  <c r="I277" i="8"/>
  <c r="H278" i="8"/>
  <c r="J278" i="8" l="1"/>
  <c r="H279" i="8"/>
  <c r="I278" i="8"/>
  <c r="H280" i="8" l="1"/>
  <c r="I279" i="8"/>
  <c r="J279" i="8"/>
  <c r="I280" i="8" l="1"/>
  <c r="H281" i="8"/>
  <c r="J280" i="8"/>
  <c r="H282" i="8" l="1"/>
  <c r="J281" i="8"/>
  <c r="I281" i="8"/>
  <c r="H283" i="8" l="1"/>
  <c r="I282" i="8"/>
  <c r="J282" i="8"/>
  <c r="J283" i="8" l="1"/>
  <c r="I283" i="8"/>
  <c r="H284" i="8"/>
  <c r="H285" i="8" l="1"/>
  <c r="J284" i="8"/>
  <c r="I284" i="8"/>
  <c r="H286" i="8" l="1"/>
  <c r="J285" i="8"/>
  <c r="I285" i="8"/>
  <c r="J286" i="8" l="1"/>
  <c r="I286" i="8"/>
  <c r="H287" i="8"/>
  <c r="H288" i="8" l="1"/>
  <c r="J287" i="8"/>
  <c r="I287" i="8"/>
  <c r="H289" i="8" l="1"/>
  <c r="J288" i="8"/>
  <c r="I288" i="8"/>
  <c r="H290" i="8" l="1"/>
  <c r="I289" i="8"/>
  <c r="J289" i="8"/>
  <c r="I290" i="8" l="1"/>
  <c r="H291" i="8"/>
  <c r="J290" i="8"/>
  <c r="H292" i="8" l="1"/>
  <c r="J291" i="8"/>
  <c r="I291" i="8"/>
  <c r="H293" i="8" l="1"/>
  <c r="I292" i="8"/>
  <c r="J292" i="8"/>
  <c r="J293" i="8" l="1"/>
  <c r="I293" i="8"/>
  <c r="H294" i="8"/>
  <c r="H295" i="8" l="1"/>
  <c r="I294" i="8"/>
  <c r="J294" i="8"/>
  <c r="H296" i="8" l="1"/>
  <c r="J295" i="8"/>
  <c r="I295" i="8"/>
  <c r="J296" i="8" l="1"/>
  <c r="I296" i="8"/>
  <c r="H297" i="8"/>
  <c r="H298" i="8" l="1"/>
  <c r="J297" i="8"/>
  <c r="I297" i="8"/>
  <c r="H299" i="8" l="1"/>
  <c r="I298" i="8"/>
  <c r="J298" i="8"/>
  <c r="H300" i="8" l="1"/>
  <c r="I299" i="8"/>
  <c r="J299" i="8"/>
  <c r="I300" i="8" l="1"/>
  <c r="H301" i="8"/>
  <c r="J300" i="8"/>
  <c r="H302" i="8" l="1"/>
  <c r="J301" i="8"/>
  <c r="I301" i="8"/>
  <c r="H303" i="8" l="1"/>
  <c r="J302" i="8"/>
  <c r="I302" i="8"/>
  <c r="J303" i="8" l="1"/>
  <c r="I303" i="8"/>
  <c r="H304" i="8"/>
  <c r="I304" i="8" l="1"/>
  <c r="H305" i="8"/>
  <c r="J304" i="8"/>
  <c r="H306" i="8" l="1"/>
  <c r="J305" i="8"/>
  <c r="I305" i="8"/>
  <c r="J306" i="8" l="1"/>
  <c r="I306" i="8"/>
  <c r="H307" i="8"/>
  <c r="H308" i="8" l="1"/>
  <c r="J307" i="8"/>
  <c r="I307" i="8"/>
  <c r="H309" i="8" l="1"/>
  <c r="J308" i="8"/>
  <c r="I308" i="8"/>
  <c r="H310" i="8" l="1"/>
  <c r="I309" i="8"/>
  <c r="J309" i="8"/>
  <c r="I310" i="8" l="1"/>
  <c r="H311" i="8"/>
  <c r="J310" i="8"/>
  <c r="H312" i="8" l="1"/>
  <c r="J311" i="8"/>
  <c r="I311" i="8"/>
  <c r="H313" i="8" l="1"/>
  <c r="J312" i="8"/>
  <c r="I312" i="8"/>
  <c r="J313" i="8" l="1"/>
  <c r="I313" i="8"/>
  <c r="H314" i="8"/>
  <c r="J314" i="8" l="1"/>
  <c r="I314" i="8"/>
  <c r="H315" i="8"/>
  <c r="H316" i="8" l="1"/>
  <c r="J315" i="8"/>
  <c r="I315" i="8"/>
  <c r="J316" i="8" l="1"/>
  <c r="I316" i="8"/>
  <c r="H317" i="8"/>
  <c r="H318" i="8" l="1"/>
  <c r="J317" i="8"/>
  <c r="I317" i="8"/>
  <c r="H319" i="8" l="1"/>
  <c r="J318" i="8"/>
  <c r="I318" i="8"/>
  <c r="H320" i="8" l="1"/>
  <c r="I319" i="8"/>
  <c r="J319" i="8"/>
  <c r="I320" i="8" l="1"/>
  <c r="J320" i="8"/>
  <c r="H321" i="8"/>
  <c r="H322" i="8" l="1"/>
  <c r="J321" i="8"/>
  <c r="I321" i="8"/>
  <c r="H323" i="8" l="1"/>
  <c r="J322" i="8"/>
  <c r="I322" i="8"/>
  <c r="J323" i="8" l="1"/>
  <c r="I323" i="8"/>
  <c r="H324" i="8"/>
  <c r="H325" i="8" l="1"/>
  <c r="J324" i="8"/>
  <c r="I324" i="8"/>
  <c r="H326" i="8" l="1"/>
  <c r="J325" i="8"/>
  <c r="I325" i="8"/>
  <c r="J326" i="8" l="1"/>
  <c r="I326" i="8"/>
  <c r="H327" i="8"/>
  <c r="H328" i="8" l="1"/>
  <c r="J327" i="8"/>
  <c r="I327" i="8"/>
  <c r="H329" i="8" l="1"/>
  <c r="J328" i="8"/>
  <c r="I328" i="8"/>
  <c r="H330" i="8" l="1"/>
  <c r="I329" i="8"/>
  <c r="J329" i="8"/>
  <c r="I330" i="8" l="1"/>
  <c r="H331" i="8"/>
  <c r="J330" i="8"/>
  <c r="H332" i="8" l="1"/>
  <c r="J331" i="8"/>
  <c r="I331" i="8"/>
  <c r="H333" i="8" l="1"/>
  <c r="J332" i="8"/>
  <c r="I332" i="8"/>
  <c r="J333" i="8" l="1"/>
  <c r="I333" i="8"/>
  <c r="H334" i="8"/>
  <c r="H335" i="8" l="1"/>
  <c r="J334" i="8"/>
  <c r="I334" i="8"/>
  <c r="J335" i="8" l="1"/>
  <c r="H336" i="8"/>
  <c r="I335" i="8"/>
  <c r="J336" i="8" l="1"/>
  <c r="I336" i="8"/>
  <c r="H337" i="8"/>
  <c r="J337" i="8" l="1"/>
  <c r="I337" i="8"/>
  <c r="H338" i="8"/>
  <c r="H339" i="8" l="1"/>
  <c r="J338" i="8"/>
  <c r="I338" i="8"/>
  <c r="H340" i="8" l="1"/>
  <c r="I339" i="8"/>
  <c r="J339" i="8"/>
  <c r="I340" i="8" l="1"/>
  <c r="H341" i="8"/>
  <c r="J340" i="8"/>
  <c r="H342" i="8" l="1"/>
  <c r="J341" i="8"/>
  <c r="I341" i="8"/>
  <c r="H343" i="8" l="1"/>
  <c r="J342" i="8"/>
  <c r="I342" i="8"/>
  <c r="J343" i="8" l="1"/>
  <c r="I343" i="8"/>
  <c r="H344" i="8"/>
  <c r="I344" i="8" l="1"/>
  <c r="H345" i="8"/>
  <c r="J344" i="8"/>
  <c r="J345" i="8" l="1"/>
  <c r="H346" i="8"/>
  <c r="I345" i="8"/>
  <c r="J346" i="8" l="1"/>
  <c r="I346" i="8"/>
  <c r="H347" i="8"/>
  <c r="H348" i="8" l="1"/>
  <c r="J347" i="8"/>
  <c r="I347" i="8"/>
  <c r="H349" i="8" l="1"/>
  <c r="J348" i="8"/>
  <c r="I348" i="8"/>
  <c r="H350" i="8" l="1"/>
  <c r="I349" i="8"/>
  <c r="J349" i="8"/>
  <c r="I350" i="8" l="1"/>
  <c r="J350" i="8"/>
  <c r="H351" i="8"/>
  <c r="H352" i="8" l="1"/>
  <c r="I351" i="8"/>
  <c r="J351" i="8"/>
  <c r="H353" i="8" l="1"/>
  <c r="J352" i="8"/>
  <c r="I352" i="8"/>
  <c r="J353" i="8" l="1"/>
  <c r="I353" i="8"/>
  <c r="H354" i="8"/>
  <c r="H355" i="8" l="1"/>
  <c r="J354" i="8"/>
  <c r="I354" i="8"/>
  <c r="H356" i="8" l="1"/>
  <c r="J355" i="8"/>
  <c r="I355" i="8"/>
  <c r="J356" i="8" l="1"/>
  <c r="I356" i="8"/>
  <c r="H357" i="8"/>
  <c r="I357" i="8" l="1"/>
  <c r="H358" i="8"/>
  <c r="J357" i="8"/>
  <c r="H359" i="8" l="1"/>
  <c r="J358" i="8"/>
  <c r="I358" i="8"/>
  <c r="H360" i="8" l="1"/>
  <c r="J359" i="8"/>
  <c r="I359" i="8"/>
  <c r="I360" i="8" l="1"/>
  <c r="H361" i="8"/>
  <c r="J360" i="8"/>
  <c r="H362" i="8" l="1"/>
  <c r="J361" i="8"/>
  <c r="I361" i="8"/>
  <c r="H363" i="8" l="1"/>
  <c r="J362" i="8"/>
  <c r="I362" i="8"/>
  <c r="J363" i="8" l="1"/>
  <c r="I363" i="8"/>
  <c r="H364" i="8"/>
  <c r="H365" i="8" l="1"/>
  <c r="J364" i="8"/>
  <c r="I364" i="8"/>
  <c r="H366" i="8" l="1"/>
  <c r="J365" i="8"/>
  <c r="I365" i="8"/>
  <c r="J366" i="8" l="1"/>
  <c r="I366" i="8"/>
  <c r="H367" i="8"/>
  <c r="H368" i="8" l="1"/>
  <c r="J367" i="8"/>
  <c r="I367" i="8"/>
  <c r="H369" i="8" l="1"/>
  <c r="J368" i="8"/>
  <c r="I368" i="8"/>
  <c r="H370" i="8" l="1"/>
  <c r="J369" i="8"/>
  <c r="I369" i="8"/>
  <c r="I370" i="8" l="1"/>
  <c r="H371" i="8"/>
  <c r="J370" i="8"/>
  <c r="H372" i="8" l="1"/>
  <c r="J371" i="8"/>
  <c r="I371" i="8"/>
  <c r="H373" i="8" l="1"/>
  <c r="J372" i="8"/>
  <c r="I372" i="8"/>
  <c r="J373" i="8" l="1"/>
  <c r="I373" i="8"/>
  <c r="H374" i="8"/>
  <c r="H375" i="8" l="1"/>
  <c r="J374" i="8"/>
  <c r="I374" i="8"/>
  <c r="H376" i="8" l="1"/>
  <c r="J375" i="8"/>
  <c r="I375" i="8"/>
  <c r="J376" i="8" l="1"/>
  <c r="I376" i="8"/>
  <c r="H377" i="8"/>
  <c r="H378" i="8" l="1"/>
  <c r="J377" i="8"/>
  <c r="I377" i="8"/>
  <c r="H379" i="8" l="1"/>
  <c r="J378" i="8"/>
  <c r="I378" i="8"/>
  <c r="H380" i="8" l="1"/>
  <c r="J379" i="8"/>
  <c r="I379" i="8"/>
  <c r="I380" i="8" l="1"/>
  <c r="H381" i="8"/>
  <c r="J380" i="8"/>
  <c r="H382" i="8" l="1"/>
  <c r="J381" i="8"/>
  <c r="I381" i="8"/>
  <c r="H383" i="8" l="1"/>
  <c r="J382" i="8"/>
  <c r="I382" i="8"/>
  <c r="J383" i="8" l="1"/>
  <c r="I383" i="8"/>
  <c r="H384" i="8"/>
  <c r="H385" i="8" l="1"/>
  <c r="J384" i="8"/>
  <c r="I384" i="8"/>
  <c r="H386" i="8" l="1"/>
  <c r="J385" i="8"/>
  <c r="I385" i="8"/>
  <c r="J386" i="8" l="1"/>
  <c r="I386" i="8"/>
  <c r="H387" i="8"/>
  <c r="H388" i="8" l="1"/>
  <c r="J387" i="8"/>
  <c r="I387" i="8"/>
  <c r="H389" i="8" l="1"/>
  <c r="J388" i="8"/>
  <c r="I388" i="8"/>
  <c r="H390" i="8" l="1"/>
  <c r="J389" i="8"/>
  <c r="I389" i="8"/>
  <c r="I390" i="8" l="1"/>
  <c r="H391" i="8"/>
  <c r="J390" i="8"/>
  <c r="H392" i="8" l="1"/>
  <c r="J391" i="8"/>
  <c r="I391" i="8"/>
  <c r="H393" i="8" l="1"/>
  <c r="J392" i="8"/>
  <c r="I392" i="8"/>
  <c r="J393" i="8" l="1"/>
  <c r="I393" i="8"/>
  <c r="H394" i="8"/>
  <c r="H395" i="8" l="1"/>
  <c r="I394" i="8"/>
  <c r="J394" i="8"/>
  <c r="H396" i="8" l="1"/>
  <c r="J395" i="8"/>
  <c r="I395" i="8"/>
  <c r="J396" i="8" l="1"/>
  <c r="I396" i="8"/>
  <c r="H397" i="8"/>
  <c r="H398" i="8" l="1"/>
  <c r="J397" i="8"/>
  <c r="I397" i="8"/>
  <c r="H399" i="8" l="1"/>
  <c r="J398" i="8"/>
  <c r="I398" i="8"/>
  <c r="H400" i="8" l="1"/>
  <c r="J399" i="8"/>
  <c r="I399" i="8"/>
  <c r="I400" i="8" l="1"/>
  <c r="H401" i="8"/>
  <c r="J400" i="8"/>
  <c r="H402" i="8" l="1"/>
  <c r="J401" i="8"/>
  <c r="I401" i="8"/>
  <c r="H403" i="8" l="1"/>
  <c r="J402" i="8"/>
  <c r="I402" i="8"/>
  <c r="J403" i="8" l="1"/>
  <c r="I403" i="8"/>
  <c r="H404" i="8"/>
  <c r="H405" i="8" l="1"/>
  <c r="J404" i="8"/>
  <c r="I404" i="8"/>
  <c r="H406" i="8" l="1"/>
  <c r="J405" i="8"/>
  <c r="I405" i="8"/>
  <c r="J406" i="8" l="1"/>
  <c r="I406" i="8"/>
  <c r="H407" i="8"/>
  <c r="H408" i="8" l="1"/>
  <c r="J407" i="8"/>
  <c r="I407" i="8"/>
  <c r="H409" i="8" l="1"/>
  <c r="J408" i="8"/>
  <c r="I408" i="8"/>
  <c r="H410" i="8" l="1"/>
  <c r="J409" i="8"/>
  <c r="I409" i="8"/>
  <c r="I410" i="8" l="1"/>
  <c r="J410" i="8"/>
  <c r="H411" i="8"/>
  <c r="H412" i="8" l="1"/>
  <c r="J411" i="8"/>
  <c r="I411" i="8"/>
  <c r="H413" i="8" l="1"/>
  <c r="J412" i="8"/>
  <c r="I412" i="8"/>
  <c r="J413" i="8" l="1"/>
  <c r="I413" i="8"/>
  <c r="H414" i="8"/>
  <c r="H415" i="8" l="1"/>
  <c r="J414" i="8"/>
  <c r="I414" i="8"/>
  <c r="H416" i="8" l="1"/>
  <c r="J415" i="8"/>
  <c r="I415" i="8"/>
  <c r="J416" i="8" l="1"/>
  <c r="I416" i="8"/>
  <c r="H417" i="8"/>
  <c r="H418" i="8" l="1"/>
  <c r="J417" i="8"/>
  <c r="I417" i="8"/>
  <c r="H419" i="8" l="1"/>
  <c r="J418" i="8"/>
  <c r="I418" i="8"/>
  <c r="H420" i="8" l="1"/>
  <c r="J419" i="8"/>
  <c r="I419" i="8"/>
  <c r="I420" i="8" l="1"/>
  <c r="H421" i="8"/>
  <c r="J420" i="8"/>
  <c r="H422" i="8" l="1"/>
  <c r="J421" i="8"/>
  <c r="I421" i="8"/>
  <c r="H423" i="8" l="1"/>
  <c r="J422" i="8"/>
  <c r="I422" i="8"/>
  <c r="J423" i="8" l="1"/>
  <c r="I423" i="8"/>
  <c r="H424" i="8"/>
  <c r="H425" i="8" l="1"/>
  <c r="J424" i="8"/>
  <c r="I424" i="8"/>
  <c r="H426" i="8" l="1"/>
  <c r="J425" i="8"/>
  <c r="I425" i="8"/>
  <c r="J426" i="8" l="1"/>
  <c r="I426" i="8"/>
  <c r="H427" i="8"/>
  <c r="J427" i="8" l="1"/>
  <c r="I427" i="8"/>
  <c r="H428" i="8"/>
  <c r="H429" i="8" l="1"/>
  <c r="J428" i="8"/>
  <c r="I428" i="8"/>
  <c r="H430" i="8" l="1"/>
  <c r="J429" i="8"/>
  <c r="I429" i="8"/>
  <c r="I430" i="8" l="1"/>
  <c r="H431" i="8"/>
  <c r="J430" i="8"/>
  <c r="H432" i="8" l="1"/>
  <c r="J431" i="8"/>
  <c r="I431" i="8"/>
  <c r="H433" i="8" l="1"/>
  <c r="J432" i="8"/>
  <c r="I432" i="8"/>
  <c r="J433" i="8" l="1"/>
  <c r="I433" i="8"/>
  <c r="H434" i="8"/>
  <c r="H435" i="8" l="1"/>
  <c r="J434" i="8"/>
  <c r="I434" i="8"/>
  <c r="H436" i="8" l="1"/>
  <c r="J435" i="8"/>
  <c r="I435" i="8"/>
  <c r="J436" i="8" l="1"/>
  <c r="I436" i="8"/>
  <c r="H437" i="8"/>
  <c r="H438" i="8" l="1"/>
  <c r="J437" i="8"/>
  <c r="I437" i="8"/>
  <c r="H439" i="8" l="1"/>
  <c r="J438" i="8"/>
  <c r="I438" i="8"/>
  <c r="H440" i="8" l="1"/>
  <c r="J439" i="8"/>
  <c r="I439" i="8"/>
  <c r="I440" i="8" l="1"/>
  <c r="H441" i="8"/>
  <c r="J440" i="8"/>
  <c r="H442" i="8" l="1"/>
  <c r="J441" i="8"/>
  <c r="I441" i="8"/>
  <c r="H443" i="8" l="1"/>
  <c r="J442" i="8"/>
  <c r="I442" i="8"/>
  <c r="J443" i="8" l="1"/>
  <c r="I443" i="8"/>
  <c r="H444" i="8"/>
  <c r="H445" i="8" l="1"/>
  <c r="J444" i="8"/>
  <c r="I444" i="8"/>
  <c r="H446" i="8" l="1"/>
  <c r="J445" i="8"/>
  <c r="I445" i="8"/>
  <c r="J446" i="8" l="1"/>
  <c r="I446" i="8"/>
</calcChain>
</file>

<file path=xl/sharedStrings.xml><?xml version="1.0" encoding="utf-8"?>
<sst xmlns="http://schemas.openxmlformats.org/spreadsheetml/2006/main" count="142" uniqueCount="71">
  <si>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</si>
  <si>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</si>
  <si>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</si>
  <si>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</si>
  <si>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</si>
  <si>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</si>
  <si>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</si>
  <si>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</si>
  <si>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</si>
  <si>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</si>
  <si>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</si>
  <si>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</si>
  <si>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</si>
  <si>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</si>
  <si>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</si>
  <si>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</si>
  <si>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</si>
  <si>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</si>
  <si>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</si>
  <si>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</si>
  <si>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</si>
  <si>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</si>
  <si>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</si>
  <si>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</si>
  <si>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</si>
  <si>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</si>
  <si>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</si>
  <si>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</si>
  <si>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</si>
  <si>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</si>
  <si>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</si>
  <si>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</si>
  <si>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</si>
  <si>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</si>
  <si>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</si>
  <si>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</si>
  <si>
    <t>LTCF COVID cases</t>
  </si>
  <si>
    <t>All dates</t>
  </si>
  <si>
    <t>New cases</t>
  </si>
  <si>
    <t>New deaths</t>
  </si>
  <si>
    <t>cum cases</t>
  </si>
  <si>
    <t>cum deaths</t>
  </si>
  <si>
    <t>shift days</t>
  </si>
  <si>
    <t>Cum CFR</t>
  </si>
  <si>
    <t>cases</t>
  </si>
  <si>
    <t>deaths</t>
  </si>
  <si>
    <t>day shift</t>
  </si>
  <si>
    <t>advance death days</t>
  </si>
  <si>
    <t>Highest correlation so advance deaths by 14 days</t>
  </si>
  <si>
    <t>Cases</t>
  </si>
  <si>
    <t>Shifted deaths</t>
  </si>
  <si>
    <t>2nd highest  correlation</t>
  </si>
  <si>
    <t>CFR ratio</t>
  </si>
  <si>
    <t>MoE 95%</t>
  </si>
  <si>
    <t>total</t>
  </si>
  <si>
    <t>dead</t>
  </si>
  <si>
    <t>total infected</t>
  </si>
  <si>
    <t>p-value</t>
  </si>
  <si>
    <t>OR</t>
  </si>
  <si>
    <t>SE</t>
  </si>
  <si>
    <t>ln(OR)</t>
  </si>
  <si>
    <t>Min OR</t>
  </si>
  <si>
    <t>Max OR</t>
  </si>
  <si>
    <t>Dec</t>
  </si>
  <si>
    <t>Jan</t>
  </si>
  <si>
    <t>see COVID 19 cases at LCFR plot</t>
  </si>
  <si>
    <t>Survived</t>
  </si>
  <si>
    <t>Fisher test for COVID cases and COVID deaths</t>
  </si>
  <si>
    <t>from Dec to Jan because min/max OR confidence intervals do not touch 1.0</t>
  </si>
  <si>
    <t>statistically significant increase in death odds from COVID</t>
  </si>
  <si>
    <t>Note at 18 days the ratio is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</si>
</sst>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14" fontId="0" fillId="0" borderId="1" xfId="0" applyNumberFormat="1" applyBorder="1" applyAlignment="1">
      <alignment horizontal="left"/>
    </xf>
    <xf numFmtId="0" fontId="4" fillId="0" borderId="0" xfId="0" applyFont="1"/>
    <xf numFmtId="16" fontId="0" fillId="0" borderId="0" xfId="0" applyNumberForma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CFR vs Jan CFR'!$I$1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 CFR vs Jan CFR'!$H$2:$H$446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'Dec CFR vs Jan CFR'!$I$2:$I$446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4-494A-8933-FA9009FB8531}"/>
            </c:ext>
          </c:extLst>
        </c:ser>
        <c:ser>
          <c:idx val="1"/>
          <c:order val="1"/>
          <c:tx>
            <c:strRef>
              <c:f>'Dec CFR vs Jan CFR'!$J$1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 CFR vs Jan CFR'!$H$2:$H$446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'Dec CFR vs Jan CFR'!$J$2:$J$446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4-494A-8933-FA9009FB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CFR in LTCFs</a:t>
            </a:r>
          </a:p>
          <a:p>
            <a:pPr>
              <a:defRPr/>
            </a:pPr>
            <a:r>
              <a:rPr lang="en-US" baseline="0"/>
              <a:t>Deaths advanced 14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calculation'!$N$1</c:f>
              <c:strCache>
                <c:ptCount val="1"/>
                <c:pt idx="0">
                  <c:v>Cum CFR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calculation'!$N$39:$N$432</c:f>
              <c:numCache>
                <c:formatCode>General</c:formatCode>
                <c:ptCount val="394"/>
                <c:pt idx="0">
                  <c:v>0.18803418803418803</c:v>
                </c:pt>
                <c:pt idx="1">
                  <c:v>0.18461538461538463</c:v>
                </c:pt>
                <c:pt idx="2">
                  <c:v>0.17105263157894737</c:v>
                </c:pt>
                <c:pt idx="3">
                  <c:v>0.16766467065868262</c:v>
                </c:pt>
                <c:pt idx="4">
                  <c:v>0.15760869565217392</c:v>
                </c:pt>
                <c:pt idx="5">
                  <c:v>0.16417910447761194</c:v>
                </c:pt>
                <c:pt idx="6">
                  <c:v>0.15217391304347827</c:v>
                </c:pt>
                <c:pt idx="7">
                  <c:v>0.13090909090909092</c:v>
                </c:pt>
                <c:pt idx="8">
                  <c:v>0.12</c:v>
                </c:pt>
                <c:pt idx="9">
                  <c:v>0.11349693251533742</c:v>
                </c:pt>
                <c:pt idx="10">
                  <c:v>0.10644257703081232</c:v>
                </c:pt>
                <c:pt idx="11">
                  <c:v>0.10471204188481675</c:v>
                </c:pt>
                <c:pt idx="12">
                  <c:v>0.10512820512820513</c:v>
                </c:pt>
                <c:pt idx="13">
                  <c:v>0.10319410319410319</c:v>
                </c:pt>
                <c:pt idx="14">
                  <c:v>0.10218978102189781</c:v>
                </c:pt>
                <c:pt idx="15">
                  <c:v>0.10352941176470588</c:v>
                </c:pt>
                <c:pt idx="16">
                  <c:v>0.10440835266821345</c:v>
                </c:pt>
                <c:pt idx="17">
                  <c:v>0.10755148741418764</c:v>
                </c:pt>
                <c:pt idx="18">
                  <c:v>0.10859728506787331</c:v>
                </c:pt>
                <c:pt idx="19">
                  <c:v>0.11358574610244988</c:v>
                </c:pt>
                <c:pt idx="20">
                  <c:v>0.11208791208791209</c:v>
                </c:pt>
                <c:pt idx="21">
                  <c:v>0.10855949895615867</c:v>
                </c:pt>
                <c:pt idx="22">
                  <c:v>0.10810810810810811</c:v>
                </c:pt>
                <c:pt idx="23">
                  <c:v>0.10685483870967742</c:v>
                </c:pt>
                <c:pt idx="24">
                  <c:v>0.10474308300395258</c:v>
                </c:pt>
                <c:pt idx="25">
                  <c:v>0.10311284046692606</c:v>
                </c:pt>
                <c:pt idx="26">
                  <c:v>0.1036468330134357</c:v>
                </c:pt>
                <c:pt idx="27">
                  <c:v>0.10456273764258556</c:v>
                </c:pt>
                <c:pt idx="28">
                  <c:v>0.10299625468164794</c:v>
                </c:pt>
                <c:pt idx="29">
                  <c:v>0.10185185185185185</c:v>
                </c:pt>
                <c:pt idx="30">
                  <c:v>0.10218978102189781</c:v>
                </c:pt>
                <c:pt idx="31">
                  <c:v>0.10326086956521739</c:v>
                </c:pt>
                <c:pt idx="32">
                  <c:v>0.10288808664259928</c:v>
                </c:pt>
                <c:pt idx="33">
                  <c:v>0.10142348754448399</c:v>
                </c:pt>
                <c:pt idx="34">
                  <c:v>0.10106382978723404</c:v>
                </c:pt>
                <c:pt idx="35">
                  <c:v>9.8275862068965519E-2</c:v>
                </c:pt>
                <c:pt idx="36">
                  <c:v>9.9656357388316158E-2</c:v>
                </c:pt>
                <c:pt idx="37">
                  <c:v>9.6185737976782759E-2</c:v>
                </c:pt>
                <c:pt idx="38">
                  <c:v>9.4462540716612378E-2</c:v>
                </c:pt>
                <c:pt idx="39">
                  <c:v>9.4003241491085895E-2</c:v>
                </c:pt>
                <c:pt idx="40">
                  <c:v>9.4855305466237938E-2</c:v>
                </c:pt>
                <c:pt idx="41">
                  <c:v>9.4855305466237938E-2</c:v>
                </c:pt>
                <c:pt idx="42">
                  <c:v>9.4098883572567779E-2</c:v>
                </c:pt>
                <c:pt idx="43">
                  <c:v>9.569377990430622E-2</c:v>
                </c:pt>
                <c:pt idx="44">
                  <c:v>9.569377990430622E-2</c:v>
                </c:pt>
                <c:pt idx="45">
                  <c:v>9.5541401273885357E-2</c:v>
                </c:pt>
                <c:pt idx="46">
                  <c:v>9.7133757961783446E-2</c:v>
                </c:pt>
                <c:pt idx="47">
                  <c:v>9.6825396825396828E-2</c:v>
                </c:pt>
                <c:pt idx="48">
                  <c:v>9.8101265822784806E-2</c:v>
                </c:pt>
                <c:pt idx="49">
                  <c:v>9.7484276729559755E-2</c:v>
                </c:pt>
                <c:pt idx="50">
                  <c:v>9.7178683385579931E-2</c:v>
                </c:pt>
                <c:pt idx="51">
                  <c:v>9.6423017107309481E-2</c:v>
                </c:pt>
                <c:pt idx="52">
                  <c:v>9.6423017107309481E-2</c:v>
                </c:pt>
                <c:pt idx="53">
                  <c:v>9.6423017107309481E-2</c:v>
                </c:pt>
                <c:pt idx="54">
                  <c:v>9.6423017107309481E-2</c:v>
                </c:pt>
                <c:pt idx="55">
                  <c:v>9.5975232198142413E-2</c:v>
                </c:pt>
                <c:pt idx="56">
                  <c:v>9.7372488408037097E-2</c:v>
                </c:pt>
                <c:pt idx="57">
                  <c:v>9.7072419106317406E-2</c:v>
                </c:pt>
                <c:pt idx="58">
                  <c:v>9.6923076923076917E-2</c:v>
                </c:pt>
                <c:pt idx="59">
                  <c:v>9.6477794793261865E-2</c:v>
                </c:pt>
                <c:pt idx="60">
                  <c:v>9.6477794793261865E-2</c:v>
                </c:pt>
                <c:pt idx="61">
                  <c:v>9.6330275229357804E-2</c:v>
                </c:pt>
                <c:pt idx="62">
                  <c:v>9.5599393019726864E-2</c:v>
                </c:pt>
                <c:pt idx="63">
                  <c:v>9.4879518072289157E-2</c:v>
                </c:pt>
                <c:pt idx="64">
                  <c:v>9.4311377245508976E-2</c:v>
                </c:pt>
                <c:pt idx="65">
                  <c:v>9.5665171898355758E-2</c:v>
                </c:pt>
                <c:pt idx="66">
                  <c:v>9.658246656760773E-2</c:v>
                </c:pt>
                <c:pt idx="67">
                  <c:v>9.5729013254786458E-2</c:v>
                </c:pt>
                <c:pt idx="68">
                  <c:v>9.5307917888563048E-2</c:v>
                </c:pt>
                <c:pt idx="69">
                  <c:v>9.7667638483965008E-2</c:v>
                </c:pt>
                <c:pt idx="70">
                  <c:v>9.8408104196816212E-2</c:v>
                </c:pt>
                <c:pt idx="71">
                  <c:v>9.8124098124098127E-2</c:v>
                </c:pt>
                <c:pt idx="72">
                  <c:v>9.7841726618705036E-2</c:v>
                </c:pt>
                <c:pt idx="73">
                  <c:v>9.7701149425287362E-2</c:v>
                </c:pt>
                <c:pt idx="74">
                  <c:v>9.7560975609756101E-2</c:v>
                </c:pt>
                <c:pt idx="75">
                  <c:v>9.8870056497175146E-2</c:v>
                </c:pt>
                <c:pt idx="76">
                  <c:v>9.6818810511756573E-2</c:v>
                </c:pt>
                <c:pt idx="77">
                  <c:v>9.5497953615279671E-2</c:v>
                </c:pt>
                <c:pt idx="78">
                  <c:v>9.4086021505376344E-2</c:v>
                </c:pt>
                <c:pt idx="79">
                  <c:v>9.3582887700534759E-2</c:v>
                </c:pt>
                <c:pt idx="80">
                  <c:v>9.3791281373844126E-2</c:v>
                </c:pt>
                <c:pt idx="81">
                  <c:v>9.4488188976377951E-2</c:v>
                </c:pt>
                <c:pt idx="82">
                  <c:v>9.2426187419768935E-2</c:v>
                </c:pt>
                <c:pt idx="83">
                  <c:v>9.125475285171103E-2</c:v>
                </c:pt>
                <c:pt idx="84">
                  <c:v>8.98876404494382E-2</c:v>
                </c:pt>
                <c:pt idx="85">
                  <c:v>9.3167701863354033E-2</c:v>
                </c:pt>
                <c:pt idx="86">
                  <c:v>9.2478421701602961E-2</c:v>
                </c:pt>
                <c:pt idx="87">
                  <c:v>9.036144578313253E-2</c:v>
                </c:pt>
                <c:pt idx="88">
                  <c:v>8.907363420427554E-2</c:v>
                </c:pt>
                <c:pt idx="89">
                  <c:v>8.7056128293241691E-2</c:v>
                </c:pt>
                <c:pt idx="90">
                  <c:v>8.7499999999999994E-2</c:v>
                </c:pt>
                <c:pt idx="91">
                  <c:v>8.6907449209932278E-2</c:v>
                </c:pt>
                <c:pt idx="92">
                  <c:v>8.8036117381489837E-2</c:v>
                </c:pt>
                <c:pt idx="93">
                  <c:v>8.8863892013498313E-2</c:v>
                </c:pt>
                <c:pt idx="94">
                  <c:v>8.8764044943820231E-2</c:v>
                </c:pt>
                <c:pt idx="95">
                  <c:v>8.7389380530973448E-2</c:v>
                </c:pt>
                <c:pt idx="96">
                  <c:v>8.503767491926803E-2</c:v>
                </c:pt>
                <c:pt idx="97">
                  <c:v>8.3775185577942737E-2</c:v>
                </c:pt>
                <c:pt idx="98">
                  <c:v>8.2896117523609647E-2</c:v>
                </c:pt>
                <c:pt idx="99">
                  <c:v>8.4287200832466186E-2</c:v>
                </c:pt>
                <c:pt idx="100">
                  <c:v>8.3419155509783724E-2</c:v>
                </c:pt>
                <c:pt idx="101">
                  <c:v>8.4188911704312114E-2</c:v>
                </c:pt>
                <c:pt idx="102">
                  <c:v>8.3758937691521956E-2</c:v>
                </c:pt>
                <c:pt idx="103">
                  <c:v>8.2828282828282834E-2</c:v>
                </c:pt>
                <c:pt idx="104">
                  <c:v>8.0234833659491189E-2</c:v>
                </c:pt>
                <c:pt idx="105">
                  <c:v>7.953443258971872E-2</c:v>
                </c:pt>
                <c:pt idx="106">
                  <c:v>7.8694817658349334E-2</c:v>
                </c:pt>
                <c:pt idx="107">
                  <c:v>7.8169685414680654E-2</c:v>
                </c:pt>
                <c:pt idx="108">
                  <c:v>7.7872744539411204E-2</c:v>
                </c:pt>
                <c:pt idx="109">
                  <c:v>7.8524124881740778E-2</c:v>
                </c:pt>
                <c:pt idx="110">
                  <c:v>7.8228086710650332E-2</c:v>
                </c:pt>
                <c:pt idx="111">
                  <c:v>7.9737335834896811E-2</c:v>
                </c:pt>
                <c:pt idx="112">
                  <c:v>7.9925650557620811E-2</c:v>
                </c:pt>
                <c:pt idx="113">
                  <c:v>7.9851439182915512E-2</c:v>
                </c:pt>
                <c:pt idx="114">
                  <c:v>7.918968692449356E-2</c:v>
                </c:pt>
                <c:pt idx="115">
                  <c:v>7.9116835326586935E-2</c:v>
                </c:pt>
                <c:pt idx="116">
                  <c:v>7.8538812785388129E-2</c:v>
                </c:pt>
                <c:pt idx="117">
                  <c:v>7.7969174977334549E-2</c:v>
                </c:pt>
                <c:pt idx="118">
                  <c:v>7.7407740774077402E-2</c:v>
                </c:pt>
                <c:pt idx="119">
                  <c:v>7.767857142857143E-2</c:v>
                </c:pt>
                <c:pt idx="120">
                  <c:v>7.7127659574468085E-2</c:v>
                </c:pt>
                <c:pt idx="121">
                  <c:v>7.7601410934744264E-2</c:v>
                </c:pt>
                <c:pt idx="122">
                  <c:v>7.7533039647577087E-2</c:v>
                </c:pt>
                <c:pt idx="123">
                  <c:v>7.9225352112676062E-2</c:v>
                </c:pt>
                <c:pt idx="124">
                  <c:v>7.926829268292683E-2</c:v>
                </c:pt>
                <c:pt idx="125">
                  <c:v>7.9722703639514725E-2</c:v>
                </c:pt>
                <c:pt idx="126">
                  <c:v>8.0410607356715139E-2</c:v>
                </c:pt>
                <c:pt idx="127">
                  <c:v>7.9728583545377443E-2</c:v>
                </c:pt>
                <c:pt idx="128">
                  <c:v>7.976490344248531E-2</c:v>
                </c:pt>
                <c:pt idx="129">
                  <c:v>8.0231596360628613E-2</c:v>
                </c:pt>
                <c:pt idx="130">
                  <c:v>8.0459770114942528E-2</c:v>
                </c:pt>
                <c:pt idx="131">
                  <c:v>8.0606544293695126E-2</c:v>
                </c:pt>
                <c:pt idx="132">
                  <c:v>8.009516256938938E-2</c:v>
                </c:pt>
                <c:pt idx="133">
                  <c:v>8.254716981132075E-2</c:v>
                </c:pt>
                <c:pt idx="134">
                  <c:v>8.1775700934579434E-2</c:v>
                </c:pt>
                <c:pt idx="135">
                  <c:v>8.1916537867078823E-2</c:v>
                </c:pt>
                <c:pt idx="136">
                  <c:v>8.1853281853281848E-2</c:v>
                </c:pt>
                <c:pt idx="137">
                  <c:v>8.1601231716705164E-2</c:v>
                </c:pt>
                <c:pt idx="138">
                  <c:v>8.1430745814307454E-2</c:v>
                </c:pt>
                <c:pt idx="139">
                  <c:v>8.2768999247554556E-2</c:v>
                </c:pt>
                <c:pt idx="140">
                  <c:v>8.2712369597615493E-2</c:v>
                </c:pt>
                <c:pt idx="141">
                  <c:v>8.234421364985163E-2</c:v>
                </c:pt>
                <c:pt idx="142">
                  <c:v>8.2901554404145081E-2</c:v>
                </c:pt>
                <c:pt idx="143">
                  <c:v>8.2595870206489674E-2</c:v>
                </c:pt>
                <c:pt idx="144">
                  <c:v>8.38235294117647E-2</c:v>
                </c:pt>
                <c:pt idx="145">
                  <c:v>8.3272461650840027E-2</c:v>
                </c:pt>
                <c:pt idx="146">
                  <c:v>8.442503639010189E-2</c:v>
                </c:pt>
                <c:pt idx="147">
                  <c:v>8.4057971014492749E-2</c:v>
                </c:pt>
                <c:pt idx="148">
                  <c:v>8.3815028901734104E-2</c:v>
                </c:pt>
                <c:pt idx="149">
                  <c:v>8.4354722422494588E-2</c:v>
                </c:pt>
                <c:pt idx="150">
                  <c:v>8.4233261339092869E-2</c:v>
                </c:pt>
                <c:pt idx="151">
                  <c:v>8.4892086330935257E-2</c:v>
                </c:pt>
                <c:pt idx="152">
                  <c:v>8.4345961401000716E-2</c:v>
                </c:pt>
                <c:pt idx="153">
                  <c:v>8.4517045454545456E-2</c:v>
                </c:pt>
                <c:pt idx="154">
                  <c:v>8.4039548022598873E-2</c:v>
                </c:pt>
                <c:pt idx="155">
                  <c:v>8.3684950773558364E-2</c:v>
                </c:pt>
                <c:pt idx="156">
                  <c:v>8.2753824756606392E-2</c:v>
                </c:pt>
                <c:pt idx="157">
                  <c:v>8.4663428174878555E-2</c:v>
                </c:pt>
                <c:pt idx="158">
                  <c:v>8.5239085239085244E-2</c:v>
                </c:pt>
                <c:pt idx="159">
                  <c:v>8.5813148788927332E-2</c:v>
                </c:pt>
                <c:pt idx="160">
                  <c:v>8.7016574585635359E-2</c:v>
                </c:pt>
                <c:pt idx="161">
                  <c:v>8.6657496561210454E-2</c:v>
                </c:pt>
                <c:pt idx="162">
                  <c:v>8.5656016315431682E-2</c:v>
                </c:pt>
                <c:pt idx="163">
                  <c:v>8.5656016315431682E-2</c:v>
                </c:pt>
                <c:pt idx="164">
                  <c:v>8.6160108548168246E-2</c:v>
                </c:pt>
                <c:pt idx="165">
                  <c:v>8.8075880758807581E-2</c:v>
                </c:pt>
                <c:pt idx="166">
                  <c:v>8.7837837837837843E-2</c:v>
                </c:pt>
                <c:pt idx="167">
                  <c:v>8.6870026525198943E-2</c:v>
                </c:pt>
                <c:pt idx="168">
                  <c:v>8.724388631857237E-2</c:v>
                </c:pt>
                <c:pt idx="169">
                  <c:v>8.6842105263157901E-2</c:v>
                </c:pt>
                <c:pt idx="170">
                  <c:v>8.6218158066623127E-2</c:v>
                </c:pt>
                <c:pt idx="171">
                  <c:v>8.6105675146771032E-2</c:v>
                </c:pt>
                <c:pt idx="172">
                  <c:v>8.59375E-2</c:v>
                </c:pt>
                <c:pt idx="173">
                  <c:v>8.505154639175258E-2</c:v>
                </c:pt>
                <c:pt idx="174">
                  <c:v>8.5475578406169664E-2</c:v>
                </c:pt>
                <c:pt idx="175">
                  <c:v>8.5256410256410259E-2</c:v>
                </c:pt>
                <c:pt idx="176">
                  <c:v>8.5404716379859788E-2</c:v>
                </c:pt>
                <c:pt idx="177">
                  <c:v>8.5768742058449809E-2</c:v>
                </c:pt>
                <c:pt idx="178">
                  <c:v>8.5551330798479083E-2</c:v>
                </c:pt>
                <c:pt idx="179">
                  <c:v>8.5967130214917822E-2</c:v>
                </c:pt>
                <c:pt idx="180">
                  <c:v>8.6792452830188674E-2</c:v>
                </c:pt>
                <c:pt idx="181">
                  <c:v>8.6629001883239173E-2</c:v>
                </c:pt>
                <c:pt idx="182">
                  <c:v>8.6874999999999994E-2</c:v>
                </c:pt>
                <c:pt idx="183">
                  <c:v>8.7795765877957663E-2</c:v>
                </c:pt>
                <c:pt idx="184">
                  <c:v>8.7632069608452448E-2</c:v>
                </c:pt>
                <c:pt idx="185">
                  <c:v>8.7414755114693113E-2</c:v>
                </c:pt>
                <c:pt idx="186">
                  <c:v>8.8544891640866874E-2</c:v>
                </c:pt>
                <c:pt idx="187">
                  <c:v>8.7891825445605407E-2</c:v>
                </c:pt>
                <c:pt idx="188">
                  <c:v>8.7515299877600983E-2</c:v>
                </c:pt>
                <c:pt idx="189">
                  <c:v>8.990825688073395E-2</c:v>
                </c:pt>
                <c:pt idx="190">
                  <c:v>9.003021148036254E-2</c:v>
                </c:pt>
                <c:pt idx="191">
                  <c:v>9.167671893848009E-2</c:v>
                </c:pt>
                <c:pt idx="192">
                  <c:v>9.2603728202044502E-2</c:v>
                </c:pt>
                <c:pt idx="193">
                  <c:v>9.2925659472422067E-2</c:v>
                </c:pt>
                <c:pt idx="194">
                  <c:v>9.1607565011820324E-2</c:v>
                </c:pt>
                <c:pt idx="195">
                  <c:v>9.1764705882352943E-2</c:v>
                </c:pt>
                <c:pt idx="196">
                  <c:v>9.1388400702987704E-2</c:v>
                </c:pt>
                <c:pt idx="197">
                  <c:v>8.9714285714285719E-2</c:v>
                </c:pt>
                <c:pt idx="198">
                  <c:v>8.9458689458689455E-2</c:v>
                </c:pt>
                <c:pt idx="199">
                  <c:v>8.9926010244735344E-2</c:v>
                </c:pt>
                <c:pt idx="200">
                  <c:v>9.013605442176871E-2</c:v>
                </c:pt>
                <c:pt idx="201">
                  <c:v>9.034792368125702E-2</c:v>
                </c:pt>
                <c:pt idx="202">
                  <c:v>8.97936419408812E-2</c:v>
                </c:pt>
                <c:pt idx="203">
                  <c:v>9.2324805339265847E-2</c:v>
                </c:pt>
                <c:pt idx="204">
                  <c:v>9.1966759002770085E-2</c:v>
                </c:pt>
                <c:pt idx="205">
                  <c:v>9.2265193370165741E-2</c:v>
                </c:pt>
                <c:pt idx="206">
                  <c:v>9.206174200661521E-2</c:v>
                </c:pt>
                <c:pt idx="207">
                  <c:v>9.2613009922822495E-2</c:v>
                </c:pt>
                <c:pt idx="208">
                  <c:v>9.2908191313908747E-2</c:v>
                </c:pt>
                <c:pt idx="209">
                  <c:v>9.2806150466776496E-2</c:v>
                </c:pt>
                <c:pt idx="210">
                  <c:v>9.2653508771929821E-2</c:v>
                </c:pt>
                <c:pt idx="211">
                  <c:v>9.2744135297326794E-2</c:v>
                </c:pt>
                <c:pt idx="212">
                  <c:v>9.2985318107667206E-2</c:v>
                </c:pt>
                <c:pt idx="213">
                  <c:v>9.273318872017354E-2</c:v>
                </c:pt>
                <c:pt idx="214">
                  <c:v>9.3665403356794796E-2</c:v>
                </c:pt>
                <c:pt idx="215">
                  <c:v>9.1777188328912462E-2</c:v>
                </c:pt>
                <c:pt idx="216">
                  <c:v>9.3121693121693119E-2</c:v>
                </c:pt>
                <c:pt idx="217">
                  <c:v>9.3354430379746833E-2</c:v>
                </c:pt>
                <c:pt idx="218">
                  <c:v>9.3913955928646375E-2</c:v>
                </c:pt>
                <c:pt idx="219">
                  <c:v>9.3423799582463468E-2</c:v>
                </c:pt>
                <c:pt idx="220">
                  <c:v>9.4172736732570234E-2</c:v>
                </c:pt>
                <c:pt idx="221">
                  <c:v>9.3782383419689114E-2</c:v>
                </c:pt>
                <c:pt idx="222">
                  <c:v>9.3429158110882954E-2</c:v>
                </c:pt>
                <c:pt idx="223">
                  <c:v>9.2462311557788945E-2</c:v>
                </c:pt>
                <c:pt idx="224">
                  <c:v>9.1999999999999998E-2</c:v>
                </c:pt>
                <c:pt idx="225">
                  <c:v>9.2445328031809146E-2</c:v>
                </c:pt>
                <c:pt idx="226">
                  <c:v>9.3069306930693069E-2</c:v>
                </c:pt>
                <c:pt idx="227">
                  <c:v>9.3137254901960786E-2</c:v>
                </c:pt>
                <c:pt idx="228">
                  <c:v>9.4054580896686155E-2</c:v>
                </c:pt>
                <c:pt idx="229">
                  <c:v>9.415741187831965E-2</c:v>
                </c:pt>
                <c:pt idx="230">
                  <c:v>9.306742640075974E-2</c:v>
                </c:pt>
                <c:pt idx="231">
                  <c:v>9.2609915809167442E-2</c:v>
                </c:pt>
                <c:pt idx="232">
                  <c:v>9.4357076780758553E-2</c:v>
                </c:pt>
                <c:pt idx="233">
                  <c:v>9.4245582238332584E-2</c:v>
                </c:pt>
                <c:pt idx="234">
                  <c:v>9.5238095238095233E-2</c:v>
                </c:pt>
                <c:pt idx="235">
                  <c:v>9.6831771530566713E-2</c:v>
                </c:pt>
                <c:pt idx="236">
                  <c:v>9.7180043383947937E-2</c:v>
                </c:pt>
                <c:pt idx="237">
                  <c:v>9.732256693582661E-2</c:v>
                </c:pt>
                <c:pt idx="238">
                  <c:v>9.5788604459124696E-2</c:v>
                </c:pt>
                <c:pt idx="239">
                  <c:v>9.7250718096019692E-2</c:v>
                </c:pt>
                <c:pt idx="240">
                  <c:v>9.8070739549839234E-2</c:v>
                </c:pt>
                <c:pt idx="241">
                  <c:v>9.6811819595645415E-2</c:v>
                </c:pt>
                <c:pt idx="242">
                  <c:v>9.7692307692307689E-2</c:v>
                </c:pt>
                <c:pt idx="243">
                  <c:v>9.4843130183916338E-2</c:v>
                </c:pt>
                <c:pt idx="244">
                  <c:v>9.7059865391427566E-2</c:v>
                </c:pt>
                <c:pt idx="245">
                  <c:v>9.7207859358841783E-2</c:v>
                </c:pt>
                <c:pt idx="246">
                  <c:v>9.7077594894188782E-2</c:v>
                </c:pt>
                <c:pt idx="247">
                  <c:v>9.5974235104669889E-2</c:v>
                </c:pt>
                <c:pt idx="248">
                  <c:v>9.8308330673475899E-2</c:v>
                </c:pt>
                <c:pt idx="249">
                  <c:v>0.10015797788309637</c:v>
                </c:pt>
                <c:pt idx="250">
                  <c:v>0.1</c:v>
                </c:pt>
                <c:pt idx="251">
                  <c:v>9.9333912539820449E-2</c:v>
                </c:pt>
                <c:pt idx="252">
                  <c:v>0.10082597550555397</c:v>
                </c:pt>
                <c:pt idx="253">
                  <c:v>0.10019482326746451</c:v>
                </c:pt>
                <c:pt idx="254">
                  <c:v>0.10089020771513353</c:v>
                </c:pt>
                <c:pt idx="255">
                  <c:v>0.10248198558847077</c:v>
                </c:pt>
                <c:pt idx="256">
                  <c:v>0.10504201680672269</c:v>
                </c:pt>
                <c:pt idx="257">
                  <c:v>0.10431927254357161</c:v>
                </c:pt>
                <c:pt idx="258">
                  <c:v>0.10486059708857637</c:v>
                </c:pt>
                <c:pt idx="259">
                  <c:v>0.10456411494808017</c:v>
                </c:pt>
                <c:pt idx="260">
                  <c:v>0.10516431924882629</c:v>
                </c:pt>
                <c:pt idx="261">
                  <c:v>0.10635864592863678</c:v>
                </c:pt>
                <c:pt idx="262">
                  <c:v>0.10793150067598017</c:v>
                </c:pt>
                <c:pt idx="263">
                  <c:v>0.10997782705099779</c:v>
                </c:pt>
                <c:pt idx="264">
                  <c:v>0.10827615780445969</c:v>
                </c:pt>
                <c:pt idx="265">
                  <c:v>0.1087689713322091</c:v>
                </c:pt>
                <c:pt idx="266">
                  <c:v>0.10845360824742269</c:v>
                </c:pt>
                <c:pt idx="267">
                  <c:v>0.1088407849484119</c:v>
                </c:pt>
                <c:pt idx="268">
                  <c:v>0.1094316807738815</c:v>
                </c:pt>
                <c:pt idx="269">
                  <c:v>0.10880726698262243</c:v>
                </c:pt>
                <c:pt idx="270">
                  <c:v>0.10913009404388714</c:v>
                </c:pt>
                <c:pt idx="271">
                  <c:v>0.11019389518141678</c:v>
                </c:pt>
                <c:pt idx="272">
                  <c:v>0.11068919688627302</c:v>
                </c:pt>
                <c:pt idx="273">
                  <c:v>0.11172022684310019</c:v>
                </c:pt>
                <c:pt idx="274">
                  <c:v>0.11198354832679006</c:v>
                </c:pt>
                <c:pt idx="275">
                  <c:v>0.11336938280812978</c:v>
                </c:pt>
                <c:pt idx="276">
                  <c:v>0.11389352624744946</c:v>
                </c:pt>
                <c:pt idx="277">
                  <c:v>0.11442786069651742</c:v>
                </c:pt>
                <c:pt idx="278">
                  <c:v>0.11512620301434538</c:v>
                </c:pt>
                <c:pt idx="279">
                  <c:v>0.11582175717120692</c:v>
                </c:pt>
                <c:pt idx="280">
                  <c:v>0.11593682699210338</c:v>
                </c:pt>
                <c:pt idx="281">
                  <c:v>0.11466996991682887</c:v>
                </c:pt>
                <c:pt idx="282">
                  <c:v>0.11528291909042834</c:v>
                </c:pt>
                <c:pt idx="283">
                  <c:v>0.11637704054765666</c:v>
                </c:pt>
                <c:pt idx="284">
                  <c:v>0.11673355435351597</c:v>
                </c:pt>
                <c:pt idx="285">
                  <c:v>0.11637114821828197</c:v>
                </c:pt>
                <c:pt idx="286">
                  <c:v>0.11671223513328777</c:v>
                </c:pt>
                <c:pt idx="287">
                  <c:v>0.11727659574468086</c:v>
                </c:pt>
                <c:pt idx="288">
                  <c:v>0.11682400539447067</c:v>
                </c:pt>
                <c:pt idx="289">
                  <c:v>0.11732124874118832</c:v>
                </c:pt>
                <c:pt idx="290">
                  <c:v>0.11703728473499415</c:v>
                </c:pt>
                <c:pt idx="291">
                  <c:v>0.11741160773849232</c:v>
                </c:pt>
                <c:pt idx="292">
                  <c:v>0.11765679298361741</c:v>
                </c:pt>
                <c:pt idx="293">
                  <c:v>0.11798679867986799</c:v>
                </c:pt>
                <c:pt idx="294">
                  <c:v>0.11822822328338548</c:v>
                </c:pt>
                <c:pt idx="295">
                  <c:v>0.1180999180999181</c:v>
                </c:pt>
                <c:pt idx="296">
                  <c:v>0.11844469857866362</c:v>
                </c:pt>
                <c:pt idx="297">
                  <c:v>0.11841461425542325</c:v>
                </c:pt>
                <c:pt idx="298">
                  <c:v>0.11822178798241328</c:v>
                </c:pt>
                <c:pt idx="299">
                  <c:v>0.11844880739899399</c:v>
                </c:pt>
                <c:pt idx="300">
                  <c:v>0.1188663967611336</c:v>
                </c:pt>
                <c:pt idx="301">
                  <c:v>0.11919780042050784</c:v>
                </c:pt>
                <c:pt idx="302">
                  <c:v>0.11987075928917609</c:v>
                </c:pt>
                <c:pt idx="303">
                  <c:v>0.11956171446986787</c:v>
                </c:pt>
                <c:pt idx="304">
                  <c:v>0.11951807228915663</c:v>
                </c:pt>
                <c:pt idx="305">
                  <c:v>0.11939102564102565</c:v>
                </c:pt>
                <c:pt idx="306">
                  <c:v>0.11954610835863833</c:v>
                </c:pt>
                <c:pt idx="307">
                  <c:v>0.11935535343864688</c:v>
                </c:pt>
                <c:pt idx="308">
                  <c:v>0.11948382985502629</c:v>
                </c:pt>
                <c:pt idx="309">
                  <c:v>0.11968804711125258</c:v>
                </c:pt>
                <c:pt idx="310">
                  <c:v>0.11977760127084988</c:v>
                </c:pt>
                <c:pt idx="311">
                  <c:v>0.12021597586152136</c:v>
                </c:pt>
                <c:pt idx="312">
                  <c:v>0.12045707030630058</c:v>
                </c:pt>
                <c:pt idx="313">
                  <c:v>0.12040557667934093</c:v>
                </c:pt>
                <c:pt idx="314">
                  <c:v>0.12058870074378858</c:v>
                </c:pt>
                <c:pt idx="315">
                  <c:v>0.12051241499288312</c:v>
                </c:pt>
                <c:pt idx="316">
                  <c:v>0.120398167167009</c:v>
                </c:pt>
                <c:pt idx="317">
                  <c:v>0.12083399147054177</c:v>
                </c:pt>
                <c:pt idx="318">
                  <c:v>0.1208149084017688</c:v>
                </c:pt>
                <c:pt idx="319">
                  <c:v>0.1208149084017688</c:v>
                </c:pt>
                <c:pt idx="320">
                  <c:v>0.12077676034101674</c:v>
                </c:pt>
                <c:pt idx="321">
                  <c:v>0.12077676034101674</c:v>
                </c:pt>
                <c:pt idx="322">
                  <c:v>0.12089646464646464</c:v>
                </c:pt>
                <c:pt idx="323">
                  <c:v>0.12101609340485958</c:v>
                </c:pt>
                <c:pt idx="324">
                  <c:v>0.12111654313199811</c:v>
                </c:pt>
                <c:pt idx="325">
                  <c:v>0.12125512456638285</c:v>
                </c:pt>
                <c:pt idx="326">
                  <c:v>0.12139366230490305</c:v>
                </c:pt>
                <c:pt idx="327">
                  <c:v>0.12151300236406619</c:v>
                </c:pt>
                <c:pt idx="328">
                  <c:v>0.12143644668451725</c:v>
                </c:pt>
                <c:pt idx="329">
                  <c:v>0.12157480314960629</c:v>
                </c:pt>
                <c:pt idx="330">
                  <c:v>0.12204724409448819</c:v>
                </c:pt>
                <c:pt idx="331">
                  <c:v>0.12232367758186398</c:v>
                </c:pt>
                <c:pt idx="332">
                  <c:v>0.12232367758186398</c:v>
                </c:pt>
                <c:pt idx="333">
                  <c:v>0.12246182905713836</c:v>
                </c:pt>
                <c:pt idx="334">
                  <c:v>0.12244255587031791</c:v>
                </c:pt>
                <c:pt idx="335">
                  <c:v>0.12244255587031791</c:v>
                </c:pt>
                <c:pt idx="336">
                  <c:v>0.12259993704752911</c:v>
                </c:pt>
                <c:pt idx="337">
                  <c:v>0.12275731822474033</c:v>
                </c:pt>
                <c:pt idx="338">
                  <c:v>0.12275731822474033</c:v>
                </c:pt>
                <c:pt idx="339">
                  <c:v>0.12275731822474033</c:v>
                </c:pt>
                <c:pt idx="340">
                  <c:v>0.12291469940195153</c:v>
                </c:pt>
                <c:pt idx="341">
                  <c:v>0.12287602265575834</c:v>
                </c:pt>
                <c:pt idx="342">
                  <c:v>0.12287602265575834</c:v>
                </c:pt>
                <c:pt idx="343">
                  <c:v>0.12301400031461381</c:v>
                </c:pt>
                <c:pt idx="344">
                  <c:v>0.12297531058342506</c:v>
                </c:pt>
                <c:pt idx="345">
                  <c:v>0.12293664518157522</c:v>
                </c:pt>
                <c:pt idx="346">
                  <c:v>0.12291732159698208</c:v>
                </c:pt>
                <c:pt idx="347">
                  <c:v>0.12289800408612289</c:v>
                </c:pt>
                <c:pt idx="348">
                  <c:v>0.1228786926461345</c:v>
                </c:pt>
                <c:pt idx="349">
                  <c:v>0.1228786926461345</c:v>
                </c:pt>
                <c:pt idx="350">
                  <c:v>0.1228786926461345</c:v>
                </c:pt>
                <c:pt idx="351">
                  <c:v>0.1228786926461345</c:v>
                </c:pt>
                <c:pt idx="352">
                  <c:v>0.12319296040226273</c:v>
                </c:pt>
                <c:pt idx="353">
                  <c:v>0.12319296040226273</c:v>
                </c:pt>
                <c:pt idx="354">
                  <c:v>0.12350722815839095</c:v>
                </c:pt>
                <c:pt idx="355">
                  <c:v>0.12366436203645506</c:v>
                </c:pt>
                <c:pt idx="356">
                  <c:v>0.12364493322859388</c:v>
                </c:pt>
                <c:pt idx="357">
                  <c:v>0.12364493322859388</c:v>
                </c:pt>
                <c:pt idx="358">
                  <c:v>0.12364493322859388</c:v>
                </c:pt>
                <c:pt idx="359">
                  <c:v>0.12362551052466227</c:v>
                </c:pt>
                <c:pt idx="360">
                  <c:v>0.12376315376158316</c:v>
                </c:pt>
                <c:pt idx="361">
                  <c:v>0.12376315376158316</c:v>
                </c:pt>
                <c:pt idx="362">
                  <c:v>0.12376315376158316</c:v>
                </c:pt>
                <c:pt idx="363">
                  <c:v>0.12374371859296482</c:v>
                </c:pt>
                <c:pt idx="364">
                  <c:v>0.12372428952739833</c:v>
                </c:pt>
                <c:pt idx="365">
                  <c:v>0.12370486656200942</c:v>
                </c:pt>
                <c:pt idx="366">
                  <c:v>0.12370486656200942</c:v>
                </c:pt>
                <c:pt idx="367">
                  <c:v>0.12370486656200942</c:v>
                </c:pt>
                <c:pt idx="368">
                  <c:v>0.12366603892027621</c:v>
                </c:pt>
                <c:pt idx="369">
                  <c:v>0.12364663423819237</c:v>
                </c:pt>
                <c:pt idx="370">
                  <c:v>0.12362723564480703</c:v>
                </c:pt>
                <c:pt idx="371">
                  <c:v>0.12358845671267252</c:v>
                </c:pt>
                <c:pt idx="372">
                  <c:v>0.12358845671267252</c:v>
                </c:pt>
                <c:pt idx="373">
                  <c:v>0.12356907636819821</c:v>
                </c:pt>
                <c:pt idx="374">
                  <c:v>0.12370649106302917</c:v>
                </c:pt>
                <c:pt idx="375">
                  <c:v>0.12370649106302917</c:v>
                </c:pt>
                <c:pt idx="376">
                  <c:v>0.12386328002508623</c:v>
                </c:pt>
                <c:pt idx="377">
                  <c:v>0.1238244514106583</c:v>
                </c:pt>
                <c:pt idx="378">
                  <c:v>0.12398119122257054</c:v>
                </c:pt>
                <c:pt idx="379">
                  <c:v>0.12396176147939195</c:v>
                </c:pt>
                <c:pt idx="380">
                  <c:v>0.12396176147939195</c:v>
                </c:pt>
                <c:pt idx="381">
                  <c:v>0.12396176147939195</c:v>
                </c:pt>
                <c:pt idx="382">
                  <c:v>0.12396176147939195</c:v>
                </c:pt>
                <c:pt idx="383">
                  <c:v>0.12409902851770604</c:v>
                </c:pt>
                <c:pt idx="384">
                  <c:v>0.12409902851770604</c:v>
                </c:pt>
                <c:pt idx="385">
                  <c:v>0.12406015037593984</c:v>
                </c:pt>
                <c:pt idx="386">
                  <c:v>0.12419733750978856</c:v>
                </c:pt>
                <c:pt idx="387">
                  <c:v>0.12419733750978856</c:v>
                </c:pt>
                <c:pt idx="388">
                  <c:v>0.12419733750978856</c:v>
                </c:pt>
                <c:pt idx="389">
                  <c:v>0.12419733750978856</c:v>
                </c:pt>
                <c:pt idx="390">
                  <c:v>0.12417788913247729</c:v>
                </c:pt>
                <c:pt idx="391">
                  <c:v>0.12415844684515422</c:v>
                </c:pt>
                <c:pt idx="392">
                  <c:v>0.1241390106449593</c:v>
                </c:pt>
                <c:pt idx="393">
                  <c:v>0.12411958052903428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712-9B29-CED4200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294-BE68-99424D1BAA76}"/>
            </c:ext>
          </c:extLst>
        </c:ser>
        <c:ser>
          <c:idx val="1"/>
          <c:order val="1"/>
          <c:tx>
            <c:strRef>
              <c:f>'Cumulative CFR calculation'!$J$1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294-BE68-99424D1B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Cases</a:t>
            </a:r>
            <a:br>
              <a:rPr lang="en-US" baseline="0"/>
            </a:br>
            <a:r>
              <a:rPr lang="en-US" baseline="0"/>
              <a:t>No slope discontinuity when vax rolled out. This is just the wave ending.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calculation'!$L$1</c:f>
              <c:strCache>
                <c:ptCount val="1"/>
                <c:pt idx="0">
                  <c:v>cum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calculation'!$L$39:$L$432</c:f>
              <c:numCache>
                <c:formatCode>General</c:formatCode>
                <c:ptCount val="394"/>
                <c:pt idx="0">
                  <c:v>117</c:v>
                </c:pt>
                <c:pt idx="1">
                  <c:v>130</c:v>
                </c:pt>
                <c:pt idx="2">
                  <c:v>152</c:v>
                </c:pt>
                <c:pt idx="3">
                  <c:v>167</c:v>
                </c:pt>
                <c:pt idx="4">
                  <c:v>184</c:v>
                </c:pt>
                <c:pt idx="5">
                  <c:v>201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326</c:v>
                </c:pt>
                <c:pt idx="10">
                  <c:v>357</c:v>
                </c:pt>
                <c:pt idx="11">
                  <c:v>382</c:v>
                </c:pt>
                <c:pt idx="12">
                  <c:v>390</c:v>
                </c:pt>
                <c:pt idx="13">
                  <c:v>407</c:v>
                </c:pt>
                <c:pt idx="14">
                  <c:v>411</c:v>
                </c:pt>
                <c:pt idx="15">
                  <c:v>425</c:v>
                </c:pt>
                <c:pt idx="16">
                  <c:v>431</c:v>
                </c:pt>
                <c:pt idx="17">
                  <c:v>437</c:v>
                </c:pt>
                <c:pt idx="18">
                  <c:v>442</c:v>
                </c:pt>
                <c:pt idx="19">
                  <c:v>449</c:v>
                </c:pt>
                <c:pt idx="20">
                  <c:v>455</c:v>
                </c:pt>
                <c:pt idx="21">
                  <c:v>479</c:v>
                </c:pt>
                <c:pt idx="22">
                  <c:v>481</c:v>
                </c:pt>
                <c:pt idx="23">
                  <c:v>496</c:v>
                </c:pt>
                <c:pt idx="24">
                  <c:v>506</c:v>
                </c:pt>
                <c:pt idx="25">
                  <c:v>514</c:v>
                </c:pt>
                <c:pt idx="26">
                  <c:v>521</c:v>
                </c:pt>
                <c:pt idx="27">
                  <c:v>526</c:v>
                </c:pt>
                <c:pt idx="28">
                  <c:v>534</c:v>
                </c:pt>
                <c:pt idx="29">
                  <c:v>540</c:v>
                </c:pt>
                <c:pt idx="30">
                  <c:v>548</c:v>
                </c:pt>
                <c:pt idx="31">
                  <c:v>552</c:v>
                </c:pt>
                <c:pt idx="32">
                  <c:v>554</c:v>
                </c:pt>
                <c:pt idx="33">
                  <c:v>562</c:v>
                </c:pt>
                <c:pt idx="34">
                  <c:v>564</c:v>
                </c:pt>
                <c:pt idx="35">
                  <c:v>580</c:v>
                </c:pt>
                <c:pt idx="36">
                  <c:v>582</c:v>
                </c:pt>
                <c:pt idx="37">
                  <c:v>603</c:v>
                </c:pt>
                <c:pt idx="38">
                  <c:v>614</c:v>
                </c:pt>
                <c:pt idx="39">
                  <c:v>617</c:v>
                </c:pt>
                <c:pt idx="40">
                  <c:v>622</c:v>
                </c:pt>
                <c:pt idx="41">
                  <c:v>622</c:v>
                </c:pt>
                <c:pt idx="42">
                  <c:v>627</c:v>
                </c:pt>
                <c:pt idx="43">
                  <c:v>627</c:v>
                </c:pt>
                <c:pt idx="44">
                  <c:v>627</c:v>
                </c:pt>
                <c:pt idx="45">
                  <c:v>628</c:v>
                </c:pt>
                <c:pt idx="46">
                  <c:v>628</c:v>
                </c:pt>
                <c:pt idx="47">
                  <c:v>630</c:v>
                </c:pt>
                <c:pt idx="48">
                  <c:v>632</c:v>
                </c:pt>
                <c:pt idx="49">
                  <c:v>636</c:v>
                </c:pt>
                <c:pt idx="50">
                  <c:v>638</c:v>
                </c:pt>
                <c:pt idx="51">
                  <c:v>643</c:v>
                </c:pt>
                <c:pt idx="52">
                  <c:v>643</c:v>
                </c:pt>
                <c:pt idx="53">
                  <c:v>643</c:v>
                </c:pt>
                <c:pt idx="54">
                  <c:v>643</c:v>
                </c:pt>
                <c:pt idx="55">
                  <c:v>646</c:v>
                </c:pt>
                <c:pt idx="56">
                  <c:v>647</c:v>
                </c:pt>
                <c:pt idx="57">
                  <c:v>649</c:v>
                </c:pt>
                <c:pt idx="58">
                  <c:v>650</c:v>
                </c:pt>
                <c:pt idx="59">
                  <c:v>653</c:v>
                </c:pt>
                <c:pt idx="60">
                  <c:v>653</c:v>
                </c:pt>
                <c:pt idx="61">
                  <c:v>654</c:v>
                </c:pt>
                <c:pt idx="62">
                  <c:v>659</c:v>
                </c:pt>
                <c:pt idx="63">
                  <c:v>664</c:v>
                </c:pt>
                <c:pt idx="64">
                  <c:v>668</c:v>
                </c:pt>
                <c:pt idx="65">
                  <c:v>669</c:v>
                </c:pt>
                <c:pt idx="66">
                  <c:v>673</c:v>
                </c:pt>
                <c:pt idx="67">
                  <c:v>679</c:v>
                </c:pt>
                <c:pt idx="68">
                  <c:v>682</c:v>
                </c:pt>
                <c:pt idx="69">
                  <c:v>686</c:v>
                </c:pt>
                <c:pt idx="70">
                  <c:v>691</c:v>
                </c:pt>
                <c:pt idx="71">
                  <c:v>693</c:v>
                </c:pt>
                <c:pt idx="72">
                  <c:v>695</c:v>
                </c:pt>
                <c:pt idx="73">
                  <c:v>696</c:v>
                </c:pt>
                <c:pt idx="74">
                  <c:v>697</c:v>
                </c:pt>
                <c:pt idx="75">
                  <c:v>708</c:v>
                </c:pt>
                <c:pt idx="76">
                  <c:v>723</c:v>
                </c:pt>
                <c:pt idx="77">
                  <c:v>733</c:v>
                </c:pt>
                <c:pt idx="78">
                  <c:v>744</c:v>
                </c:pt>
                <c:pt idx="79">
                  <c:v>748</c:v>
                </c:pt>
                <c:pt idx="80">
                  <c:v>757</c:v>
                </c:pt>
                <c:pt idx="81">
                  <c:v>762</c:v>
                </c:pt>
                <c:pt idx="82">
                  <c:v>779</c:v>
                </c:pt>
                <c:pt idx="83">
                  <c:v>789</c:v>
                </c:pt>
                <c:pt idx="84">
                  <c:v>801</c:v>
                </c:pt>
                <c:pt idx="85">
                  <c:v>805</c:v>
                </c:pt>
                <c:pt idx="86">
                  <c:v>811</c:v>
                </c:pt>
                <c:pt idx="87">
                  <c:v>830</c:v>
                </c:pt>
                <c:pt idx="88">
                  <c:v>842</c:v>
                </c:pt>
                <c:pt idx="89">
                  <c:v>873</c:v>
                </c:pt>
                <c:pt idx="90">
                  <c:v>880</c:v>
                </c:pt>
                <c:pt idx="91">
                  <c:v>886</c:v>
                </c:pt>
                <c:pt idx="92">
                  <c:v>886</c:v>
                </c:pt>
                <c:pt idx="93">
                  <c:v>889</c:v>
                </c:pt>
                <c:pt idx="94">
                  <c:v>890</c:v>
                </c:pt>
                <c:pt idx="95">
                  <c:v>904</c:v>
                </c:pt>
                <c:pt idx="96">
                  <c:v>929</c:v>
                </c:pt>
                <c:pt idx="97">
                  <c:v>943</c:v>
                </c:pt>
                <c:pt idx="98">
                  <c:v>953</c:v>
                </c:pt>
                <c:pt idx="99">
                  <c:v>961</c:v>
                </c:pt>
                <c:pt idx="100">
                  <c:v>971</c:v>
                </c:pt>
                <c:pt idx="101">
                  <c:v>974</c:v>
                </c:pt>
                <c:pt idx="102">
                  <c:v>979</c:v>
                </c:pt>
                <c:pt idx="103">
                  <c:v>990</c:v>
                </c:pt>
                <c:pt idx="104">
                  <c:v>1022</c:v>
                </c:pt>
                <c:pt idx="105">
                  <c:v>1031</c:v>
                </c:pt>
                <c:pt idx="106">
                  <c:v>1042</c:v>
                </c:pt>
                <c:pt idx="107">
                  <c:v>1049</c:v>
                </c:pt>
                <c:pt idx="108">
                  <c:v>1053</c:v>
                </c:pt>
                <c:pt idx="109">
                  <c:v>1057</c:v>
                </c:pt>
                <c:pt idx="110">
                  <c:v>1061</c:v>
                </c:pt>
                <c:pt idx="111">
                  <c:v>1066</c:v>
                </c:pt>
                <c:pt idx="112">
                  <c:v>1076</c:v>
                </c:pt>
                <c:pt idx="113">
                  <c:v>1077</c:v>
                </c:pt>
                <c:pt idx="114">
                  <c:v>1086</c:v>
                </c:pt>
                <c:pt idx="115">
                  <c:v>1087</c:v>
                </c:pt>
                <c:pt idx="116">
                  <c:v>1095</c:v>
                </c:pt>
                <c:pt idx="117">
                  <c:v>1103</c:v>
                </c:pt>
                <c:pt idx="118">
                  <c:v>1111</c:v>
                </c:pt>
                <c:pt idx="119">
                  <c:v>1120</c:v>
                </c:pt>
                <c:pt idx="120">
                  <c:v>1128</c:v>
                </c:pt>
                <c:pt idx="121">
                  <c:v>1134</c:v>
                </c:pt>
                <c:pt idx="122">
                  <c:v>1135</c:v>
                </c:pt>
                <c:pt idx="123">
                  <c:v>1136</c:v>
                </c:pt>
                <c:pt idx="124">
                  <c:v>1148</c:v>
                </c:pt>
                <c:pt idx="125">
                  <c:v>1154</c:v>
                </c:pt>
                <c:pt idx="126">
                  <c:v>1169</c:v>
                </c:pt>
                <c:pt idx="127">
                  <c:v>1179</c:v>
                </c:pt>
                <c:pt idx="128">
                  <c:v>1191</c:v>
                </c:pt>
                <c:pt idx="129">
                  <c:v>1209</c:v>
                </c:pt>
                <c:pt idx="130">
                  <c:v>1218</c:v>
                </c:pt>
                <c:pt idx="131">
                  <c:v>1253</c:v>
                </c:pt>
                <c:pt idx="132">
                  <c:v>1261</c:v>
                </c:pt>
                <c:pt idx="133">
                  <c:v>1272</c:v>
                </c:pt>
                <c:pt idx="134">
                  <c:v>1284</c:v>
                </c:pt>
                <c:pt idx="135">
                  <c:v>1294</c:v>
                </c:pt>
                <c:pt idx="136">
                  <c:v>1295</c:v>
                </c:pt>
                <c:pt idx="137">
                  <c:v>1299</c:v>
                </c:pt>
                <c:pt idx="138">
                  <c:v>1314</c:v>
                </c:pt>
                <c:pt idx="139">
                  <c:v>1329</c:v>
                </c:pt>
                <c:pt idx="140">
                  <c:v>1342</c:v>
                </c:pt>
                <c:pt idx="141">
                  <c:v>1348</c:v>
                </c:pt>
                <c:pt idx="142">
                  <c:v>1351</c:v>
                </c:pt>
                <c:pt idx="143">
                  <c:v>1356</c:v>
                </c:pt>
                <c:pt idx="144">
                  <c:v>1360</c:v>
                </c:pt>
                <c:pt idx="145">
                  <c:v>1369</c:v>
                </c:pt>
                <c:pt idx="146">
                  <c:v>1374</c:v>
                </c:pt>
                <c:pt idx="147">
                  <c:v>1380</c:v>
                </c:pt>
                <c:pt idx="148">
                  <c:v>1384</c:v>
                </c:pt>
                <c:pt idx="149">
                  <c:v>1387</c:v>
                </c:pt>
                <c:pt idx="150">
                  <c:v>1389</c:v>
                </c:pt>
                <c:pt idx="151">
                  <c:v>1390</c:v>
                </c:pt>
                <c:pt idx="152">
                  <c:v>1399</c:v>
                </c:pt>
                <c:pt idx="153">
                  <c:v>1408</c:v>
                </c:pt>
                <c:pt idx="154">
                  <c:v>1416</c:v>
                </c:pt>
                <c:pt idx="155">
                  <c:v>1422</c:v>
                </c:pt>
                <c:pt idx="156">
                  <c:v>1438</c:v>
                </c:pt>
                <c:pt idx="157">
                  <c:v>1441</c:v>
                </c:pt>
                <c:pt idx="158">
                  <c:v>1443</c:v>
                </c:pt>
                <c:pt idx="159">
                  <c:v>1445</c:v>
                </c:pt>
                <c:pt idx="160">
                  <c:v>1448</c:v>
                </c:pt>
                <c:pt idx="161">
                  <c:v>1454</c:v>
                </c:pt>
                <c:pt idx="162">
                  <c:v>1471</c:v>
                </c:pt>
                <c:pt idx="163">
                  <c:v>1471</c:v>
                </c:pt>
                <c:pt idx="164">
                  <c:v>1474</c:v>
                </c:pt>
                <c:pt idx="165">
                  <c:v>1476</c:v>
                </c:pt>
                <c:pt idx="166">
                  <c:v>1480</c:v>
                </c:pt>
                <c:pt idx="167">
                  <c:v>1508</c:v>
                </c:pt>
                <c:pt idx="168">
                  <c:v>1513</c:v>
                </c:pt>
                <c:pt idx="169">
                  <c:v>1520</c:v>
                </c:pt>
                <c:pt idx="170">
                  <c:v>1531</c:v>
                </c:pt>
                <c:pt idx="171">
                  <c:v>1533</c:v>
                </c:pt>
                <c:pt idx="172">
                  <c:v>1536</c:v>
                </c:pt>
                <c:pt idx="173">
                  <c:v>1552</c:v>
                </c:pt>
                <c:pt idx="174">
                  <c:v>1556</c:v>
                </c:pt>
                <c:pt idx="175">
                  <c:v>1560</c:v>
                </c:pt>
                <c:pt idx="176">
                  <c:v>1569</c:v>
                </c:pt>
                <c:pt idx="177">
                  <c:v>1574</c:v>
                </c:pt>
                <c:pt idx="178">
                  <c:v>1578</c:v>
                </c:pt>
                <c:pt idx="179">
                  <c:v>1582</c:v>
                </c:pt>
                <c:pt idx="180">
                  <c:v>1590</c:v>
                </c:pt>
                <c:pt idx="181">
                  <c:v>1593</c:v>
                </c:pt>
                <c:pt idx="182">
                  <c:v>1600</c:v>
                </c:pt>
                <c:pt idx="183">
                  <c:v>1606</c:v>
                </c:pt>
                <c:pt idx="184">
                  <c:v>1609</c:v>
                </c:pt>
                <c:pt idx="185">
                  <c:v>1613</c:v>
                </c:pt>
                <c:pt idx="186">
                  <c:v>1615</c:v>
                </c:pt>
                <c:pt idx="187">
                  <c:v>1627</c:v>
                </c:pt>
                <c:pt idx="188">
                  <c:v>1634</c:v>
                </c:pt>
                <c:pt idx="189">
                  <c:v>1635</c:v>
                </c:pt>
                <c:pt idx="190">
                  <c:v>1655</c:v>
                </c:pt>
                <c:pt idx="191">
                  <c:v>1658</c:v>
                </c:pt>
                <c:pt idx="192">
                  <c:v>1663</c:v>
                </c:pt>
                <c:pt idx="193">
                  <c:v>1668</c:v>
                </c:pt>
                <c:pt idx="194">
                  <c:v>1692</c:v>
                </c:pt>
                <c:pt idx="195">
                  <c:v>1700</c:v>
                </c:pt>
                <c:pt idx="196">
                  <c:v>1707</c:v>
                </c:pt>
                <c:pt idx="197">
                  <c:v>1750</c:v>
                </c:pt>
                <c:pt idx="198">
                  <c:v>1755</c:v>
                </c:pt>
                <c:pt idx="199">
                  <c:v>1757</c:v>
                </c:pt>
                <c:pt idx="200">
                  <c:v>1764</c:v>
                </c:pt>
                <c:pt idx="201">
                  <c:v>1782</c:v>
                </c:pt>
                <c:pt idx="202">
                  <c:v>1793</c:v>
                </c:pt>
                <c:pt idx="203">
                  <c:v>1798</c:v>
                </c:pt>
                <c:pt idx="204">
                  <c:v>1805</c:v>
                </c:pt>
                <c:pt idx="205">
                  <c:v>1810</c:v>
                </c:pt>
                <c:pt idx="206">
                  <c:v>1814</c:v>
                </c:pt>
                <c:pt idx="207">
                  <c:v>1814</c:v>
                </c:pt>
                <c:pt idx="208">
                  <c:v>1819</c:v>
                </c:pt>
                <c:pt idx="209">
                  <c:v>1821</c:v>
                </c:pt>
                <c:pt idx="210">
                  <c:v>1824</c:v>
                </c:pt>
                <c:pt idx="211">
                  <c:v>1833</c:v>
                </c:pt>
                <c:pt idx="212">
                  <c:v>1839</c:v>
                </c:pt>
                <c:pt idx="213">
                  <c:v>1844</c:v>
                </c:pt>
                <c:pt idx="214">
                  <c:v>1847</c:v>
                </c:pt>
                <c:pt idx="215">
                  <c:v>1885</c:v>
                </c:pt>
                <c:pt idx="216">
                  <c:v>1890</c:v>
                </c:pt>
                <c:pt idx="217">
                  <c:v>1896</c:v>
                </c:pt>
                <c:pt idx="218">
                  <c:v>1906</c:v>
                </c:pt>
                <c:pt idx="219">
                  <c:v>1916</c:v>
                </c:pt>
                <c:pt idx="220">
                  <c:v>1922</c:v>
                </c:pt>
                <c:pt idx="221">
                  <c:v>1930</c:v>
                </c:pt>
                <c:pt idx="222">
                  <c:v>1948</c:v>
                </c:pt>
                <c:pt idx="223">
                  <c:v>1990</c:v>
                </c:pt>
                <c:pt idx="224">
                  <c:v>2000</c:v>
                </c:pt>
                <c:pt idx="225">
                  <c:v>2012</c:v>
                </c:pt>
                <c:pt idx="226">
                  <c:v>2020</c:v>
                </c:pt>
                <c:pt idx="227">
                  <c:v>2040</c:v>
                </c:pt>
                <c:pt idx="228">
                  <c:v>2052</c:v>
                </c:pt>
                <c:pt idx="229">
                  <c:v>2071</c:v>
                </c:pt>
                <c:pt idx="230">
                  <c:v>2106</c:v>
                </c:pt>
                <c:pt idx="231">
                  <c:v>2138</c:v>
                </c:pt>
                <c:pt idx="232">
                  <c:v>2162</c:v>
                </c:pt>
                <c:pt idx="233">
                  <c:v>2207</c:v>
                </c:pt>
                <c:pt idx="234">
                  <c:v>2226</c:v>
                </c:pt>
                <c:pt idx="235">
                  <c:v>2241</c:v>
                </c:pt>
                <c:pt idx="236">
                  <c:v>2305</c:v>
                </c:pt>
                <c:pt idx="237">
                  <c:v>2353</c:v>
                </c:pt>
                <c:pt idx="238">
                  <c:v>2422</c:v>
                </c:pt>
                <c:pt idx="239">
                  <c:v>2437</c:v>
                </c:pt>
                <c:pt idx="240">
                  <c:v>2488</c:v>
                </c:pt>
                <c:pt idx="241">
                  <c:v>2572</c:v>
                </c:pt>
                <c:pt idx="242">
                  <c:v>2600</c:v>
                </c:pt>
                <c:pt idx="243">
                  <c:v>2773</c:v>
                </c:pt>
                <c:pt idx="244">
                  <c:v>2823</c:v>
                </c:pt>
                <c:pt idx="245">
                  <c:v>2901</c:v>
                </c:pt>
                <c:pt idx="246">
                  <c:v>2977</c:v>
                </c:pt>
                <c:pt idx="247">
                  <c:v>3105</c:v>
                </c:pt>
                <c:pt idx="248">
                  <c:v>3133</c:v>
                </c:pt>
                <c:pt idx="249">
                  <c:v>3165</c:v>
                </c:pt>
                <c:pt idx="250">
                  <c:v>3330</c:v>
                </c:pt>
                <c:pt idx="251">
                  <c:v>3453</c:v>
                </c:pt>
                <c:pt idx="252">
                  <c:v>3511</c:v>
                </c:pt>
                <c:pt idx="253">
                  <c:v>3593</c:v>
                </c:pt>
                <c:pt idx="254">
                  <c:v>3707</c:v>
                </c:pt>
                <c:pt idx="255">
                  <c:v>3747</c:v>
                </c:pt>
                <c:pt idx="256">
                  <c:v>3808</c:v>
                </c:pt>
                <c:pt idx="257">
                  <c:v>3959</c:v>
                </c:pt>
                <c:pt idx="258">
                  <c:v>4053</c:v>
                </c:pt>
                <c:pt idx="259">
                  <c:v>4141</c:v>
                </c:pt>
                <c:pt idx="260">
                  <c:v>4260</c:v>
                </c:pt>
                <c:pt idx="261">
                  <c:v>4372</c:v>
                </c:pt>
                <c:pt idx="262">
                  <c:v>4438</c:v>
                </c:pt>
                <c:pt idx="263">
                  <c:v>4510</c:v>
                </c:pt>
                <c:pt idx="264">
                  <c:v>4664</c:v>
                </c:pt>
                <c:pt idx="265">
                  <c:v>4744</c:v>
                </c:pt>
                <c:pt idx="266">
                  <c:v>4850</c:v>
                </c:pt>
                <c:pt idx="267">
                  <c:v>4943</c:v>
                </c:pt>
                <c:pt idx="268">
                  <c:v>4962</c:v>
                </c:pt>
                <c:pt idx="269">
                  <c:v>5064</c:v>
                </c:pt>
                <c:pt idx="270">
                  <c:v>5104</c:v>
                </c:pt>
                <c:pt idx="271">
                  <c:v>5209</c:v>
                </c:pt>
                <c:pt idx="272">
                  <c:v>5267</c:v>
                </c:pt>
                <c:pt idx="273">
                  <c:v>5290</c:v>
                </c:pt>
                <c:pt idx="274">
                  <c:v>5349</c:v>
                </c:pt>
                <c:pt idx="275">
                  <c:v>5363</c:v>
                </c:pt>
                <c:pt idx="276">
                  <c:v>5391</c:v>
                </c:pt>
                <c:pt idx="277">
                  <c:v>5427</c:v>
                </c:pt>
                <c:pt idx="278">
                  <c:v>5507</c:v>
                </c:pt>
                <c:pt idx="279">
                  <c:v>5543</c:v>
                </c:pt>
                <c:pt idx="280">
                  <c:v>5572</c:v>
                </c:pt>
                <c:pt idx="281">
                  <c:v>5651</c:v>
                </c:pt>
                <c:pt idx="282">
                  <c:v>5673</c:v>
                </c:pt>
                <c:pt idx="283">
                  <c:v>5697</c:v>
                </c:pt>
                <c:pt idx="284">
                  <c:v>5731</c:v>
                </c:pt>
                <c:pt idx="285">
                  <c:v>5809</c:v>
                </c:pt>
                <c:pt idx="286">
                  <c:v>5852</c:v>
                </c:pt>
                <c:pt idx="287">
                  <c:v>5875</c:v>
                </c:pt>
                <c:pt idx="288">
                  <c:v>5932</c:v>
                </c:pt>
                <c:pt idx="289">
                  <c:v>5958</c:v>
                </c:pt>
                <c:pt idx="290">
                  <c:v>5981</c:v>
                </c:pt>
                <c:pt idx="291">
                  <c:v>5996</c:v>
                </c:pt>
                <c:pt idx="292">
                  <c:v>6043</c:v>
                </c:pt>
                <c:pt idx="293">
                  <c:v>6060</c:v>
                </c:pt>
                <c:pt idx="294">
                  <c:v>6073</c:v>
                </c:pt>
                <c:pt idx="295">
                  <c:v>6105</c:v>
                </c:pt>
                <c:pt idx="296">
                  <c:v>6121</c:v>
                </c:pt>
                <c:pt idx="297">
                  <c:v>6131</c:v>
                </c:pt>
                <c:pt idx="298">
                  <c:v>6141</c:v>
                </c:pt>
                <c:pt idx="299">
                  <c:v>6163</c:v>
                </c:pt>
                <c:pt idx="300">
                  <c:v>6175</c:v>
                </c:pt>
                <c:pt idx="301">
                  <c:v>6183</c:v>
                </c:pt>
                <c:pt idx="302">
                  <c:v>6190</c:v>
                </c:pt>
                <c:pt idx="303">
                  <c:v>6206</c:v>
                </c:pt>
                <c:pt idx="304">
                  <c:v>6225</c:v>
                </c:pt>
                <c:pt idx="305">
                  <c:v>6240</c:v>
                </c:pt>
                <c:pt idx="306">
                  <c:v>6257</c:v>
                </c:pt>
                <c:pt idx="307">
                  <c:v>6267</c:v>
                </c:pt>
                <c:pt idx="308">
                  <c:v>6277</c:v>
                </c:pt>
                <c:pt idx="309">
                  <c:v>6283</c:v>
                </c:pt>
                <c:pt idx="310">
                  <c:v>6295</c:v>
                </c:pt>
                <c:pt idx="311">
                  <c:v>6297</c:v>
                </c:pt>
                <c:pt idx="312">
                  <c:v>6301</c:v>
                </c:pt>
                <c:pt idx="313">
                  <c:v>6312</c:v>
                </c:pt>
                <c:pt idx="314">
                  <c:v>6319</c:v>
                </c:pt>
                <c:pt idx="315">
                  <c:v>6323</c:v>
                </c:pt>
                <c:pt idx="316">
                  <c:v>6329</c:v>
                </c:pt>
                <c:pt idx="317">
                  <c:v>6331</c:v>
                </c:pt>
                <c:pt idx="318">
                  <c:v>6332</c:v>
                </c:pt>
                <c:pt idx="319">
                  <c:v>6332</c:v>
                </c:pt>
                <c:pt idx="320">
                  <c:v>6334</c:v>
                </c:pt>
                <c:pt idx="321">
                  <c:v>6334</c:v>
                </c:pt>
                <c:pt idx="322">
                  <c:v>6336</c:v>
                </c:pt>
                <c:pt idx="323">
                  <c:v>6338</c:v>
                </c:pt>
                <c:pt idx="324">
                  <c:v>6341</c:v>
                </c:pt>
                <c:pt idx="325">
                  <c:v>6342</c:v>
                </c:pt>
                <c:pt idx="326">
                  <c:v>6343</c:v>
                </c:pt>
                <c:pt idx="327">
                  <c:v>6345</c:v>
                </c:pt>
                <c:pt idx="328">
                  <c:v>6349</c:v>
                </c:pt>
                <c:pt idx="329">
                  <c:v>6350</c:v>
                </c:pt>
                <c:pt idx="330">
                  <c:v>6350</c:v>
                </c:pt>
                <c:pt idx="331">
                  <c:v>6352</c:v>
                </c:pt>
                <c:pt idx="332">
                  <c:v>6352</c:v>
                </c:pt>
                <c:pt idx="333">
                  <c:v>6353</c:v>
                </c:pt>
                <c:pt idx="334">
                  <c:v>6354</c:v>
                </c:pt>
                <c:pt idx="335">
                  <c:v>6354</c:v>
                </c:pt>
                <c:pt idx="336">
                  <c:v>6354</c:v>
                </c:pt>
                <c:pt idx="337">
                  <c:v>6354</c:v>
                </c:pt>
                <c:pt idx="338">
                  <c:v>6354</c:v>
                </c:pt>
                <c:pt idx="339">
                  <c:v>6354</c:v>
                </c:pt>
                <c:pt idx="340">
                  <c:v>6354</c:v>
                </c:pt>
                <c:pt idx="341">
                  <c:v>6356</c:v>
                </c:pt>
                <c:pt idx="342">
                  <c:v>6356</c:v>
                </c:pt>
                <c:pt idx="343">
                  <c:v>6357</c:v>
                </c:pt>
                <c:pt idx="344">
                  <c:v>6359</c:v>
                </c:pt>
                <c:pt idx="345">
                  <c:v>6361</c:v>
                </c:pt>
                <c:pt idx="346">
                  <c:v>6362</c:v>
                </c:pt>
                <c:pt idx="347">
                  <c:v>6363</c:v>
                </c:pt>
                <c:pt idx="348">
                  <c:v>6364</c:v>
                </c:pt>
                <c:pt idx="349">
                  <c:v>6364</c:v>
                </c:pt>
                <c:pt idx="350">
                  <c:v>6364</c:v>
                </c:pt>
                <c:pt idx="351">
                  <c:v>6364</c:v>
                </c:pt>
                <c:pt idx="352">
                  <c:v>6364</c:v>
                </c:pt>
                <c:pt idx="353">
                  <c:v>6364</c:v>
                </c:pt>
                <c:pt idx="354">
                  <c:v>6364</c:v>
                </c:pt>
                <c:pt idx="355">
                  <c:v>6364</c:v>
                </c:pt>
                <c:pt idx="356">
                  <c:v>6365</c:v>
                </c:pt>
                <c:pt idx="357">
                  <c:v>6365</c:v>
                </c:pt>
                <c:pt idx="358">
                  <c:v>6365</c:v>
                </c:pt>
                <c:pt idx="359">
                  <c:v>6366</c:v>
                </c:pt>
                <c:pt idx="360">
                  <c:v>6367</c:v>
                </c:pt>
                <c:pt idx="361">
                  <c:v>6367</c:v>
                </c:pt>
                <c:pt idx="362">
                  <c:v>6367</c:v>
                </c:pt>
                <c:pt idx="363">
                  <c:v>6368</c:v>
                </c:pt>
                <c:pt idx="364">
                  <c:v>6369</c:v>
                </c:pt>
                <c:pt idx="365">
                  <c:v>6370</c:v>
                </c:pt>
                <c:pt idx="366">
                  <c:v>6370</c:v>
                </c:pt>
                <c:pt idx="367">
                  <c:v>6370</c:v>
                </c:pt>
                <c:pt idx="368">
                  <c:v>6372</c:v>
                </c:pt>
                <c:pt idx="369">
                  <c:v>6373</c:v>
                </c:pt>
                <c:pt idx="370">
                  <c:v>6374</c:v>
                </c:pt>
                <c:pt idx="371">
                  <c:v>6376</c:v>
                </c:pt>
                <c:pt idx="372">
                  <c:v>6376</c:v>
                </c:pt>
                <c:pt idx="373">
                  <c:v>6377</c:v>
                </c:pt>
                <c:pt idx="374">
                  <c:v>6378</c:v>
                </c:pt>
                <c:pt idx="375">
                  <c:v>6378</c:v>
                </c:pt>
                <c:pt idx="376">
                  <c:v>6378</c:v>
                </c:pt>
                <c:pt idx="377">
                  <c:v>6380</c:v>
                </c:pt>
                <c:pt idx="378">
                  <c:v>6380</c:v>
                </c:pt>
                <c:pt idx="379">
                  <c:v>6381</c:v>
                </c:pt>
                <c:pt idx="380">
                  <c:v>6381</c:v>
                </c:pt>
                <c:pt idx="381">
                  <c:v>6381</c:v>
                </c:pt>
                <c:pt idx="382">
                  <c:v>6381</c:v>
                </c:pt>
                <c:pt idx="383">
                  <c:v>6382</c:v>
                </c:pt>
                <c:pt idx="384">
                  <c:v>6382</c:v>
                </c:pt>
                <c:pt idx="385">
                  <c:v>6384</c:v>
                </c:pt>
                <c:pt idx="386">
                  <c:v>6385</c:v>
                </c:pt>
                <c:pt idx="387">
                  <c:v>6385</c:v>
                </c:pt>
                <c:pt idx="388">
                  <c:v>6385</c:v>
                </c:pt>
                <c:pt idx="389">
                  <c:v>6385</c:v>
                </c:pt>
                <c:pt idx="390">
                  <c:v>6386</c:v>
                </c:pt>
                <c:pt idx="391">
                  <c:v>6387</c:v>
                </c:pt>
                <c:pt idx="392">
                  <c:v>6388</c:v>
                </c:pt>
                <c:pt idx="393">
                  <c:v>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3-4C3F-A05B-79A5B9B6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Deaths</a:t>
            </a:r>
            <a:br>
              <a:rPr lang="en-US" baseline="0"/>
            </a:br>
            <a:r>
              <a:rPr lang="en-US" baseline="0"/>
              <a:t>No slope discontinuity when vax rolled out. This is just the wave ending.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calculation'!$L$1</c:f>
              <c:strCache>
                <c:ptCount val="1"/>
                <c:pt idx="0">
                  <c:v>cum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calculation'!$M$39:$M$432</c:f>
              <c:numCache>
                <c:formatCode>General</c:formatCode>
                <c:ptCount val="39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51</c:v>
                </c:pt>
                <c:pt idx="34">
                  <c:v>51</c:v>
                </c:pt>
                <c:pt idx="35">
                  <c:v>52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67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81</c:v>
                </c:pt>
                <c:pt idx="114">
                  <c:v>81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83</c:v>
                </c:pt>
                <c:pt idx="124">
                  <c:v>83</c:v>
                </c:pt>
                <c:pt idx="125">
                  <c:v>85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87</c:v>
                </c:pt>
                <c:pt idx="134">
                  <c:v>87</c:v>
                </c:pt>
                <c:pt idx="135">
                  <c:v>88</c:v>
                </c:pt>
                <c:pt idx="136">
                  <c:v>88</c:v>
                </c:pt>
                <c:pt idx="137">
                  <c:v>90</c:v>
                </c:pt>
                <c:pt idx="138">
                  <c:v>91</c:v>
                </c:pt>
                <c:pt idx="139">
                  <c:v>92</c:v>
                </c:pt>
                <c:pt idx="140">
                  <c:v>94</c:v>
                </c:pt>
                <c:pt idx="141">
                  <c:v>94</c:v>
                </c:pt>
                <c:pt idx="142">
                  <c:v>95</c:v>
                </c:pt>
                <c:pt idx="143">
                  <c:v>97</c:v>
                </c:pt>
                <c:pt idx="144">
                  <c:v>98</c:v>
                </c:pt>
                <c:pt idx="145">
                  <c:v>101</c:v>
                </c:pt>
                <c:pt idx="146">
                  <c:v>101</c:v>
                </c:pt>
                <c:pt idx="147">
                  <c:v>105</c:v>
                </c:pt>
                <c:pt idx="148">
                  <c:v>105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107</c:v>
                </c:pt>
                <c:pt idx="153">
                  <c:v>110</c:v>
                </c:pt>
                <c:pt idx="154">
                  <c:v>111</c:v>
                </c:pt>
                <c:pt idx="155">
                  <c:v>111</c:v>
                </c:pt>
                <c:pt idx="156">
                  <c:v>112</c:v>
                </c:pt>
                <c:pt idx="157">
                  <c:v>112</c:v>
                </c:pt>
                <c:pt idx="158">
                  <c:v>114</c:v>
                </c:pt>
                <c:pt idx="159">
                  <c:v>114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117</c:v>
                </c:pt>
                <c:pt idx="164">
                  <c:v>117</c:v>
                </c:pt>
                <c:pt idx="165">
                  <c:v>118</c:v>
                </c:pt>
                <c:pt idx="166">
                  <c:v>118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119</c:v>
                </c:pt>
                <c:pt idx="171">
                  <c:v>122</c:v>
                </c:pt>
                <c:pt idx="172">
                  <c:v>123</c:v>
                </c:pt>
                <c:pt idx="173">
                  <c:v>124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127</c:v>
                </c:pt>
                <c:pt idx="179">
                  <c:v>130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132</c:v>
                </c:pt>
                <c:pt idx="184">
                  <c:v>132</c:v>
                </c:pt>
                <c:pt idx="185">
                  <c:v>132</c:v>
                </c:pt>
                <c:pt idx="186">
                  <c:v>132</c:v>
                </c:pt>
                <c:pt idx="187">
                  <c:v>132</c:v>
                </c:pt>
                <c:pt idx="188">
                  <c:v>133</c:v>
                </c:pt>
                <c:pt idx="189">
                  <c:v>133</c:v>
                </c:pt>
                <c:pt idx="190">
                  <c:v>134</c:v>
                </c:pt>
                <c:pt idx="191">
                  <c:v>135</c:v>
                </c:pt>
                <c:pt idx="192">
                  <c:v>135</c:v>
                </c:pt>
                <c:pt idx="193">
                  <c:v>136</c:v>
                </c:pt>
                <c:pt idx="194">
                  <c:v>138</c:v>
                </c:pt>
                <c:pt idx="195">
                  <c:v>138</c:v>
                </c:pt>
                <c:pt idx="196">
                  <c:v>139</c:v>
                </c:pt>
                <c:pt idx="197">
                  <c:v>141</c:v>
                </c:pt>
                <c:pt idx="198">
                  <c:v>141</c:v>
                </c:pt>
                <c:pt idx="199">
                  <c:v>141</c:v>
                </c:pt>
                <c:pt idx="200">
                  <c:v>143</c:v>
                </c:pt>
                <c:pt idx="201">
                  <c:v>143</c:v>
                </c:pt>
                <c:pt idx="202">
                  <c:v>143</c:v>
                </c:pt>
                <c:pt idx="203">
                  <c:v>147</c:v>
                </c:pt>
                <c:pt idx="204">
                  <c:v>149</c:v>
                </c:pt>
                <c:pt idx="205">
                  <c:v>152</c:v>
                </c:pt>
                <c:pt idx="206">
                  <c:v>154</c:v>
                </c:pt>
                <c:pt idx="207">
                  <c:v>155</c:v>
                </c:pt>
                <c:pt idx="208">
                  <c:v>155</c:v>
                </c:pt>
                <c:pt idx="209">
                  <c:v>156</c:v>
                </c:pt>
                <c:pt idx="210">
                  <c:v>156</c:v>
                </c:pt>
                <c:pt idx="211">
                  <c:v>157</c:v>
                </c:pt>
                <c:pt idx="212">
                  <c:v>157</c:v>
                </c:pt>
                <c:pt idx="213">
                  <c:v>158</c:v>
                </c:pt>
                <c:pt idx="214">
                  <c:v>159</c:v>
                </c:pt>
                <c:pt idx="215">
                  <c:v>161</c:v>
                </c:pt>
                <c:pt idx="216">
                  <c:v>161</c:v>
                </c:pt>
                <c:pt idx="217">
                  <c:v>166</c:v>
                </c:pt>
                <c:pt idx="218">
                  <c:v>166</c:v>
                </c:pt>
                <c:pt idx="219">
                  <c:v>167</c:v>
                </c:pt>
                <c:pt idx="220">
                  <c:v>167</c:v>
                </c:pt>
                <c:pt idx="221">
                  <c:v>168</c:v>
                </c:pt>
                <c:pt idx="222">
                  <c:v>169</c:v>
                </c:pt>
                <c:pt idx="223">
                  <c:v>169</c:v>
                </c:pt>
                <c:pt idx="224">
                  <c:v>169</c:v>
                </c:pt>
                <c:pt idx="225">
                  <c:v>170</c:v>
                </c:pt>
                <c:pt idx="226">
                  <c:v>171</c:v>
                </c:pt>
                <c:pt idx="227">
                  <c:v>171</c:v>
                </c:pt>
                <c:pt idx="228">
                  <c:v>173</c:v>
                </c:pt>
                <c:pt idx="229">
                  <c:v>173</c:v>
                </c:pt>
                <c:pt idx="230">
                  <c:v>176</c:v>
                </c:pt>
                <c:pt idx="231">
                  <c:v>177</c:v>
                </c:pt>
                <c:pt idx="232">
                  <c:v>179</c:v>
                </c:pt>
                <c:pt idx="233">
                  <c:v>179</c:v>
                </c:pt>
                <c:pt idx="234">
                  <c:v>181</c:v>
                </c:pt>
                <c:pt idx="235">
                  <c:v>181</c:v>
                </c:pt>
                <c:pt idx="236">
                  <c:v>182</c:v>
                </c:pt>
                <c:pt idx="237">
                  <c:v>184</c:v>
                </c:pt>
                <c:pt idx="238">
                  <c:v>184</c:v>
                </c:pt>
                <c:pt idx="239">
                  <c:v>186</c:v>
                </c:pt>
                <c:pt idx="240">
                  <c:v>188</c:v>
                </c:pt>
                <c:pt idx="241">
                  <c:v>190</c:v>
                </c:pt>
                <c:pt idx="242">
                  <c:v>193</c:v>
                </c:pt>
                <c:pt idx="243">
                  <c:v>195</c:v>
                </c:pt>
                <c:pt idx="244">
                  <c:v>196</c:v>
                </c:pt>
                <c:pt idx="245">
                  <c:v>198</c:v>
                </c:pt>
                <c:pt idx="246">
                  <c:v>204</c:v>
                </c:pt>
                <c:pt idx="247">
                  <c:v>208</c:v>
                </c:pt>
                <c:pt idx="248">
                  <c:v>212</c:v>
                </c:pt>
                <c:pt idx="249">
                  <c:v>217</c:v>
                </c:pt>
                <c:pt idx="250">
                  <c:v>224</c:v>
                </c:pt>
                <c:pt idx="251">
                  <c:v>229</c:v>
                </c:pt>
                <c:pt idx="252">
                  <c:v>232</c:v>
                </c:pt>
                <c:pt idx="253">
                  <c:v>237</c:v>
                </c:pt>
                <c:pt idx="254">
                  <c:v>244</c:v>
                </c:pt>
                <c:pt idx="255">
                  <c:v>249</c:v>
                </c:pt>
                <c:pt idx="256">
                  <c:v>254</c:v>
                </c:pt>
                <c:pt idx="257">
                  <c:v>263</c:v>
                </c:pt>
                <c:pt idx="258">
                  <c:v>274</c:v>
                </c:pt>
                <c:pt idx="259">
                  <c:v>282</c:v>
                </c:pt>
                <c:pt idx="260">
                  <c:v>289</c:v>
                </c:pt>
                <c:pt idx="261">
                  <c:v>298</c:v>
                </c:pt>
                <c:pt idx="262">
                  <c:v>308</c:v>
                </c:pt>
                <c:pt idx="263">
                  <c:v>317</c:v>
                </c:pt>
                <c:pt idx="264">
                  <c:v>333</c:v>
                </c:pt>
                <c:pt idx="265">
                  <c:v>343</c:v>
                </c:pt>
                <c:pt idx="266">
                  <c:v>354</c:v>
                </c:pt>
                <c:pt idx="267">
                  <c:v>360</c:v>
                </c:pt>
                <c:pt idx="268">
                  <c:v>374</c:v>
                </c:pt>
                <c:pt idx="269">
                  <c:v>384</c:v>
                </c:pt>
                <c:pt idx="270">
                  <c:v>400</c:v>
                </c:pt>
                <c:pt idx="271">
                  <c:v>413</c:v>
                </c:pt>
                <c:pt idx="272">
                  <c:v>425</c:v>
                </c:pt>
                <c:pt idx="273">
                  <c:v>433</c:v>
                </c:pt>
                <c:pt idx="274">
                  <c:v>448</c:v>
                </c:pt>
                <c:pt idx="275">
                  <c:v>465</c:v>
                </c:pt>
                <c:pt idx="276">
                  <c:v>479</c:v>
                </c:pt>
                <c:pt idx="277">
                  <c:v>496</c:v>
                </c:pt>
                <c:pt idx="278">
                  <c:v>505</c:v>
                </c:pt>
                <c:pt idx="279">
                  <c:v>516</c:v>
                </c:pt>
                <c:pt idx="280">
                  <c:v>526</c:v>
                </c:pt>
                <c:pt idx="281">
                  <c:v>538</c:v>
                </c:pt>
                <c:pt idx="282">
                  <c:v>543</c:v>
                </c:pt>
                <c:pt idx="283">
                  <c:v>551</c:v>
                </c:pt>
                <c:pt idx="284">
                  <c:v>557</c:v>
                </c:pt>
                <c:pt idx="285">
                  <c:v>574</c:v>
                </c:pt>
                <c:pt idx="286">
                  <c:v>583</c:v>
                </c:pt>
                <c:pt idx="287">
                  <c:v>591</c:v>
                </c:pt>
                <c:pt idx="288">
                  <c:v>599</c:v>
                </c:pt>
                <c:pt idx="289">
                  <c:v>608</c:v>
                </c:pt>
                <c:pt idx="290">
                  <c:v>614</c:v>
                </c:pt>
                <c:pt idx="291">
                  <c:v>621</c:v>
                </c:pt>
                <c:pt idx="292">
                  <c:v>634</c:v>
                </c:pt>
                <c:pt idx="293">
                  <c:v>642</c:v>
                </c:pt>
                <c:pt idx="294">
                  <c:v>646</c:v>
                </c:pt>
                <c:pt idx="295">
                  <c:v>648</c:v>
                </c:pt>
                <c:pt idx="296">
                  <c:v>654</c:v>
                </c:pt>
                <c:pt idx="297">
                  <c:v>663</c:v>
                </c:pt>
                <c:pt idx="298">
                  <c:v>669</c:v>
                </c:pt>
                <c:pt idx="299">
                  <c:v>676</c:v>
                </c:pt>
                <c:pt idx="300">
                  <c:v>683</c:v>
                </c:pt>
                <c:pt idx="301">
                  <c:v>689</c:v>
                </c:pt>
                <c:pt idx="302">
                  <c:v>693</c:v>
                </c:pt>
                <c:pt idx="303">
                  <c:v>699</c:v>
                </c:pt>
                <c:pt idx="304">
                  <c:v>700</c:v>
                </c:pt>
                <c:pt idx="305">
                  <c:v>704</c:v>
                </c:pt>
                <c:pt idx="306">
                  <c:v>711</c:v>
                </c:pt>
                <c:pt idx="307">
                  <c:v>715</c:v>
                </c:pt>
                <c:pt idx="308">
                  <c:v>718</c:v>
                </c:pt>
                <c:pt idx="309">
                  <c:v>721</c:v>
                </c:pt>
                <c:pt idx="310">
                  <c:v>725</c:v>
                </c:pt>
                <c:pt idx="311">
                  <c:v>726</c:v>
                </c:pt>
                <c:pt idx="312">
                  <c:v>726</c:v>
                </c:pt>
                <c:pt idx="313">
                  <c:v>730</c:v>
                </c:pt>
                <c:pt idx="314">
                  <c:v>734</c:v>
                </c:pt>
                <c:pt idx="315">
                  <c:v>737</c:v>
                </c:pt>
                <c:pt idx="316">
                  <c:v>742</c:v>
                </c:pt>
                <c:pt idx="317">
                  <c:v>742</c:v>
                </c:pt>
                <c:pt idx="318">
                  <c:v>744</c:v>
                </c:pt>
                <c:pt idx="319">
                  <c:v>745</c:v>
                </c:pt>
                <c:pt idx="320">
                  <c:v>748</c:v>
                </c:pt>
                <c:pt idx="321">
                  <c:v>748</c:v>
                </c:pt>
                <c:pt idx="322">
                  <c:v>750</c:v>
                </c:pt>
                <c:pt idx="323">
                  <c:v>752</c:v>
                </c:pt>
                <c:pt idx="324">
                  <c:v>754</c:v>
                </c:pt>
                <c:pt idx="325">
                  <c:v>757</c:v>
                </c:pt>
                <c:pt idx="326">
                  <c:v>759</c:v>
                </c:pt>
                <c:pt idx="327">
                  <c:v>760</c:v>
                </c:pt>
                <c:pt idx="328">
                  <c:v>762</c:v>
                </c:pt>
                <c:pt idx="329">
                  <c:v>762</c:v>
                </c:pt>
                <c:pt idx="330">
                  <c:v>762</c:v>
                </c:pt>
                <c:pt idx="331">
                  <c:v>765</c:v>
                </c:pt>
                <c:pt idx="332">
                  <c:v>765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766</c:v>
                </c:pt>
                <c:pt idx="337">
                  <c:v>767</c:v>
                </c:pt>
                <c:pt idx="338">
                  <c:v>768</c:v>
                </c:pt>
                <c:pt idx="339">
                  <c:v>769</c:v>
                </c:pt>
                <c:pt idx="340">
                  <c:v>770</c:v>
                </c:pt>
                <c:pt idx="341">
                  <c:v>771</c:v>
                </c:pt>
                <c:pt idx="342">
                  <c:v>771</c:v>
                </c:pt>
                <c:pt idx="343">
                  <c:v>772</c:v>
                </c:pt>
                <c:pt idx="344">
                  <c:v>775</c:v>
                </c:pt>
                <c:pt idx="345">
                  <c:v>777</c:v>
                </c:pt>
                <c:pt idx="346">
                  <c:v>777</c:v>
                </c:pt>
                <c:pt idx="347">
                  <c:v>778</c:v>
                </c:pt>
                <c:pt idx="348">
                  <c:v>778</c:v>
                </c:pt>
                <c:pt idx="349">
                  <c:v>778</c:v>
                </c:pt>
                <c:pt idx="350">
                  <c:v>779</c:v>
                </c:pt>
                <c:pt idx="351">
                  <c:v>780</c:v>
                </c:pt>
                <c:pt idx="352">
                  <c:v>780</c:v>
                </c:pt>
                <c:pt idx="353">
                  <c:v>780</c:v>
                </c:pt>
                <c:pt idx="354">
                  <c:v>781</c:v>
                </c:pt>
                <c:pt idx="355">
                  <c:v>781</c:v>
                </c:pt>
                <c:pt idx="356">
                  <c:v>781</c:v>
                </c:pt>
                <c:pt idx="357">
                  <c:v>782</c:v>
                </c:pt>
                <c:pt idx="358">
                  <c:v>782</c:v>
                </c:pt>
                <c:pt idx="359">
                  <c:v>782</c:v>
                </c:pt>
                <c:pt idx="360">
                  <c:v>782</c:v>
                </c:pt>
                <c:pt idx="361">
                  <c:v>782</c:v>
                </c:pt>
                <c:pt idx="362">
                  <c:v>782</c:v>
                </c:pt>
                <c:pt idx="363">
                  <c:v>782</c:v>
                </c:pt>
                <c:pt idx="364">
                  <c:v>782</c:v>
                </c:pt>
                <c:pt idx="365">
                  <c:v>782</c:v>
                </c:pt>
                <c:pt idx="366">
                  <c:v>784</c:v>
                </c:pt>
                <c:pt idx="367">
                  <c:v>784</c:v>
                </c:pt>
                <c:pt idx="368">
                  <c:v>786</c:v>
                </c:pt>
                <c:pt idx="369">
                  <c:v>787</c:v>
                </c:pt>
                <c:pt idx="370">
                  <c:v>787</c:v>
                </c:pt>
                <c:pt idx="371">
                  <c:v>787</c:v>
                </c:pt>
                <c:pt idx="372">
                  <c:v>787</c:v>
                </c:pt>
                <c:pt idx="373">
                  <c:v>787</c:v>
                </c:pt>
                <c:pt idx="374">
                  <c:v>788</c:v>
                </c:pt>
                <c:pt idx="375">
                  <c:v>788</c:v>
                </c:pt>
                <c:pt idx="376">
                  <c:v>788</c:v>
                </c:pt>
                <c:pt idx="377">
                  <c:v>788</c:v>
                </c:pt>
                <c:pt idx="378">
                  <c:v>788</c:v>
                </c:pt>
                <c:pt idx="379">
                  <c:v>788</c:v>
                </c:pt>
                <c:pt idx="380">
                  <c:v>788</c:v>
                </c:pt>
                <c:pt idx="381">
                  <c:v>788</c:v>
                </c:pt>
                <c:pt idx="382">
                  <c:v>788</c:v>
                </c:pt>
                <c:pt idx="383">
                  <c:v>788</c:v>
                </c:pt>
                <c:pt idx="384">
                  <c:v>788</c:v>
                </c:pt>
                <c:pt idx="385">
                  <c:v>788</c:v>
                </c:pt>
                <c:pt idx="386">
                  <c:v>788</c:v>
                </c:pt>
                <c:pt idx="387">
                  <c:v>788</c:v>
                </c:pt>
                <c:pt idx="388">
                  <c:v>789</c:v>
                </c:pt>
                <c:pt idx="389">
                  <c:v>789</c:v>
                </c:pt>
                <c:pt idx="390">
                  <c:v>790</c:v>
                </c:pt>
                <c:pt idx="391">
                  <c:v>790</c:v>
                </c:pt>
                <c:pt idx="392">
                  <c:v>791</c:v>
                </c:pt>
                <c:pt idx="393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48E8-92F8-F928C1C3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</a:t>
            </a:r>
            <a:r>
              <a:rPr lang="en-US"/>
              <a:t>_cases vs. day #</a:t>
            </a:r>
            <a:br>
              <a:rPr lang="en-US"/>
            </a:br>
            <a:r>
              <a:rPr lang="en-US"/>
              <a:t>Note that the COVID peak was 2 weeks before the vaccine rolled out.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'COVID-19_cases_at_Long_Term_Car'!$B$2:$B$377</c:f>
              <c:numCache>
                <c:formatCode>General</c:formatCode>
                <c:ptCount val="37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35</c:v>
                </c:pt>
                <c:pt idx="17">
                  <c:v>38</c:v>
                </c:pt>
                <c:pt idx="18">
                  <c:v>42</c:v>
                </c:pt>
                <c:pt idx="19">
                  <c:v>50</c:v>
                </c:pt>
                <c:pt idx="20">
                  <c:v>57</c:v>
                </c:pt>
                <c:pt idx="21">
                  <c:v>63</c:v>
                </c:pt>
                <c:pt idx="22">
                  <c:v>69</c:v>
                </c:pt>
                <c:pt idx="23">
                  <c:v>75</c:v>
                </c:pt>
                <c:pt idx="24">
                  <c:v>92</c:v>
                </c:pt>
                <c:pt idx="25">
                  <c:v>101</c:v>
                </c:pt>
                <c:pt idx="26">
                  <c:v>117</c:v>
                </c:pt>
                <c:pt idx="27">
                  <c:v>130</c:v>
                </c:pt>
                <c:pt idx="28">
                  <c:v>152</c:v>
                </c:pt>
                <c:pt idx="29">
                  <c:v>167</c:v>
                </c:pt>
                <c:pt idx="30">
                  <c:v>184</c:v>
                </c:pt>
                <c:pt idx="31">
                  <c:v>201</c:v>
                </c:pt>
                <c:pt idx="32">
                  <c:v>230</c:v>
                </c:pt>
                <c:pt idx="33">
                  <c:v>275</c:v>
                </c:pt>
                <c:pt idx="34">
                  <c:v>300</c:v>
                </c:pt>
                <c:pt idx="35">
                  <c:v>326</c:v>
                </c:pt>
                <c:pt idx="36">
                  <c:v>357</c:v>
                </c:pt>
                <c:pt idx="37">
                  <c:v>382</c:v>
                </c:pt>
                <c:pt idx="38">
                  <c:v>390</c:v>
                </c:pt>
                <c:pt idx="39">
                  <c:v>407</c:v>
                </c:pt>
                <c:pt idx="40">
                  <c:v>411</c:v>
                </c:pt>
                <c:pt idx="41">
                  <c:v>425</c:v>
                </c:pt>
                <c:pt idx="42">
                  <c:v>431</c:v>
                </c:pt>
                <c:pt idx="43">
                  <c:v>437</c:v>
                </c:pt>
                <c:pt idx="44">
                  <c:v>442</c:v>
                </c:pt>
                <c:pt idx="45">
                  <c:v>449</c:v>
                </c:pt>
                <c:pt idx="46">
                  <c:v>455</c:v>
                </c:pt>
                <c:pt idx="47">
                  <c:v>479</c:v>
                </c:pt>
                <c:pt idx="48">
                  <c:v>481</c:v>
                </c:pt>
                <c:pt idx="49">
                  <c:v>496</c:v>
                </c:pt>
                <c:pt idx="50">
                  <c:v>506</c:v>
                </c:pt>
                <c:pt idx="51">
                  <c:v>514</c:v>
                </c:pt>
                <c:pt idx="52">
                  <c:v>521</c:v>
                </c:pt>
                <c:pt idx="53">
                  <c:v>526</c:v>
                </c:pt>
                <c:pt idx="54">
                  <c:v>534</c:v>
                </c:pt>
                <c:pt idx="55">
                  <c:v>540</c:v>
                </c:pt>
                <c:pt idx="56">
                  <c:v>548</c:v>
                </c:pt>
                <c:pt idx="57">
                  <c:v>552</c:v>
                </c:pt>
                <c:pt idx="58">
                  <c:v>554</c:v>
                </c:pt>
                <c:pt idx="59">
                  <c:v>562</c:v>
                </c:pt>
                <c:pt idx="60">
                  <c:v>564</c:v>
                </c:pt>
                <c:pt idx="61">
                  <c:v>580</c:v>
                </c:pt>
                <c:pt idx="62">
                  <c:v>582</c:v>
                </c:pt>
                <c:pt idx="63">
                  <c:v>603</c:v>
                </c:pt>
                <c:pt idx="64">
                  <c:v>614</c:v>
                </c:pt>
                <c:pt idx="65">
                  <c:v>617</c:v>
                </c:pt>
                <c:pt idx="66">
                  <c:v>622</c:v>
                </c:pt>
                <c:pt idx="67">
                  <c:v>627</c:v>
                </c:pt>
                <c:pt idx="68">
                  <c:v>628</c:v>
                </c:pt>
                <c:pt idx="69">
                  <c:v>630</c:v>
                </c:pt>
                <c:pt idx="70">
                  <c:v>632</c:v>
                </c:pt>
                <c:pt idx="71">
                  <c:v>636</c:v>
                </c:pt>
                <c:pt idx="72">
                  <c:v>638</c:v>
                </c:pt>
                <c:pt idx="73">
                  <c:v>643</c:v>
                </c:pt>
                <c:pt idx="74">
                  <c:v>646</c:v>
                </c:pt>
                <c:pt idx="75">
                  <c:v>647</c:v>
                </c:pt>
                <c:pt idx="76">
                  <c:v>649</c:v>
                </c:pt>
                <c:pt idx="77">
                  <c:v>650</c:v>
                </c:pt>
                <c:pt idx="78">
                  <c:v>653</c:v>
                </c:pt>
                <c:pt idx="79">
                  <c:v>654</c:v>
                </c:pt>
                <c:pt idx="80">
                  <c:v>659</c:v>
                </c:pt>
                <c:pt idx="81">
                  <c:v>664</c:v>
                </c:pt>
                <c:pt idx="82">
                  <c:v>668</c:v>
                </c:pt>
                <c:pt idx="83">
                  <c:v>669</c:v>
                </c:pt>
                <c:pt idx="84">
                  <c:v>673</c:v>
                </c:pt>
                <c:pt idx="85">
                  <c:v>679</c:v>
                </c:pt>
                <c:pt idx="86">
                  <c:v>682</c:v>
                </c:pt>
                <c:pt idx="87">
                  <c:v>686</c:v>
                </c:pt>
                <c:pt idx="88">
                  <c:v>691</c:v>
                </c:pt>
                <c:pt idx="89">
                  <c:v>693</c:v>
                </c:pt>
                <c:pt idx="90">
                  <c:v>695</c:v>
                </c:pt>
                <c:pt idx="91">
                  <c:v>696</c:v>
                </c:pt>
                <c:pt idx="92">
                  <c:v>697</c:v>
                </c:pt>
                <c:pt idx="93">
                  <c:v>708</c:v>
                </c:pt>
                <c:pt idx="94">
                  <c:v>723</c:v>
                </c:pt>
                <c:pt idx="95">
                  <c:v>733</c:v>
                </c:pt>
                <c:pt idx="96">
                  <c:v>744</c:v>
                </c:pt>
                <c:pt idx="97">
                  <c:v>748</c:v>
                </c:pt>
                <c:pt idx="98">
                  <c:v>757</c:v>
                </c:pt>
                <c:pt idx="99">
                  <c:v>762</c:v>
                </c:pt>
                <c:pt idx="100">
                  <c:v>779</c:v>
                </c:pt>
                <c:pt idx="101">
                  <c:v>789</c:v>
                </c:pt>
                <c:pt idx="102">
                  <c:v>801</c:v>
                </c:pt>
                <c:pt idx="103">
                  <c:v>805</c:v>
                </c:pt>
                <c:pt idx="104">
                  <c:v>811</c:v>
                </c:pt>
                <c:pt idx="105">
                  <c:v>830</c:v>
                </c:pt>
                <c:pt idx="106">
                  <c:v>842</c:v>
                </c:pt>
                <c:pt idx="107">
                  <c:v>873</c:v>
                </c:pt>
                <c:pt idx="108">
                  <c:v>880</c:v>
                </c:pt>
                <c:pt idx="109">
                  <c:v>886</c:v>
                </c:pt>
                <c:pt idx="110">
                  <c:v>889</c:v>
                </c:pt>
                <c:pt idx="111">
                  <c:v>890</c:v>
                </c:pt>
                <c:pt idx="112">
                  <c:v>904</c:v>
                </c:pt>
                <c:pt idx="113">
                  <c:v>929</c:v>
                </c:pt>
                <c:pt idx="114">
                  <c:v>943</c:v>
                </c:pt>
                <c:pt idx="115">
                  <c:v>953</c:v>
                </c:pt>
                <c:pt idx="116">
                  <c:v>961</c:v>
                </c:pt>
                <c:pt idx="117">
                  <c:v>971</c:v>
                </c:pt>
                <c:pt idx="118">
                  <c:v>974</c:v>
                </c:pt>
                <c:pt idx="119">
                  <c:v>979</c:v>
                </c:pt>
                <c:pt idx="120">
                  <c:v>990</c:v>
                </c:pt>
                <c:pt idx="121" formatCode="#,##0">
                  <c:v>1022</c:v>
                </c:pt>
                <c:pt idx="122" formatCode="#,##0">
                  <c:v>1031</c:v>
                </c:pt>
                <c:pt idx="123" formatCode="#,##0">
                  <c:v>1042</c:v>
                </c:pt>
                <c:pt idx="124" formatCode="#,##0">
                  <c:v>1049</c:v>
                </c:pt>
                <c:pt idx="125" formatCode="#,##0">
                  <c:v>1053</c:v>
                </c:pt>
                <c:pt idx="126" formatCode="#,##0">
                  <c:v>1057</c:v>
                </c:pt>
                <c:pt idx="127" formatCode="#,##0">
                  <c:v>1061</c:v>
                </c:pt>
                <c:pt idx="128" formatCode="#,##0">
                  <c:v>1066</c:v>
                </c:pt>
                <c:pt idx="129" formatCode="#,##0">
                  <c:v>1076</c:v>
                </c:pt>
                <c:pt idx="130" formatCode="#,##0">
                  <c:v>1077</c:v>
                </c:pt>
                <c:pt idx="131" formatCode="#,##0">
                  <c:v>1086</c:v>
                </c:pt>
                <c:pt idx="132" formatCode="#,##0">
                  <c:v>1087</c:v>
                </c:pt>
                <c:pt idx="133" formatCode="#,##0">
                  <c:v>1095</c:v>
                </c:pt>
                <c:pt idx="134" formatCode="#,##0">
                  <c:v>1103</c:v>
                </c:pt>
                <c:pt idx="135" formatCode="#,##0">
                  <c:v>1111</c:v>
                </c:pt>
                <c:pt idx="136" formatCode="#,##0">
                  <c:v>1120</c:v>
                </c:pt>
                <c:pt idx="137" formatCode="#,##0">
                  <c:v>1128</c:v>
                </c:pt>
                <c:pt idx="138" formatCode="#,##0">
                  <c:v>1134</c:v>
                </c:pt>
                <c:pt idx="139" formatCode="#,##0">
                  <c:v>1135</c:v>
                </c:pt>
                <c:pt idx="140" formatCode="#,##0">
                  <c:v>1136</c:v>
                </c:pt>
                <c:pt idx="141" formatCode="#,##0">
                  <c:v>1148</c:v>
                </c:pt>
                <c:pt idx="142" formatCode="#,##0">
                  <c:v>1154</c:v>
                </c:pt>
                <c:pt idx="143" formatCode="#,##0">
                  <c:v>1169</c:v>
                </c:pt>
                <c:pt idx="144" formatCode="#,##0">
                  <c:v>1179</c:v>
                </c:pt>
                <c:pt idx="145" formatCode="#,##0">
                  <c:v>1191</c:v>
                </c:pt>
                <c:pt idx="146" formatCode="#,##0">
                  <c:v>1209</c:v>
                </c:pt>
                <c:pt idx="147" formatCode="#,##0">
                  <c:v>1218</c:v>
                </c:pt>
                <c:pt idx="148" formatCode="#,##0">
                  <c:v>1253</c:v>
                </c:pt>
                <c:pt idx="149" formatCode="#,##0">
                  <c:v>1261</c:v>
                </c:pt>
                <c:pt idx="150" formatCode="#,##0">
                  <c:v>1272</c:v>
                </c:pt>
                <c:pt idx="151" formatCode="#,##0">
                  <c:v>1284</c:v>
                </c:pt>
                <c:pt idx="152" formatCode="#,##0">
                  <c:v>1294</c:v>
                </c:pt>
                <c:pt idx="153" formatCode="#,##0">
                  <c:v>1295</c:v>
                </c:pt>
                <c:pt idx="154" formatCode="#,##0">
                  <c:v>1299</c:v>
                </c:pt>
                <c:pt idx="155" formatCode="#,##0">
                  <c:v>1314</c:v>
                </c:pt>
                <c:pt idx="156" formatCode="#,##0">
                  <c:v>1329</c:v>
                </c:pt>
                <c:pt idx="157" formatCode="#,##0">
                  <c:v>1342</c:v>
                </c:pt>
                <c:pt idx="158" formatCode="#,##0">
                  <c:v>1348</c:v>
                </c:pt>
                <c:pt idx="159" formatCode="#,##0">
                  <c:v>1351</c:v>
                </c:pt>
                <c:pt idx="160" formatCode="#,##0">
                  <c:v>1356</c:v>
                </c:pt>
                <c:pt idx="161" formatCode="#,##0">
                  <c:v>1360</c:v>
                </c:pt>
                <c:pt idx="162" formatCode="#,##0">
                  <c:v>1369</c:v>
                </c:pt>
                <c:pt idx="163" formatCode="#,##0">
                  <c:v>1374</c:v>
                </c:pt>
                <c:pt idx="164" formatCode="#,##0">
                  <c:v>1380</c:v>
                </c:pt>
                <c:pt idx="165" formatCode="#,##0">
                  <c:v>1384</c:v>
                </c:pt>
                <c:pt idx="166" formatCode="#,##0">
                  <c:v>1387</c:v>
                </c:pt>
                <c:pt idx="167" formatCode="#,##0">
                  <c:v>1389</c:v>
                </c:pt>
                <c:pt idx="168" formatCode="#,##0">
                  <c:v>1390</c:v>
                </c:pt>
                <c:pt idx="169" formatCode="#,##0">
                  <c:v>1399</c:v>
                </c:pt>
                <c:pt idx="170" formatCode="#,##0">
                  <c:v>1408</c:v>
                </c:pt>
                <c:pt idx="171" formatCode="#,##0">
                  <c:v>1416</c:v>
                </c:pt>
                <c:pt idx="172" formatCode="#,##0">
                  <c:v>1422</c:v>
                </c:pt>
                <c:pt idx="173" formatCode="#,##0">
                  <c:v>1438</c:v>
                </c:pt>
                <c:pt idx="174" formatCode="#,##0">
                  <c:v>1441</c:v>
                </c:pt>
                <c:pt idx="175" formatCode="#,##0">
                  <c:v>1443</c:v>
                </c:pt>
                <c:pt idx="176" formatCode="#,##0">
                  <c:v>1445</c:v>
                </c:pt>
                <c:pt idx="177" formatCode="#,##0">
                  <c:v>1448</c:v>
                </c:pt>
                <c:pt idx="178" formatCode="#,##0">
                  <c:v>1454</c:v>
                </c:pt>
                <c:pt idx="179" formatCode="#,##0">
                  <c:v>1471</c:v>
                </c:pt>
                <c:pt idx="180" formatCode="#,##0">
                  <c:v>1474</c:v>
                </c:pt>
                <c:pt idx="181" formatCode="#,##0">
                  <c:v>1476</c:v>
                </c:pt>
                <c:pt idx="182" formatCode="#,##0">
                  <c:v>1480</c:v>
                </c:pt>
                <c:pt idx="183" formatCode="#,##0">
                  <c:v>1508</c:v>
                </c:pt>
                <c:pt idx="184" formatCode="#,##0">
                  <c:v>1513</c:v>
                </c:pt>
                <c:pt idx="185" formatCode="#,##0">
                  <c:v>1520</c:v>
                </c:pt>
                <c:pt idx="186" formatCode="#,##0">
                  <c:v>1531</c:v>
                </c:pt>
                <c:pt idx="187" formatCode="#,##0">
                  <c:v>1533</c:v>
                </c:pt>
                <c:pt idx="188" formatCode="#,##0">
                  <c:v>1536</c:v>
                </c:pt>
                <c:pt idx="189" formatCode="#,##0">
                  <c:v>1552</c:v>
                </c:pt>
                <c:pt idx="190" formatCode="#,##0">
                  <c:v>1556</c:v>
                </c:pt>
                <c:pt idx="191" formatCode="#,##0">
                  <c:v>1560</c:v>
                </c:pt>
                <c:pt idx="192" formatCode="#,##0">
                  <c:v>1569</c:v>
                </c:pt>
                <c:pt idx="193" formatCode="#,##0">
                  <c:v>1574</c:v>
                </c:pt>
                <c:pt idx="194" formatCode="#,##0">
                  <c:v>1578</c:v>
                </c:pt>
                <c:pt idx="195" formatCode="#,##0">
                  <c:v>1582</c:v>
                </c:pt>
                <c:pt idx="196" formatCode="#,##0">
                  <c:v>1590</c:v>
                </c:pt>
                <c:pt idx="197" formatCode="#,##0">
                  <c:v>1593</c:v>
                </c:pt>
                <c:pt idx="198" formatCode="#,##0">
                  <c:v>1600</c:v>
                </c:pt>
                <c:pt idx="199" formatCode="#,##0">
                  <c:v>1606</c:v>
                </c:pt>
                <c:pt idx="200" formatCode="#,##0">
                  <c:v>1609</c:v>
                </c:pt>
                <c:pt idx="201" formatCode="#,##0">
                  <c:v>1613</c:v>
                </c:pt>
                <c:pt idx="202" formatCode="#,##0">
                  <c:v>1615</c:v>
                </c:pt>
                <c:pt idx="203" formatCode="#,##0">
                  <c:v>1627</c:v>
                </c:pt>
                <c:pt idx="204" formatCode="#,##0">
                  <c:v>1634</c:v>
                </c:pt>
                <c:pt idx="205" formatCode="#,##0">
                  <c:v>1635</c:v>
                </c:pt>
                <c:pt idx="206" formatCode="#,##0">
                  <c:v>1655</c:v>
                </c:pt>
                <c:pt idx="207" formatCode="#,##0">
                  <c:v>1658</c:v>
                </c:pt>
                <c:pt idx="208" formatCode="#,##0">
                  <c:v>1663</c:v>
                </c:pt>
                <c:pt idx="209" formatCode="#,##0">
                  <c:v>1668</c:v>
                </c:pt>
                <c:pt idx="210" formatCode="#,##0">
                  <c:v>1692</c:v>
                </c:pt>
                <c:pt idx="211" formatCode="#,##0">
                  <c:v>1700</c:v>
                </c:pt>
                <c:pt idx="212" formatCode="#,##0">
                  <c:v>1707</c:v>
                </c:pt>
                <c:pt idx="213" formatCode="#,##0">
                  <c:v>1750</c:v>
                </c:pt>
                <c:pt idx="214" formatCode="#,##0">
                  <c:v>1755</c:v>
                </c:pt>
                <c:pt idx="215" formatCode="#,##0">
                  <c:v>1757</c:v>
                </c:pt>
                <c:pt idx="216" formatCode="#,##0">
                  <c:v>1764</c:v>
                </c:pt>
                <c:pt idx="217" formatCode="#,##0">
                  <c:v>1782</c:v>
                </c:pt>
                <c:pt idx="218" formatCode="#,##0">
                  <c:v>1793</c:v>
                </c:pt>
                <c:pt idx="219" formatCode="#,##0">
                  <c:v>1798</c:v>
                </c:pt>
                <c:pt idx="220" formatCode="#,##0">
                  <c:v>1805</c:v>
                </c:pt>
                <c:pt idx="221" formatCode="#,##0">
                  <c:v>1810</c:v>
                </c:pt>
                <c:pt idx="222" formatCode="#,##0">
                  <c:v>1814</c:v>
                </c:pt>
                <c:pt idx="223" formatCode="#,##0">
                  <c:v>1819</c:v>
                </c:pt>
                <c:pt idx="224" formatCode="#,##0">
                  <c:v>1821</c:v>
                </c:pt>
                <c:pt idx="225" formatCode="#,##0">
                  <c:v>1824</c:v>
                </c:pt>
                <c:pt idx="226" formatCode="#,##0">
                  <c:v>1833</c:v>
                </c:pt>
                <c:pt idx="227" formatCode="#,##0">
                  <c:v>1839</c:v>
                </c:pt>
                <c:pt idx="228" formatCode="#,##0">
                  <c:v>1844</c:v>
                </c:pt>
                <c:pt idx="229" formatCode="#,##0">
                  <c:v>1847</c:v>
                </c:pt>
                <c:pt idx="230" formatCode="#,##0">
                  <c:v>1885</c:v>
                </c:pt>
                <c:pt idx="231" formatCode="#,##0">
                  <c:v>1890</c:v>
                </c:pt>
                <c:pt idx="232" formatCode="#,##0">
                  <c:v>1896</c:v>
                </c:pt>
                <c:pt idx="233" formatCode="#,##0">
                  <c:v>1906</c:v>
                </c:pt>
                <c:pt idx="234" formatCode="#,##0">
                  <c:v>1916</c:v>
                </c:pt>
                <c:pt idx="235" formatCode="#,##0">
                  <c:v>1922</c:v>
                </c:pt>
                <c:pt idx="236" formatCode="#,##0">
                  <c:v>1930</c:v>
                </c:pt>
                <c:pt idx="237" formatCode="#,##0">
                  <c:v>1948</c:v>
                </c:pt>
                <c:pt idx="238" formatCode="#,##0">
                  <c:v>1990</c:v>
                </c:pt>
                <c:pt idx="239" formatCode="#,##0">
                  <c:v>2000</c:v>
                </c:pt>
                <c:pt idx="240" formatCode="#,##0">
                  <c:v>2012</c:v>
                </c:pt>
                <c:pt idx="241" formatCode="#,##0">
                  <c:v>2020</c:v>
                </c:pt>
                <c:pt idx="242" formatCode="#,##0">
                  <c:v>2040</c:v>
                </c:pt>
                <c:pt idx="243" formatCode="#,##0">
                  <c:v>2052</c:v>
                </c:pt>
                <c:pt idx="244" formatCode="#,##0">
                  <c:v>2071</c:v>
                </c:pt>
                <c:pt idx="245" formatCode="#,##0">
                  <c:v>2106</c:v>
                </c:pt>
                <c:pt idx="246" formatCode="#,##0">
                  <c:v>2138</c:v>
                </c:pt>
                <c:pt idx="247" formatCode="#,##0">
                  <c:v>2162</c:v>
                </c:pt>
                <c:pt idx="248" formatCode="#,##0">
                  <c:v>2207</c:v>
                </c:pt>
                <c:pt idx="249" formatCode="#,##0">
                  <c:v>2226</c:v>
                </c:pt>
                <c:pt idx="250" formatCode="#,##0">
                  <c:v>2241</c:v>
                </c:pt>
                <c:pt idx="251" formatCode="#,##0">
                  <c:v>2305</c:v>
                </c:pt>
                <c:pt idx="252" formatCode="#,##0">
                  <c:v>2353</c:v>
                </c:pt>
                <c:pt idx="253" formatCode="#,##0">
                  <c:v>2422</c:v>
                </c:pt>
                <c:pt idx="254" formatCode="#,##0">
                  <c:v>2437</c:v>
                </c:pt>
                <c:pt idx="255" formatCode="#,##0">
                  <c:v>2488</c:v>
                </c:pt>
                <c:pt idx="256" formatCode="#,##0">
                  <c:v>2572</c:v>
                </c:pt>
                <c:pt idx="257" formatCode="#,##0">
                  <c:v>2600</c:v>
                </c:pt>
                <c:pt idx="258" formatCode="#,##0">
                  <c:v>2773</c:v>
                </c:pt>
                <c:pt idx="259" formatCode="#,##0">
                  <c:v>2823</c:v>
                </c:pt>
                <c:pt idx="260" formatCode="#,##0">
                  <c:v>2901</c:v>
                </c:pt>
                <c:pt idx="261" formatCode="#,##0">
                  <c:v>2977</c:v>
                </c:pt>
                <c:pt idx="262" formatCode="#,##0">
                  <c:v>3105</c:v>
                </c:pt>
                <c:pt idx="263" formatCode="#,##0">
                  <c:v>3133</c:v>
                </c:pt>
                <c:pt idx="264" formatCode="#,##0">
                  <c:v>3165</c:v>
                </c:pt>
                <c:pt idx="265" formatCode="#,##0">
                  <c:v>3330</c:v>
                </c:pt>
                <c:pt idx="266" formatCode="#,##0">
                  <c:v>3453</c:v>
                </c:pt>
                <c:pt idx="267" formatCode="#,##0">
                  <c:v>3511</c:v>
                </c:pt>
                <c:pt idx="268" formatCode="#,##0">
                  <c:v>3593</c:v>
                </c:pt>
                <c:pt idx="269" formatCode="#,##0">
                  <c:v>3707</c:v>
                </c:pt>
                <c:pt idx="270" formatCode="#,##0">
                  <c:v>3747</c:v>
                </c:pt>
                <c:pt idx="271" formatCode="#,##0">
                  <c:v>3808</c:v>
                </c:pt>
                <c:pt idx="272" formatCode="#,##0">
                  <c:v>3959</c:v>
                </c:pt>
                <c:pt idx="273" formatCode="#,##0">
                  <c:v>4053</c:v>
                </c:pt>
                <c:pt idx="274" formatCode="#,##0">
                  <c:v>4141</c:v>
                </c:pt>
                <c:pt idx="275" formatCode="#,##0">
                  <c:v>4260</c:v>
                </c:pt>
                <c:pt idx="276" formatCode="#,##0">
                  <c:v>4372</c:v>
                </c:pt>
                <c:pt idx="277" formatCode="#,##0">
                  <c:v>4438</c:v>
                </c:pt>
                <c:pt idx="278" formatCode="#,##0">
                  <c:v>4510</c:v>
                </c:pt>
                <c:pt idx="279" formatCode="#,##0">
                  <c:v>4664</c:v>
                </c:pt>
                <c:pt idx="280" formatCode="#,##0">
                  <c:v>4744</c:v>
                </c:pt>
                <c:pt idx="281" formatCode="#,##0">
                  <c:v>4850</c:v>
                </c:pt>
                <c:pt idx="282" formatCode="#,##0">
                  <c:v>4943</c:v>
                </c:pt>
                <c:pt idx="283" formatCode="#,##0">
                  <c:v>4962</c:v>
                </c:pt>
                <c:pt idx="284" formatCode="#,##0">
                  <c:v>5064</c:v>
                </c:pt>
                <c:pt idx="285" formatCode="#,##0">
                  <c:v>5104</c:v>
                </c:pt>
                <c:pt idx="286" formatCode="#,##0">
                  <c:v>5209</c:v>
                </c:pt>
                <c:pt idx="287" formatCode="#,##0">
                  <c:v>5267</c:v>
                </c:pt>
                <c:pt idx="288" formatCode="#,##0">
                  <c:v>5290</c:v>
                </c:pt>
                <c:pt idx="289" formatCode="#,##0">
                  <c:v>5349</c:v>
                </c:pt>
                <c:pt idx="290" formatCode="#,##0">
                  <c:v>5363</c:v>
                </c:pt>
                <c:pt idx="291" formatCode="#,##0">
                  <c:v>5391</c:v>
                </c:pt>
                <c:pt idx="292" formatCode="#,##0">
                  <c:v>5427</c:v>
                </c:pt>
                <c:pt idx="293" formatCode="#,##0">
                  <c:v>5507</c:v>
                </c:pt>
                <c:pt idx="294" formatCode="#,##0">
                  <c:v>5543</c:v>
                </c:pt>
                <c:pt idx="295" formatCode="#,##0">
                  <c:v>5572</c:v>
                </c:pt>
                <c:pt idx="296" formatCode="#,##0">
                  <c:v>5651</c:v>
                </c:pt>
                <c:pt idx="297" formatCode="#,##0">
                  <c:v>5673</c:v>
                </c:pt>
                <c:pt idx="298" formatCode="#,##0">
                  <c:v>5697</c:v>
                </c:pt>
                <c:pt idx="299" formatCode="#,##0">
                  <c:v>5731</c:v>
                </c:pt>
                <c:pt idx="300" formatCode="#,##0">
                  <c:v>5809</c:v>
                </c:pt>
                <c:pt idx="301" formatCode="#,##0">
                  <c:v>5852</c:v>
                </c:pt>
                <c:pt idx="302" formatCode="#,##0">
                  <c:v>5875</c:v>
                </c:pt>
                <c:pt idx="303" formatCode="#,##0">
                  <c:v>5932</c:v>
                </c:pt>
                <c:pt idx="304" formatCode="#,##0">
                  <c:v>5958</c:v>
                </c:pt>
                <c:pt idx="305" formatCode="#,##0">
                  <c:v>5981</c:v>
                </c:pt>
                <c:pt idx="306" formatCode="#,##0">
                  <c:v>5996</c:v>
                </c:pt>
                <c:pt idx="307" formatCode="#,##0">
                  <c:v>6043</c:v>
                </c:pt>
                <c:pt idx="308" formatCode="#,##0">
                  <c:v>6060</c:v>
                </c:pt>
                <c:pt idx="309" formatCode="#,##0">
                  <c:v>6073</c:v>
                </c:pt>
                <c:pt idx="310" formatCode="#,##0">
                  <c:v>6105</c:v>
                </c:pt>
                <c:pt idx="311" formatCode="#,##0">
                  <c:v>6121</c:v>
                </c:pt>
                <c:pt idx="312" formatCode="#,##0">
                  <c:v>6131</c:v>
                </c:pt>
                <c:pt idx="313" formatCode="#,##0">
                  <c:v>6141</c:v>
                </c:pt>
                <c:pt idx="314" formatCode="#,##0">
                  <c:v>6163</c:v>
                </c:pt>
                <c:pt idx="315" formatCode="#,##0">
                  <c:v>6175</c:v>
                </c:pt>
                <c:pt idx="316" formatCode="#,##0">
                  <c:v>6183</c:v>
                </c:pt>
                <c:pt idx="317" formatCode="#,##0">
                  <c:v>6190</c:v>
                </c:pt>
                <c:pt idx="318" formatCode="#,##0">
                  <c:v>6206</c:v>
                </c:pt>
                <c:pt idx="319" formatCode="#,##0">
                  <c:v>6225</c:v>
                </c:pt>
                <c:pt idx="320" formatCode="#,##0">
                  <c:v>6240</c:v>
                </c:pt>
                <c:pt idx="321" formatCode="#,##0">
                  <c:v>6257</c:v>
                </c:pt>
                <c:pt idx="322" formatCode="#,##0">
                  <c:v>6267</c:v>
                </c:pt>
                <c:pt idx="323" formatCode="#,##0">
                  <c:v>6277</c:v>
                </c:pt>
                <c:pt idx="324" formatCode="#,##0">
                  <c:v>6283</c:v>
                </c:pt>
                <c:pt idx="325" formatCode="#,##0">
                  <c:v>6295</c:v>
                </c:pt>
                <c:pt idx="326" formatCode="#,##0">
                  <c:v>6297</c:v>
                </c:pt>
                <c:pt idx="327" formatCode="#,##0">
                  <c:v>6301</c:v>
                </c:pt>
                <c:pt idx="328" formatCode="#,##0">
                  <c:v>6312</c:v>
                </c:pt>
                <c:pt idx="329" formatCode="#,##0">
                  <c:v>6319</c:v>
                </c:pt>
                <c:pt idx="330" formatCode="#,##0">
                  <c:v>6323</c:v>
                </c:pt>
                <c:pt idx="331" formatCode="#,##0">
                  <c:v>6329</c:v>
                </c:pt>
                <c:pt idx="332" formatCode="#,##0">
                  <c:v>6331</c:v>
                </c:pt>
                <c:pt idx="333" formatCode="#,##0">
                  <c:v>6332</c:v>
                </c:pt>
                <c:pt idx="334" formatCode="#,##0">
                  <c:v>6334</c:v>
                </c:pt>
                <c:pt idx="335" formatCode="#,##0">
                  <c:v>6336</c:v>
                </c:pt>
                <c:pt idx="336" formatCode="#,##0">
                  <c:v>6338</c:v>
                </c:pt>
                <c:pt idx="337" formatCode="#,##0">
                  <c:v>6341</c:v>
                </c:pt>
                <c:pt idx="338" formatCode="#,##0">
                  <c:v>6342</c:v>
                </c:pt>
                <c:pt idx="339" formatCode="#,##0">
                  <c:v>6343</c:v>
                </c:pt>
                <c:pt idx="340" formatCode="#,##0">
                  <c:v>6345</c:v>
                </c:pt>
                <c:pt idx="341" formatCode="#,##0">
                  <c:v>6349</c:v>
                </c:pt>
                <c:pt idx="342" formatCode="#,##0">
                  <c:v>6350</c:v>
                </c:pt>
                <c:pt idx="343" formatCode="#,##0">
                  <c:v>6352</c:v>
                </c:pt>
                <c:pt idx="344" formatCode="#,##0">
                  <c:v>6353</c:v>
                </c:pt>
                <c:pt idx="345" formatCode="#,##0">
                  <c:v>6354</c:v>
                </c:pt>
                <c:pt idx="346" formatCode="#,##0">
                  <c:v>6356</c:v>
                </c:pt>
                <c:pt idx="347" formatCode="#,##0">
                  <c:v>6357</c:v>
                </c:pt>
                <c:pt idx="348" formatCode="#,##0">
                  <c:v>6359</c:v>
                </c:pt>
                <c:pt idx="349" formatCode="#,##0">
                  <c:v>6361</c:v>
                </c:pt>
                <c:pt idx="350" formatCode="#,##0">
                  <c:v>6362</c:v>
                </c:pt>
                <c:pt idx="351" formatCode="#,##0">
                  <c:v>6363</c:v>
                </c:pt>
                <c:pt idx="352" formatCode="#,##0">
                  <c:v>6364</c:v>
                </c:pt>
                <c:pt idx="353" formatCode="#,##0">
                  <c:v>6365</c:v>
                </c:pt>
                <c:pt idx="354" formatCode="#,##0">
                  <c:v>6366</c:v>
                </c:pt>
                <c:pt idx="355" formatCode="#,##0">
                  <c:v>6367</c:v>
                </c:pt>
                <c:pt idx="356" formatCode="#,##0">
                  <c:v>6368</c:v>
                </c:pt>
                <c:pt idx="357" formatCode="#,##0">
                  <c:v>6369</c:v>
                </c:pt>
                <c:pt idx="358" formatCode="#,##0">
                  <c:v>6370</c:v>
                </c:pt>
                <c:pt idx="359" formatCode="#,##0">
                  <c:v>6372</c:v>
                </c:pt>
                <c:pt idx="360" formatCode="#,##0">
                  <c:v>6373</c:v>
                </c:pt>
                <c:pt idx="361" formatCode="#,##0">
                  <c:v>6374</c:v>
                </c:pt>
                <c:pt idx="362" formatCode="#,##0">
                  <c:v>6376</c:v>
                </c:pt>
                <c:pt idx="363" formatCode="#,##0">
                  <c:v>6377</c:v>
                </c:pt>
                <c:pt idx="364" formatCode="#,##0">
                  <c:v>6378</c:v>
                </c:pt>
                <c:pt idx="365" formatCode="#,##0">
                  <c:v>6380</c:v>
                </c:pt>
                <c:pt idx="366" formatCode="#,##0">
                  <c:v>6381</c:v>
                </c:pt>
                <c:pt idx="367" formatCode="#,##0">
                  <c:v>6382</c:v>
                </c:pt>
                <c:pt idx="368" formatCode="#,##0">
                  <c:v>6384</c:v>
                </c:pt>
                <c:pt idx="369" formatCode="#,##0">
                  <c:v>6385</c:v>
                </c:pt>
                <c:pt idx="370" formatCode="#,##0">
                  <c:v>6386</c:v>
                </c:pt>
                <c:pt idx="371" formatCode="#,##0">
                  <c:v>6387</c:v>
                </c:pt>
                <c:pt idx="372" formatCode="#,##0">
                  <c:v>6388</c:v>
                </c:pt>
                <c:pt idx="373" formatCode="#,##0">
                  <c:v>6389</c:v>
                </c:pt>
                <c:pt idx="374" formatCode="#,##0">
                  <c:v>6390</c:v>
                </c:pt>
                <c:pt idx="375" formatCode="#,##0">
                  <c:v>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0AA-A60D-5CEC92A4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219076</xdr:colOff>
      <xdr:row>28</xdr:row>
      <xdr:rowOff>95250</xdr:rowOff>
    </xdr:from>
    <xdr:to>
      <xdr:col>32</xdr:col>
      <xdr:colOff>561976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6AA0D-78A4-4922-972D-2F8A7D251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342899</xdr:colOff>
      <xdr:row>4</xdr:row>
      <xdr:rowOff>71436</xdr:rowOff>
    </xdr:from>
    <xdr:to>
      <xdr:col>27</xdr:col>
      <xdr:colOff>276224</xdr:colOff>
      <xdr:row>27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EE165-17B1-4353-00B8-B27279D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26</xdr:col>
      <xdr:colOff>390525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35F3E-8769-44C0-9927-10B856FF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27</xdr:col>
      <xdr:colOff>542925</xdr:colOff>
      <xdr:row>80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314DD-C074-493C-B235-ADC76A5E8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81</xdr:row>
      <xdr:rowOff>0</xdr:rowOff>
    </xdr:from>
    <xdr:to>
      <xdr:col>27</xdr:col>
      <xdr:colOff>542925</xdr:colOff>
      <xdr:row>104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EA42D-AD8F-4CC0-BEE8-604B7BAB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0.74667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52" y="2881313"/>
          <a:ext cx="1123949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</a:t>
          </a:r>
        </a:p>
      </cdr:txBody>
    </cdr:sp>
  </cdr:relSizeAnchor>
  <cdr:relSizeAnchor xmlns:cdr="http://schemas.openxmlformats.org/drawingml/2006/chartDrawing">
    <cdr:from>
      <cdr:x>0.80283</cdr:x>
      <cdr:y>0.64227</cdr:y>
    </cdr:from>
    <cdr:to>
      <cdr:x>0.98061</cdr:x>
      <cdr:y>0.7822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308724" y="2841625"/>
          <a:ext cx="1397002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&gt;20% increase in cum CFR!</a:t>
          </a:r>
        </a:p>
      </cdr:txBody>
    </cdr:sp>
  </cdr:relSizeAnchor>
  <cdr:relSizeAnchor xmlns:cdr="http://schemas.openxmlformats.org/drawingml/2006/chartDrawing">
    <cdr:from>
      <cdr:x>0.83919</cdr:x>
      <cdr:y>0.44205</cdr:y>
    </cdr:from>
    <cdr:to>
      <cdr:x>0.84031</cdr:x>
      <cdr:y>0.62935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594475" y="1955800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0.99758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79" y="2881322"/>
          <a:ext cx="3095596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available. COVID wave daily cases peaked 2 weeks earlier.</a:t>
          </a:r>
        </a:p>
      </cdr:txBody>
    </cdr:sp>
  </cdr:relSizeAnchor>
  <cdr:relSizeAnchor xmlns:cdr="http://schemas.openxmlformats.org/drawingml/2006/chartDrawing">
    <cdr:from>
      <cdr:x>0.74101</cdr:x>
      <cdr:y>0.4356</cdr:y>
    </cdr:from>
    <cdr:to>
      <cdr:x>0.91879</cdr:x>
      <cdr:y>0.57553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5822963" y="1927236"/>
          <a:ext cx="1397018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COVID wave ends</a:t>
          </a:r>
        </a:p>
      </cdr:txBody>
    </cdr:sp>
  </cdr:relSizeAnchor>
  <cdr:relSizeAnchor xmlns:cdr="http://schemas.openxmlformats.org/drawingml/2006/chartDrawing">
    <cdr:from>
      <cdr:x>0.75071</cdr:x>
      <cdr:y>0.2526</cdr:y>
    </cdr:from>
    <cdr:to>
      <cdr:x>0.75183</cdr:x>
      <cdr:y>0.4399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5899135" y="1117590"/>
          <a:ext cx="8801" cy="828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0.65948</cdr:x>
      <cdr:y>0.67492</cdr:y>
    </cdr:from>
    <cdr:to>
      <cdr:x>0.6606</cdr:x>
      <cdr:y>0.86222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82310" y="2986083"/>
          <a:ext cx="8801" cy="828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0.67637</cdr:x>
      <cdr:y>0.71583</cdr:y>
    </cdr:from>
    <cdr:to>
      <cdr:x>1</cdr:x>
      <cdr:y>0.85576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5314979" y="3167072"/>
          <a:ext cx="2543146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available. Coincided with 2 weeks peak</a:t>
          </a:r>
          <a:r>
            <a:rPr lang="en-US" sz="1600" kern="1200" baseline="0"/>
            <a:t> COVID.</a:t>
          </a:r>
          <a:endParaRPr lang="en-US" sz="1600" kern="1200"/>
        </a:p>
      </cdr:txBody>
    </cdr:sp>
  </cdr:relSizeAnchor>
  <cdr:relSizeAnchor xmlns:cdr="http://schemas.openxmlformats.org/drawingml/2006/chartDrawing">
    <cdr:from>
      <cdr:x>0.76768</cdr:x>
      <cdr:y>0.51526</cdr:y>
    </cdr:from>
    <cdr:to>
      <cdr:x>0.94546</cdr:x>
      <cdr:y>0.65519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032499" y="2279678"/>
          <a:ext cx="1397018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COVID wave ends</a:t>
          </a:r>
        </a:p>
      </cdr:txBody>
    </cdr:sp>
  </cdr:relSizeAnchor>
  <cdr:relSizeAnchor xmlns:cdr="http://schemas.openxmlformats.org/drawingml/2006/chartDrawing">
    <cdr:from>
      <cdr:x>0.76889</cdr:x>
      <cdr:y>0.3301</cdr:y>
    </cdr:from>
    <cdr:to>
      <cdr:x>0.77001</cdr:x>
      <cdr:y>0.5174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042048" y="1460494"/>
          <a:ext cx="8801" cy="828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19</xdr:col>
      <xdr:colOff>461963</xdr:colOff>
      <xdr:row>35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ABA3A-F0F1-47E9-93EC-B99E1B1F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856A-CAAE-41E2-8666-36D79955670E}">
  <dimension ref="A1:S446"/>
  <sheetViews>
    <sheetView tabSelected="1" zoomScaleNormal="100" workbookViewId="0">
      <selection activeCell="S1" sqref="S1"/>
    </sheetView>
  </sheetViews>
  <sheetFormatPr defaultRowHeight="15" x14ac:dyDescent="0.25"/>
  <cols>
    <col min="1" max="1" width="11" customWidth="1"/>
    <col min="2" max="2" width="9.28515625" bestFit="1" customWidth="1"/>
    <col min="4" max="4" width="11.28515625" bestFit="1" customWidth="1"/>
    <col min="5" max="5" width="9.28515625" bestFit="1" customWidth="1"/>
    <col min="8" max="8" width="11.28515625" bestFit="1" customWidth="1"/>
    <col min="9" max="10" width="9.28515625" bestFit="1" customWidth="1"/>
    <col min="12" max="12" width="9.5703125" bestFit="1" customWidth="1"/>
    <col min="13" max="16" width="9.28515625" bestFit="1" customWidth="1"/>
    <col min="18" max="18" width="9.28515625" bestFit="1" customWidth="1"/>
  </cols>
  <sheetData>
    <row r="1" spans="1:19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/>
      <c r="M1" s="5" t="s">
        <v>49</v>
      </c>
      <c r="N1" s="5" t="s">
        <v>50</v>
      </c>
      <c r="O1" s="5" t="s">
        <v>21</v>
      </c>
      <c r="P1" s="5" t="s">
        <v>53</v>
      </c>
      <c r="R1" s="5">
        <v>14</v>
      </c>
      <c r="S1" s="12" t="s">
        <v>47</v>
      </c>
    </row>
    <row r="2" spans="1:19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 s="13">
        <v>46011</v>
      </c>
      <c r="M2">
        <f>SUM(I283:I313)</f>
        <v>2576</v>
      </c>
      <c r="N2">
        <f ca="1">SUM(OFFSET(J283:J313,$R$1,0))</f>
        <v>336</v>
      </c>
      <c r="O2" s="14">
        <f ca="1">N2/M2</f>
        <v>0.13043478260869565</v>
      </c>
      <c r="P2" s="14">
        <f ca="1">O2*SQRT((SQRT(M2)/M2)^2+(SQRT(N2)/N2)^2)*2.9</f>
        <v>2.1940399639225939E-2</v>
      </c>
    </row>
    <row r="3" spans="1:19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0">IFERROR(VLOOKUP(H3,$A:$B, 2, FALSE),0)</f>
        <v>0</v>
      </c>
      <c r="J3">
        <f t="shared" ref="J3:J66" si="1">IFERROR(VLOOKUP(H3,$D:$E, 2, FALSE),0)</f>
        <v>0</v>
      </c>
      <c r="K3" s="10"/>
      <c r="L3" s="13">
        <v>45678</v>
      </c>
      <c r="M3">
        <f>SUM(I314:I344)</f>
        <v>891</v>
      </c>
      <c r="N3">
        <f ca="1">SUM(OFFSET(J314:J344,$R$1,0))</f>
        <v>146</v>
      </c>
      <c r="O3" s="14">
        <f ca="1">N3/M3</f>
        <v>0.1638608305274972</v>
      </c>
      <c r="P3" s="14">
        <f ca="1">O3*SQRT((SQRT(M3)/M3)^2+(SQRT(N3)/N3)^2)*2.9</f>
        <v>4.2427481027868766E-2</v>
      </c>
      <c r="S3" t="s">
        <v>70</v>
      </c>
    </row>
    <row r="4" spans="1:19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0"/>
        <v>0</v>
      </c>
      <c r="J4">
        <f t="shared" si="1"/>
        <v>0</v>
      </c>
      <c r="K4" s="10"/>
      <c r="N4" t="s">
        <v>52</v>
      </c>
      <c r="O4" s="5">
        <f ca="1">O3/O2</f>
        <v>1.2562663673774785</v>
      </c>
    </row>
    <row r="5" spans="1:19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2">H4+1</f>
        <v>43888</v>
      </c>
      <c r="I5">
        <f t="shared" si="0"/>
        <v>0</v>
      </c>
      <c r="J5">
        <f t="shared" si="1"/>
        <v>0</v>
      </c>
      <c r="K5" s="10"/>
    </row>
    <row r="6" spans="1:19" x14ac:dyDescent="0.25">
      <c r="A6" s="4">
        <v>43898</v>
      </c>
      <c r="B6">
        <v>2</v>
      </c>
      <c r="D6" s="4">
        <v>43903</v>
      </c>
      <c r="E6">
        <v>0</v>
      </c>
      <c r="H6" s="11">
        <f t="shared" si="2"/>
        <v>43889</v>
      </c>
      <c r="I6">
        <f t="shared" si="0"/>
        <v>0</v>
      </c>
      <c r="J6">
        <f t="shared" si="1"/>
        <v>0</v>
      </c>
      <c r="K6" s="10"/>
      <c r="L6" t="s">
        <v>67</v>
      </c>
    </row>
    <row r="7" spans="1:19" x14ac:dyDescent="0.25">
      <c r="A7" s="4">
        <v>43899</v>
      </c>
      <c r="B7">
        <v>2</v>
      </c>
      <c r="D7" s="4">
        <v>43905</v>
      </c>
      <c r="E7">
        <v>0</v>
      </c>
      <c r="H7" s="11">
        <f t="shared" si="2"/>
        <v>43890</v>
      </c>
      <c r="I7">
        <f t="shared" si="0"/>
        <v>0</v>
      </c>
      <c r="J7">
        <f t="shared" si="1"/>
        <v>0</v>
      </c>
      <c r="K7" s="10"/>
      <c r="M7" s="5" t="s">
        <v>63</v>
      </c>
      <c r="N7" s="5" t="s">
        <v>64</v>
      </c>
      <c r="O7" t="s">
        <v>54</v>
      </c>
    </row>
    <row r="8" spans="1:19" x14ac:dyDescent="0.25">
      <c r="A8" s="4">
        <v>43900</v>
      </c>
      <c r="B8">
        <v>3</v>
      </c>
      <c r="D8" s="4">
        <v>43907</v>
      </c>
      <c r="E8">
        <v>0</v>
      </c>
      <c r="H8" s="11">
        <f t="shared" si="2"/>
        <v>43891</v>
      </c>
      <c r="I8">
        <f t="shared" si="0"/>
        <v>0</v>
      </c>
      <c r="J8">
        <f t="shared" si="1"/>
        <v>0</v>
      </c>
      <c r="L8" s="5" t="s">
        <v>66</v>
      </c>
      <c r="M8" s="3">
        <f ca="1">M10-M9</f>
        <v>2240</v>
      </c>
      <c r="N8">
        <f ca="1">N10-N9</f>
        <v>745</v>
      </c>
      <c r="O8">
        <f ca="1">SUM(M8:N8)</f>
        <v>2985</v>
      </c>
    </row>
    <row r="9" spans="1:19" x14ac:dyDescent="0.25">
      <c r="A9" s="4">
        <v>43901</v>
      </c>
      <c r="B9">
        <v>1</v>
      </c>
      <c r="D9" s="4">
        <v>43910</v>
      </c>
      <c r="E9">
        <v>0</v>
      </c>
      <c r="H9" s="11">
        <f t="shared" si="2"/>
        <v>43892</v>
      </c>
      <c r="I9">
        <f t="shared" si="0"/>
        <v>0</v>
      </c>
      <c r="J9">
        <f t="shared" si="1"/>
        <v>0</v>
      </c>
      <c r="L9" s="5" t="s">
        <v>55</v>
      </c>
      <c r="M9" s="12">
        <f ca="1">N2</f>
        <v>336</v>
      </c>
      <c r="N9" s="12">
        <f ca="1">N3</f>
        <v>146</v>
      </c>
      <c r="O9" s="12">
        <f ca="1">SUM(M9:N9)</f>
        <v>482</v>
      </c>
    </row>
    <row r="10" spans="1:19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2"/>
        <v>43893</v>
      </c>
      <c r="I10">
        <f t="shared" si="0"/>
        <v>0</v>
      </c>
      <c r="J10">
        <f t="shared" si="1"/>
        <v>0</v>
      </c>
      <c r="L10" s="5" t="s">
        <v>56</v>
      </c>
      <c r="M10" s="12">
        <f>M2</f>
        <v>2576</v>
      </c>
      <c r="N10" s="12">
        <f>M3</f>
        <v>891</v>
      </c>
      <c r="O10" s="12">
        <f>SUM(M10:N10)</f>
        <v>3467</v>
      </c>
    </row>
    <row r="11" spans="1:19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2"/>
        <v>43894</v>
      </c>
      <c r="I11">
        <f t="shared" si="0"/>
        <v>2</v>
      </c>
      <c r="J11">
        <f t="shared" si="1"/>
        <v>0</v>
      </c>
    </row>
    <row r="12" spans="1:19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2"/>
        <v>43895</v>
      </c>
      <c r="I12">
        <f t="shared" si="0"/>
        <v>0</v>
      </c>
      <c r="J12">
        <f t="shared" si="1"/>
        <v>0</v>
      </c>
      <c r="L12" t="s">
        <v>57</v>
      </c>
      <c r="M12">
        <f ca="1">_xlfn.HYPGEOM.DIST(N8, N10, O8, O10, TRUE)</f>
        <v>8.1854413528901528E-3</v>
      </c>
    </row>
    <row r="13" spans="1:19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2"/>
        <v>43896</v>
      </c>
      <c r="I13">
        <f t="shared" si="0"/>
        <v>1</v>
      </c>
      <c r="J13">
        <f t="shared" si="1"/>
        <v>0</v>
      </c>
      <c r="L13" t="s">
        <v>58</v>
      </c>
      <c r="M13" s="5">
        <f ca="1" xml:space="preserve"> (M8 * N9)/(M9 * N8)</f>
        <v>1.3064876957494407</v>
      </c>
    </row>
    <row r="14" spans="1:19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2"/>
        <v>43897</v>
      </c>
      <c r="I14">
        <f t="shared" si="0"/>
        <v>1</v>
      </c>
      <c r="J14">
        <f t="shared" si="1"/>
        <v>0</v>
      </c>
      <c r="L14" t="s">
        <v>59</v>
      </c>
      <c r="M14">
        <f ca="1">SQRT(1/M8 + 1/N8 + 1/M9 + 1/N9)</f>
        <v>0.10776927203663773</v>
      </c>
    </row>
    <row r="15" spans="1:19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2"/>
        <v>43898</v>
      </c>
      <c r="I15">
        <f t="shared" si="0"/>
        <v>2</v>
      </c>
      <c r="J15">
        <f t="shared" si="1"/>
        <v>0</v>
      </c>
      <c r="L15" t="s">
        <v>60</v>
      </c>
      <c r="M15">
        <f ca="1">LN(M13)</f>
        <v>0.26734238821465822</v>
      </c>
    </row>
    <row r="16" spans="1:19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2"/>
        <v>43899</v>
      </c>
      <c r="I16">
        <f t="shared" si="0"/>
        <v>2</v>
      </c>
      <c r="J16">
        <f t="shared" si="1"/>
        <v>0</v>
      </c>
      <c r="L16" s="5" t="s">
        <v>61</v>
      </c>
      <c r="M16" s="5">
        <f ca="1">EXP(M15-1.96*M14)</f>
        <v>1.057718907266183</v>
      </c>
      <c r="O16" t="s">
        <v>69</v>
      </c>
    </row>
    <row r="17" spans="1:15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2"/>
        <v>43900</v>
      </c>
      <c r="I17">
        <f t="shared" si="0"/>
        <v>3</v>
      </c>
      <c r="J17">
        <f t="shared" si="1"/>
        <v>0</v>
      </c>
      <c r="L17" s="5" t="s">
        <v>62</v>
      </c>
      <c r="M17" s="5">
        <f ca="1">EXP(M15+1.96*M14)</f>
        <v>1.6137653278378299</v>
      </c>
      <c r="O17" t="s">
        <v>68</v>
      </c>
    </row>
    <row r="18" spans="1:15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2"/>
        <v>43901</v>
      </c>
      <c r="I18">
        <f t="shared" si="0"/>
        <v>1</v>
      </c>
      <c r="J18">
        <f t="shared" si="1"/>
        <v>0</v>
      </c>
    </row>
    <row r="19" spans="1:15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2"/>
        <v>43902</v>
      </c>
      <c r="I19">
        <f t="shared" si="0"/>
        <v>1</v>
      </c>
      <c r="J19">
        <f t="shared" si="1"/>
        <v>0</v>
      </c>
    </row>
    <row r="20" spans="1:15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2"/>
        <v>43903</v>
      </c>
      <c r="I20">
        <f t="shared" si="0"/>
        <v>3</v>
      </c>
      <c r="J20">
        <f t="shared" si="1"/>
        <v>0</v>
      </c>
    </row>
    <row r="21" spans="1:15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2"/>
        <v>43904</v>
      </c>
      <c r="I21">
        <f t="shared" si="0"/>
        <v>1</v>
      </c>
      <c r="J21">
        <f t="shared" si="1"/>
        <v>0</v>
      </c>
    </row>
    <row r="22" spans="1:15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2"/>
        <v>43905</v>
      </c>
      <c r="I22">
        <f t="shared" si="0"/>
        <v>2</v>
      </c>
      <c r="J22">
        <f t="shared" si="1"/>
        <v>0</v>
      </c>
    </row>
    <row r="23" spans="1:15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2"/>
        <v>43906</v>
      </c>
      <c r="I23">
        <f t="shared" si="0"/>
        <v>0</v>
      </c>
      <c r="J23">
        <f t="shared" si="1"/>
        <v>0</v>
      </c>
    </row>
    <row r="24" spans="1:15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2"/>
        <v>43907</v>
      </c>
      <c r="I24">
        <f t="shared" si="0"/>
        <v>2</v>
      </c>
      <c r="J24">
        <f t="shared" si="1"/>
        <v>0</v>
      </c>
    </row>
    <row r="25" spans="1:15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2"/>
        <v>43908</v>
      </c>
      <c r="I25">
        <f t="shared" si="0"/>
        <v>5</v>
      </c>
      <c r="J25">
        <f t="shared" si="1"/>
        <v>0</v>
      </c>
    </row>
    <row r="26" spans="1:15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2"/>
        <v>43909</v>
      </c>
      <c r="I26">
        <f t="shared" si="0"/>
        <v>0</v>
      </c>
      <c r="J26">
        <f t="shared" si="1"/>
        <v>0</v>
      </c>
    </row>
    <row r="27" spans="1:15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2"/>
        <v>43910</v>
      </c>
      <c r="I27">
        <f t="shared" si="0"/>
        <v>4</v>
      </c>
      <c r="J27">
        <f t="shared" si="1"/>
        <v>0</v>
      </c>
    </row>
    <row r="28" spans="1:15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2"/>
        <v>43911</v>
      </c>
      <c r="I28">
        <f t="shared" si="0"/>
        <v>1</v>
      </c>
      <c r="J28">
        <f t="shared" si="1"/>
        <v>0</v>
      </c>
    </row>
    <row r="29" spans="1:15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2"/>
        <v>43912</v>
      </c>
      <c r="I29">
        <f t="shared" si="0"/>
        <v>3</v>
      </c>
      <c r="J29">
        <f t="shared" si="1"/>
        <v>0</v>
      </c>
    </row>
    <row r="30" spans="1:15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2"/>
        <v>43913</v>
      </c>
      <c r="I30">
        <f t="shared" si="0"/>
        <v>3</v>
      </c>
      <c r="J30">
        <f t="shared" si="1"/>
        <v>1</v>
      </c>
    </row>
    <row r="31" spans="1:15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2"/>
        <v>43914</v>
      </c>
      <c r="I31">
        <f t="shared" si="0"/>
        <v>4</v>
      </c>
      <c r="J31">
        <f t="shared" si="1"/>
        <v>0</v>
      </c>
    </row>
    <row r="32" spans="1:15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2"/>
        <v>43915</v>
      </c>
      <c r="I32">
        <f t="shared" si="0"/>
        <v>8</v>
      </c>
      <c r="J32">
        <f t="shared" si="1"/>
        <v>0</v>
      </c>
    </row>
    <row r="33" spans="1:10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2"/>
        <v>43916</v>
      </c>
      <c r="I33">
        <f t="shared" si="0"/>
        <v>7</v>
      </c>
      <c r="J33">
        <f t="shared" si="1"/>
        <v>0</v>
      </c>
    </row>
    <row r="34" spans="1:10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2"/>
        <v>43917</v>
      </c>
      <c r="I34">
        <f t="shared" si="0"/>
        <v>6</v>
      </c>
      <c r="J34">
        <f t="shared" si="1"/>
        <v>0</v>
      </c>
    </row>
    <row r="35" spans="1:10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2"/>
        <v>43918</v>
      </c>
      <c r="I35">
        <f t="shared" si="0"/>
        <v>6</v>
      </c>
      <c r="J35">
        <f t="shared" si="1"/>
        <v>0</v>
      </c>
    </row>
    <row r="36" spans="1:10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2"/>
        <v>43919</v>
      </c>
      <c r="I36">
        <f t="shared" si="0"/>
        <v>6</v>
      </c>
      <c r="J36">
        <f t="shared" si="1"/>
        <v>0</v>
      </c>
    </row>
    <row r="37" spans="1:10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2"/>
        <v>43920</v>
      </c>
      <c r="I37">
        <f t="shared" si="0"/>
        <v>17</v>
      </c>
      <c r="J37">
        <f t="shared" si="1"/>
        <v>0</v>
      </c>
    </row>
    <row r="38" spans="1:10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2"/>
        <v>43921</v>
      </c>
      <c r="I38">
        <f t="shared" si="0"/>
        <v>9</v>
      </c>
      <c r="J38">
        <f t="shared" si="1"/>
        <v>0</v>
      </c>
    </row>
    <row r="39" spans="1:10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2"/>
        <v>43922</v>
      </c>
      <c r="I39">
        <f t="shared" si="0"/>
        <v>16</v>
      </c>
      <c r="J39">
        <f t="shared" si="1"/>
        <v>0</v>
      </c>
    </row>
    <row r="40" spans="1:10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2"/>
        <v>43923</v>
      </c>
      <c r="I40">
        <f t="shared" si="0"/>
        <v>13</v>
      </c>
      <c r="J40">
        <f t="shared" si="1"/>
        <v>0</v>
      </c>
    </row>
    <row r="41" spans="1:10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2"/>
        <v>43924</v>
      </c>
      <c r="I41">
        <f t="shared" si="0"/>
        <v>22</v>
      </c>
      <c r="J41">
        <f t="shared" si="1"/>
        <v>1</v>
      </c>
    </row>
    <row r="42" spans="1:10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2"/>
        <v>43925</v>
      </c>
      <c r="I42">
        <f t="shared" si="0"/>
        <v>15</v>
      </c>
      <c r="J42">
        <f t="shared" si="1"/>
        <v>2</v>
      </c>
    </row>
    <row r="43" spans="1:10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2"/>
        <v>43926</v>
      </c>
      <c r="I43">
        <f t="shared" si="0"/>
        <v>17</v>
      </c>
      <c r="J43">
        <f t="shared" si="1"/>
        <v>1</v>
      </c>
    </row>
    <row r="44" spans="1:10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2"/>
        <v>43927</v>
      </c>
      <c r="I44">
        <f t="shared" si="0"/>
        <v>17</v>
      </c>
      <c r="J44">
        <f t="shared" si="1"/>
        <v>1</v>
      </c>
    </row>
    <row r="45" spans="1:10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2"/>
        <v>43928</v>
      </c>
      <c r="I45">
        <f t="shared" si="0"/>
        <v>29</v>
      </c>
      <c r="J45">
        <f t="shared" si="1"/>
        <v>1</v>
      </c>
    </row>
    <row r="46" spans="1:10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2"/>
        <v>43929</v>
      </c>
      <c r="I46">
        <f t="shared" si="0"/>
        <v>45</v>
      </c>
      <c r="J46">
        <f t="shared" si="1"/>
        <v>0</v>
      </c>
    </row>
    <row r="47" spans="1:10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2"/>
        <v>43930</v>
      </c>
      <c r="I47">
        <f t="shared" si="0"/>
        <v>25</v>
      </c>
      <c r="J47">
        <f t="shared" si="1"/>
        <v>1</v>
      </c>
    </row>
    <row r="48" spans="1:10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2"/>
        <v>43931</v>
      </c>
      <c r="I48">
        <f t="shared" si="0"/>
        <v>26</v>
      </c>
      <c r="J48">
        <f t="shared" si="1"/>
        <v>1</v>
      </c>
    </row>
    <row r="49" spans="1:10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2"/>
        <v>43932</v>
      </c>
      <c r="I49">
        <f t="shared" si="0"/>
        <v>31</v>
      </c>
      <c r="J49">
        <f t="shared" si="1"/>
        <v>4</v>
      </c>
    </row>
    <row r="50" spans="1:10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2"/>
        <v>43933</v>
      </c>
      <c r="I50">
        <f t="shared" si="0"/>
        <v>25</v>
      </c>
      <c r="J50">
        <f t="shared" si="1"/>
        <v>4</v>
      </c>
    </row>
    <row r="51" spans="1:10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2"/>
        <v>43934</v>
      </c>
      <c r="I51">
        <f t="shared" si="0"/>
        <v>8</v>
      </c>
      <c r="J51">
        <f t="shared" si="1"/>
        <v>0</v>
      </c>
    </row>
    <row r="52" spans="1:10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2"/>
        <v>43935</v>
      </c>
      <c r="I52">
        <f t="shared" si="0"/>
        <v>17</v>
      </c>
      <c r="J52">
        <f t="shared" si="1"/>
        <v>2</v>
      </c>
    </row>
    <row r="53" spans="1:10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2"/>
        <v>43936</v>
      </c>
      <c r="I53">
        <f t="shared" si="0"/>
        <v>4</v>
      </c>
      <c r="J53">
        <f t="shared" si="1"/>
        <v>3</v>
      </c>
    </row>
    <row r="54" spans="1:10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2"/>
        <v>43937</v>
      </c>
      <c r="I54">
        <f t="shared" si="0"/>
        <v>14</v>
      </c>
      <c r="J54">
        <f t="shared" si="1"/>
        <v>2</v>
      </c>
    </row>
    <row r="55" spans="1:10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2"/>
        <v>43938</v>
      </c>
      <c r="I55">
        <f t="shared" si="0"/>
        <v>6</v>
      </c>
      <c r="J55">
        <f t="shared" si="1"/>
        <v>2</v>
      </c>
    </row>
    <row r="56" spans="1:10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2"/>
        <v>43939</v>
      </c>
      <c r="I56">
        <f t="shared" si="0"/>
        <v>6</v>
      </c>
      <c r="J56">
        <f t="shared" si="1"/>
        <v>2</v>
      </c>
    </row>
    <row r="57" spans="1:10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2"/>
        <v>43940</v>
      </c>
      <c r="I57">
        <f t="shared" si="0"/>
        <v>5</v>
      </c>
      <c r="J57">
        <f t="shared" si="1"/>
        <v>1</v>
      </c>
    </row>
    <row r="58" spans="1:10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2"/>
        <v>43941</v>
      </c>
      <c r="I58">
        <f t="shared" si="0"/>
        <v>7</v>
      </c>
      <c r="J58">
        <f t="shared" si="1"/>
        <v>4</v>
      </c>
    </row>
    <row r="59" spans="1:10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2"/>
        <v>43942</v>
      </c>
      <c r="I59">
        <f t="shared" si="0"/>
        <v>6</v>
      </c>
      <c r="J59">
        <f t="shared" si="1"/>
        <v>2</v>
      </c>
    </row>
    <row r="60" spans="1:10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2"/>
        <v>43943</v>
      </c>
      <c r="I60">
        <f t="shared" si="0"/>
        <v>24</v>
      </c>
      <c r="J60">
        <f t="shared" si="1"/>
        <v>1</v>
      </c>
    </row>
    <row r="61" spans="1:10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2"/>
        <v>43944</v>
      </c>
      <c r="I61">
        <f t="shared" si="0"/>
        <v>2</v>
      </c>
      <c r="J61">
        <f t="shared" si="1"/>
        <v>0</v>
      </c>
    </row>
    <row r="62" spans="1:10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2"/>
        <v>43945</v>
      </c>
      <c r="I62">
        <f t="shared" si="0"/>
        <v>15</v>
      </c>
      <c r="J62">
        <f t="shared" si="1"/>
        <v>1</v>
      </c>
    </row>
    <row r="63" spans="1:10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2"/>
        <v>43946</v>
      </c>
      <c r="I63">
        <f t="shared" si="0"/>
        <v>10</v>
      </c>
      <c r="J63">
        <f t="shared" si="1"/>
        <v>1</v>
      </c>
    </row>
    <row r="64" spans="1:10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2"/>
        <v>43947</v>
      </c>
      <c r="I64">
        <f t="shared" si="0"/>
        <v>8</v>
      </c>
      <c r="J64">
        <f t="shared" si="1"/>
        <v>2</v>
      </c>
    </row>
    <row r="65" spans="1:10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2"/>
        <v>43948</v>
      </c>
      <c r="I65">
        <f t="shared" si="0"/>
        <v>7</v>
      </c>
      <c r="J65">
        <f t="shared" si="1"/>
        <v>1</v>
      </c>
    </row>
    <row r="66" spans="1:10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2"/>
        <v>43949</v>
      </c>
      <c r="I66">
        <f t="shared" si="0"/>
        <v>5</v>
      </c>
      <c r="J66">
        <f t="shared" si="1"/>
        <v>1</v>
      </c>
    </row>
    <row r="67" spans="1:10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2"/>
        <v>43950</v>
      </c>
      <c r="I67">
        <f t="shared" ref="I67:I130" si="3">IFERROR(VLOOKUP(H67,$A:$B, 2, FALSE),0)</f>
        <v>8</v>
      </c>
      <c r="J67">
        <f t="shared" ref="J67:J130" si="4">IFERROR(VLOOKUP(H67,$D:$E, 2, FALSE),0)</f>
        <v>0</v>
      </c>
    </row>
    <row r="68" spans="1:10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2"/>
        <v>43951</v>
      </c>
      <c r="I68">
        <f t="shared" si="3"/>
        <v>6</v>
      </c>
      <c r="J68">
        <f t="shared" si="4"/>
        <v>2</v>
      </c>
    </row>
    <row r="69" spans="1:10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5">H68+1</f>
        <v>43952</v>
      </c>
      <c r="I69">
        <f t="shared" si="3"/>
        <v>8</v>
      </c>
      <c r="J69">
        <f t="shared" si="4"/>
        <v>1</v>
      </c>
    </row>
    <row r="70" spans="1:10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5"/>
        <v>43953</v>
      </c>
      <c r="I70">
        <f t="shared" si="3"/>
        <v>4</v>
      </c>
      <c r="J70">
        <f t="shared" si="4"/>
        <v>2</v>
      </c>
    </row>
    <row r="71" spans="1:10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5"/>
        <v>43954</v>
      </c>
      <c r="I71">
        <f t="shared" si="3"/>
        <v>2</v>
      </c>
      <c r="J71">
        <f t="shared" si="4"/>
        <v>1</v>
      </c>
    </row>
    <row r="72" spans="1:10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5"/>
        <v>43955</v>
      </c>
      <c r="I72">
        <f t="shared" si="3"/>
        <v>8</v>
      </c>
      <c r="J72">
        <f t="shared" si="4"/>
        <v>3</v>
      </c>
    </row>
    <row r="73" spans="1:10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5"/>
        <v>43956</v>
      </c>
      <c r="I73">
        <f t="shared" si="3"/>
        <v>2</v>
      </c>
      <c r="J73">
        <f t="shared" si="4"/>
        <v>0</v>
      </c>
    </row>
    <row r="74" spans="1:10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5"/>
        <v>43957</v>
      </c>
      <c r="I74">
        <f t="shared" si="3"/>
        <v>16</v>
      </c>
      <c r="J74">
        <f t="shared" si="4"/>
        <v>1</v>
      </c>
    </row>
    <row r="75" spans="1:10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5"/>
        <v>43958</v>
      </c>
      <c r="I75">
        <f t="shared" si="3"/>
        <v>2</v>
      </c>
      <c r="J75">
        <f t="shared" si="4"/>
        <v>0</v>
      </c>
    </row>
    <row r="76" spans="1:10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5"/>
        <v>43959</v>
      </c>
      <c r="I76">
        <f t="shared" si="3"/>
        <v>21</v>
      </c>
      <c r="J76">
        <f t="shared" si="4"/>
        <v>1</v>
      </c>
    </row>
    <row r="77" spans="1:10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5"/>
        <v>43960</v>
      </c>
      <c r="I77">
        <f t="shared" si="3"/>
        <v>11</v>
      </c>
      <c r="J77">
        <f t="shared" si="4"/>
        <v>0</v>
      </c>
    </row>
    <row r="78" spans="1:10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5"/>
        <v>43961</v>
      </c>
      <c r="I78">
        <f t="shared" si="3"/>
        <v>3</v>
      </c>
      <c r="J78">
        <f t="shared" si="4"/>
        <v>0</v>
      </c>
    </row>
    <row r="79" spans="1:10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5"/>
        <v>43962</v>
      </c>
      <c r="I79">
        <f t="shared" si="3"/>
        <v>5</v>
      </c>
      <c r="J79">
        <f t="shared" si="4"/>
        <v>1</v>
      </c>
    </row>
    <row r="80" spans="1:10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5"/>
        <v>43963</v>
      </c>
      <c r="I80">
        <f t="shared" si="3"/>
        <v>0</v>
      </c>
      <c r="J80">
        <f t="shared" si="4"/>
        <v>1</v>
      </c>
    </row>
    <row r="81" spans="1:10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5"/>
        <v>43964</v>
      </c>
      <c r="I81">
        <f t="shared" si="3"/>
        <v>5</v>
      </c>
      <c r="J81">
        <f t="shared" si="4"/>
        <v>0</v>
      </c>
    </row>
    <row r="82" spans="1:10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5"/>
        <v>43965</v>
      </c>
      <c r="I82">
        <f t="shared" si="3"/>
        <v>0</v>
      </c>
      <c r="J82">
        <f t="shared" si="4"/>
        <v>0</v>
      </c>
    </row>
    <row r="83" spans="1:10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5"/>
        <v>43966</v>
      </c>
      <c r="I83">
        <f t="shared" si="3"/>
        <v>0</v>
      </c>
      <c r="J83">
        <f t="shared" si="4"/>
        <v>1</v>
      </c>
    </row>
    <row r="84" spans="1:10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5"/>
        <v>43967</v>
      </c>
      <c r="I84">
        <f t="shared" si="3"/>
        <v>1</v>
      </c>
      <c r="J84">
        <f t="shared" si="4"/>
        <v>1</v>
      </c>
    </row>
    <row r="85" spans="1:10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5"/>
        <v>43968</v>
      </c>
      <c r="I85">
        <f t="shared" si="3"/>
        <v>0</v>
      </c>
      <c r="J85">
        <f t="shared" si="4"/>
        <v>0</v>
      </c>
    </row>
    <row r="86" spans="1:10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5"/>
        <v>43969</v>
      </c>
      <c r="I86">
        <f t="shared" si="3"/>
        <v>2</v>
      </c>
      <c r="J86">
        <f t="shared" si="4"/>
        <v>0</v>
      </c>
    </row>
    <row r="87" spans="1:10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5"/>
        <v>43970</v>
      </c>
      <c r="I87">
        <f t="shared" si="3"/>
        <v>2</v>
      </c>
      <c r="J87">
        <f t="shared" si="4"/>
        <v>0</v>
      </c>
    </row>
    <row r="88" spans="1:10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5"/>
        <v>43971</v>
      </c>
      <c r="I88">
        <f t="shared" si="3"/>
        <v>4</v>
      </c>
      <c r="J88">
        <f t="shared" si="4"/>
        <v>0</v>
      </c>
    </row>
    <row r="89" spans="1:10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5"/>
        <v>43972</v>
      </c>
      <c r="I89">
        <f t="shared" si="3"/>
        <v>2</v>
      </c>
      <c r="J89">
        <f t="shared" si="4"/>
        <v>1</v>
      </c>
    </row>
    <row r="90" spans="1:10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5"/>
        <v>43973</v>
      </c>
      <c r="I90">
        <f t="shared" si="3"/>
        <v>5</v>
      </c>
      <c r="J90">
        <f t="shared" si="4"/>
        <v>0</v>
      </c>
    </row>
    <row r="91" spans="1:10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5"/>
        <v>43974</v>
      </c>
      <c r="I91">
        <f t="shared" si="3"/>
        <v>0</v>
      </c>
      <c r="J91">
        <f t="shared" si="4"/>
        <v>0</v>
      </c>
    </row>
    <row r="92" spans="1:10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5"/>
        <v>43975</v>
      </c>
      <c r="I92">
        <f t="shared" si="3"/>
        <v>0</v>
      </c>
      <c r="J92">
        <f t="shared" si="4"/>
        <v>0</v>
      </c>
    </row>
    <row r="93" spans="1:10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5"/>
        <v>43976</v>
      </c>
      <c r="I93">
        <f t="shared" si="3"/>
        <v>0</v>
      </c>
      <c r="J93">
        <f t="shared" si="4"/>
        <v>1</v>
      </c>
    </row>
    <row r="94" spans="1:10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5"/>
        <v>43977</v>
      </c>
      <c r="I94">
        <f t="shared" si="3"/>
        <v>3</v>
      </c>
      <c r="J94">
        <f t="shared" si="4"/>
        <v>0</v>
      </c>
    </row>
    <row r="95" spans="1:10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5"/>
        <v>43978</v>
      </c>
      <c r="I95">
        <f t="shared" si="3"/>
        <v>1</v>
      </c>
      <c r="J95">
        <f t="shared" si="4"/>
        <v>0</v>
      </c>
    </row>
    <row r="96" spans="1:10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5"/>
        <v>43979</v>
      </c>
      <c r="I96">
        <f t="shared" si="3"/>
        <v>2</v>
      </c>
      <c r="J96">
        <f t="shared" si="4"/>
        <v>1</v>
      </c>
    </row>
    <row r="97" spans="1:10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5"/>
        <v>43980</v>
      </c>
      <c r="I97">
        <f t="shared" si="3"/>
        <v>1</v>
      </c>
      <c r="J97">
        <f t="shared" si="4"/>
        <v>0</v>
      </c>
    </row>
    <row r="98" spans="1:10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5"/>
        <v>43981</v>
      </c>
      <c r="I98">
        <f t="shared" si="3"/>
        <v>3</v>
      </c>
      <c r="J98">
        <f t="shared" si="4"/>
        <v>0</v>
      </c>
    </row>
    <row r="99" spans="1:10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5"/>
        <v>43982</v>
      </c>
      <c r="I99">
        <f t="shared" si="3"/>
        <v>0</v>
      </c>
      <c r="J99">
        <f t="shared" si="4"/>
        <v>1</v>
      </c>
    </row>
    <row r="100" spans="1:10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5"/>
        <v>43983</v>
      </c>
      <c r="I100">
        <f t="shared" si="3"/>
        <v>1</v>
      </c>
      <c r="J100">
        <f t="shared" si="4"/>
        <v>0</v>
      </c>
    </row>
    <row r="101" spans="1:10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5"/>
        <v>43984</v>
      </c>
      <c r="I101">
        <f t="shared" si="3"/>
        <v>5</v>
      </c>
      <c r="J101">
        <f t="shared" si="4"/>
        <v>1</v>
      </c>
    </row>
    <row r="102" spans="1:10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5"/>
        <v>43985</v>
      </c>
      <c r="I102">
        <f t="shared" si="3"/>
        <v>5</v>
      </c>
      <c r="J102">
        <f t="shared" si="4"/>
        <v>0</v>
      </c>
    </row>
    <row r="103" spans="1:10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5"/>
        <v>43986</v>
      </c>
      <c r="I103">
        <f t="shared" si="3"/>
        <v>4</v>
      </c>
      <c r="J103">
        <f t="shared" si="4"/>
        <v>0</v>
      </c>
    </row>
    <row r="104" spans="1:10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5"/>
        <v>43987</v>
      </c>
      <c r="I104">
        <f t="shared" si="3"/>
        <v>1</v>
      </c>
      <c r="J104">
        <f t="shared" si="4"/>
        <v>0</v>
      </c>
    </row>
    <row r="105" spans="1:10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5"/>
        <v>43988</v>
      </c>
      <c r="I105">
        <f t="shared" si="3"/>
        <v>4</v>
      </c>
      <c r="J105">
        <f t="shared" si="4"/>
        <v>0</v>
      </c>
    </row>
    <row r="106" spans="1:10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5"/>
        <v>43989</v>
      </c>
      <c r="I106">
        <f t="shared" si="3"/>
        <v>6</v>
      </c>
      <c r="J106">
        <f t="shared" si="4"/>
        <v>0</v>
      </c>
    </row>
    <row r="107" spans="1:10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5"/>
        <v>43990</v>
      </c>
      <c r="I107">
        <f t="shared" si="3"/>
        <v>3</v>
      </c>
      <c r="J107">
        <f t="shared" si="4"/>
        <v>0</v>
      </c>
    </row>
    <row r="108" spans="1:10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5"/>
        <v>43991</v>
      </c>
      <c r="I108">
        <f t="shared" si="3"/>
        <v>4</v>
      </c>
      <c r="J108">
        <f t="shared" si="4"/>
        <v>0</v>
      </c>
    </row>
    <row r="109" spans="1:10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5"/>
        <v>43992</v>
      </c>
      <c r="I109">
        <f t="shared" si="3"/>
        <v>5</v>
      </c>
      <c r="J109">
        <f t="shared" si="4"/>
        <v>1</v>
      </c>
    </row>
    <row r="110" spans="1:10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5"/>
        <v>43993</v>
      </c>
      <c r="I110">
        <f t="shared" si="3"/>
        <v>2</v>
      </c>
      <c r="J110">
        <f t="shared" si="4"/>
        <v>0</v>
      </c>
    </row>
    <row r="111" spans="1:10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5"/>
        <v>43994</v>
      </c>
      <c r="I111">
        <f t="shared" si="3"/>
        <v>2</v>
      </c>
      <c r="J111">
        <f t="shared" si="4"/>
        <v>0</v>
      </c>
    </row>
    <row r="112" spans="1:10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5"/>
        <v>43995</v>
      </c>
      <c r="I112">
        <f t="shared" si="3"/>
        <v>1</v>
      </c>
      <c r="J112">
        <f t="shared" si="4"/>
        <v>0</v>
      </c>
    </row>
    <row r="113" spans="1:10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5"/>
        <v>43996</v>
      </c>
      <c r="I113">
        <f t="shared" si="3"/>
        <v>1</v>
      </c>
      <c r="J113">
        <f t="shared" si="4"/>
        <v>0</v>
      </c>
    </row>
    <row r="114" spans="1:10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5"/>
        <v>43997</v>
      </c>
      <c r="I114">
        <f t="shared" si="3"/>
        <v>11</v>
      </c>
      <c r="J114">
        <f t="shared" si="4"/>
        <v>0</v>
      </c>
    </row>
    <row r="115" spans="1:10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5"/>
        <v>43998</v>
      </c>
      <c r="I115">
        <f t="shared" si="3"/>
        <v>15</v>
      </c>
      <c r="J115">
        <f t="shared" si="4"/>
        <v>0</v>
      </c>
    </row>
    <row r="116" spans="1:10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5"/>
        <v>43999</v>
      </c>
      <c r="I116">
        <f t="shared" si="3"/>
        <v>10</v>
      </c>
      <c r="J116">
        <f t="shared" si="4"/>
        <v>0</v>
      </c>
    </row>
    <row r="117" spans="1:10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5"/>
        <v>44000</v>
      </c>
      <c r="I117">
        <f t="shared" si="3"/>
        <v>11</v>
      </c>
      <c r="J117">
        <f t="shared" si="4"/>
        <v>0</v>
      </c>
    </row>
    <row r="118" spans="1:10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5"/>
        <v>44001</v>
      </c>
      <c r="I118">
        <f t="shared" si="3"/>
        <v>4</v>
      </c>
      <c r="J118">
        <f t="shared" si="4"/>
        <v>1</v>
      </c>
    </row>
    <row r="119" spans="1:10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5"/>
        <v>44002</v>
      </c>
      <c r="I119">
        <f t="shared" si="3"/>
        <v>9</v>
      </c>
      <c r="J119">
        <f t="shared" si="4"/>
        <v>1</v>
      </c>
    </row>
    <row r="120" spans="1:10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5"/>
        <v>44003</v>
      </c>
      <c r="I120">
        <f t="shared" si="3"/>
        <v>5</v>
      </c>
      <c r="J120">
        <f t="shared" si="4"/>
        <v>0</v>
      </c>
    </row>
    <row r="121" spans="1:10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5"/>
        <v>44004</v>
      </c>
      <c r="I121">
        <f t="shared" si="3"/>
        <v>17</v>
      </c>
      <c r="J121">
        <f t="shared" si="4"/>
        <v>0</v>
      </c>
    </row>
    <row r="122" spans="1:10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5"/>
        <v>44005</v>
      </c>
      <c r="I122">
        <f t="shared" si="3"/>
        <v>10</v>
      </c>
      <c r="J122">
        <f t="shared" si="4"/>
        <v>2</v>
      </c>
    </row>
    <row r="123" spans="1:10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5"/>
        <v>44006</v>
      </c>
      <c r="I123">
        <f t="shared" si="3"/>
        <v>12</v>
      </c>
      <c r="J123">
        <f t="shared" si="4"/>
        <v>1</v>
      </c>
    </row>
    <row r="124" spans="1:10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5"/>
        <v>44007</v>
      </c>
      <c r="I124">
        <f t="shared" si="3"/>
        <v>4</v>
      </c>
      <c r="J124">
        <f t="shared" si="4"/>
        <v>0</v>
      </c>
    </row>
    <row r="125" spans="1:10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5"/>
        <v>44008</v>
      </c>
      <c r="I125">
        <f t="shared" si="3"/>
        <v>6</v>
      </c>
      <c r="J125">
        <f t="shared" si="4"/>
        <v>0</v>
      </c>
    </row>
    <row r="126" spans="1:10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5"/>
        <v>44009</v>
      </c>
      <c r="I126">
        <f t="shared" si="3"/>
        <v>19</v>
      </c>
      <c r="J126">
        <f t="shared" si="4"/>
        <v>0</v>
      </c>
    </row>
    <row r="127" spans="1:10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5"/>
        <v>44010</v>
      </c>
      <c r="I127">
        <f t="shared" si="3"/>
        <v>12</v>
      </c>
      <c r="J127">
        <f t="shared" si="4"/>
        <v>0</v>
      </c>
    </row>
    <row r="128" spans="1:10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5"/>
        <v>44011</v>
      </c>
      <c r="I128">
        <f t="shared" si="3"/>
        <v>31</v>
      </c>
      <c r="J128">
        <f t="shared" si="4"/>
        <v>2</v>
      </c>
    </row>
    <row r="129" spans="1:10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5"/>
        <v>44012</v>
      </c>
      <c r="I129">
        <f t="shared" si="3"/>
        <v>7</v>
      </c>
      <c r="J129">
        <f t="shared" si="4"/>
        <v>0</v>
      </c>
    </row>
    <row r="130" spans="1:10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5"/>
        <v>44013</v>
      </c>
      <c r="I130">
        <f t="shared" si="3"/>
        <v>6</v>
      </c>
      <c r="J130">
        <f t="shared" si="4"/>
        <v>0</v>
      </c>
    </row>
    <row r="131" spans="1:10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5"/>
        <v>44014</v>
      </c>
      <c r="I131">
        <f t="shared" ref="I131:I194" si="6">IFERROR(VLOOKUP(H131,$A:$B, 2, FALSE),0)</f>
        <v>0</v>
      </c>
      <c r="J131">
        <f t="shared" ref="J131:J194" si="7">IFERROR(VLOOKUP(H131,$D:$E, 2, FALSE),0)</f>
        <v>0</v>
      </c>
    </row>
    <row r="132" spans="1:10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5"/>
        <v>44015</v>
      </c>
      <c r="I132">
        <f t="shared" si="6"/>
        <v>3</v>
      </c>
      <c r="J132">
        <f t="shared" si="7"/>
        <v>0</v>
      </c>
    </row>
    <row r="133" spans="1:10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8">H132+1</f>
        <v>44016</v>
      </c>
      <c r="I133">
        <f t="shared" si="6"/>
        <v>1</v>
      </c>
      <c r="J133">
        <f t="shared" si="7"/>
        <v>1</v>
      </c>
    </row>
    <row r="134" spans="1:10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8"/>
        <v>44017</v>
      </c>
      <c r="I134">
        <f t="shared" si="6"/>
        <v>14</v>
      </c>
      <c r="J134">
        <f t="shared" si="7"/>
        <v>1</v>
      </c>
    </row>
    <row r="135" spans="1:10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8"/>
        <v>44018</v>
      </c>
      <c r="I135">
        <f t="shared" si="6"/>
        <v>25</v>
      </c>
      <c r="J135">
        <f t="shared" si="7"/>
        <v>0</v>
      </c>
    </row>
    <row r="136" spans="1:10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8"/>
        <v>44019</v>
      </c>
      <c r="I136">
        <f t="shared" si="6"/>
        <v>14</v>
      </c>
      <c r="J136">
        <f t="shared" si="7"/>
        <v>0</v>
      </c>
    </row>
    <row r="137" spans="1:10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8"/>
        <v>44020</v>
      </c>
      <c r="I137">
        <f t="shared" si="6"/>
        <v>10</v>
      </c>
      <c r="J137">
        <f t="shared" si="7"/>
        <v>0</v>
      </c>
    </row>
    <row r="138" spans="1:10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8"/>
        <v>44021</v>
      </c>
      <c r="I138">
        <f t="shared" si="6"/>
        <v>8</v>
      </c>
      <c r="J138">
        <f t="shared" si="7"/>
        <v>3</v>
      </c>
    </row>
    <row r="139" spans="1:10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8"/>
        <v>44022</v>
      </c>
      <c r="I139">
        <f t="shared" si="6"/>
        <v>10</v>
      </c>
      <c r="J139">
        <f t="shared" si="7"/>
        <v>0</v>
      </c>
    </row>
    <row r="140" spans="1:10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8"/>
        <v>44023</v>
      </c>
      <c r="I140">
        <f t="shared" si="6"/>
        <v>3</v>
      </c>
      <c r="J140">
        <f t="shared" si="7"/>
        <v>0</v>
      </c>
    </row>
    <row r="141" spans="1:10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8"/>
        <v>44024</v>
      </c>
      <c r="I141">
        <f t="shared" si="6"/>
        <v>5</v>
      </c>
      <c r="J141">
        <f t="shared" si="7"/>
        <v>0</v>
      </c>
    </row>
    <row r="142" spans="1:10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8"/>
        <v>44025</v>
      </c>
      <c r="I142">
        <f t="shared" si="6"/>
        <v>11</v>
      </c>
      <c r="J142">
        <f t="shared" si="7"/>
        <v>1</v>
      </c>
    </row>
    <row r="143" spans="1:10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8"/>
        <v>44026</v>
      </c>
      <c r="I143">
        <f t="shared" si="6"/>
        <v>32</v>
      </c>
      <c r="J143">
        <f t="shared" si="7"/>
        <v>1</v>
      </c>
    </row>
    <row r="144" spans="1:10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8"/>
        <v>44027</v>
      </c>
      <c r="I144">
        <f t="shared" si="6"/>
        <v>9</v>
      </c>
      <c r="J144">
        <f t="shared" si="7"/>
        <v>0</v>
      </c>
    </row>
    <row r="145" spans="1:10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8"/>
        <v>44028</v>
      </c>
      <c r="I145">
        <f t="shared" si="6"/>
        <v>11</v>
      </c>
      <c r="J145">
        <f t="shared" si="7"/>
        <v>1</v>
      </c>
    </row>
    <row r="146" spans="1:10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8"/>
        <v>44029</v>
      </c>
      <c r="I146">
        <f t="shared" si="6"/>
        <v>7</v>
      </c>
      <c r="J146">
        <f t="shared" si="7"/>
        <v>1</v>
      </c>
    </row>
    <row r="147" spans="1:10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8"/>
        <v>44030</v>
      </c>
      <c r="I147">
        <f t="shared" si="6"/>
        <v>4</v>
      </c>
      <c r="J147">
        <f t="shared" si="7"/>
        <v>0</v>
      </c>
    </row>
    <row r="148" spans="1:10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8"/>
        <v>44031</v>
      </c>
      <c r="I148">
        <f t="shared" si="6"/>
        <v>4</v>
      </c>
      <c r="J148">
        <f t="shared" si="7"/>
        <v>0</v>
      </c>
    </row>
    <row r="149" spans="1:10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8"/>
        <v>44032</v>
      </c>
      <c r="I149">
        <f t="shared" si="6"/>
        <v>4</v>
      </c>
      <c r="J149">
        <f t="shared" si="7"/>
        <v>0</v>
      </c>
    </row>
    <row r="150" spans="1:10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8"/>
        <v>44033</v>
      </c>
      <c r="I150">
        <f t="shared" si="6"/>
        <v>5</v>
      </c>
      <c r="J150">
        <f t="shared" si="7"/>
        <v>0</v>
      </c>
    </row>
    <row r="151" spans="1:10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8"/>
        <v>44034</v>
      </c>
      <c r="I151">
        <f t="shared" si="6"/>
        <v>10</v>
      </c>
      <c r="J151">
        <f t="shared" si="7"/>
        <v>0</v>
      </c>
    </row>
    <row r="152" spans="1:10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8"/>
        <v>44035</v>
      </c>
      <c r="I152">
        <f t="shared" si="6"/>
        <v>1</v>
      </c>
      <c r="J152">
        <f t="shared" si="7"/>
        <v>2</v>
      </c>
    </row>
    <row r="153" spans="1:10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8"/>
        <v>44036</v>
      </c>
      <c r="I153">
        <f t="shared" si="6"/>
        <v>9</v>
      </c>
      <c r="J153">
        <f t="shared" si="7"/>
        <v>0</v>
      </c>
    </row>
    <row r="154" spans="1:10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8"/>
        <v>44037</v>
      </c>
      <c r="I154">
        <f t="shared" si="6"/>
        <v>1</v>
      </c>
      <c r="J154">
        <f t="shared" si="7"/>
        <v>1</v>
      </c>
    </row>
    <row r="155" spans="1:10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8"/>
        <v>44038</v>
      </c>
      <c r="I155">
        <f t="shared" si="6"/>
        <v>8</v>
      </c>
      <c r="J155">
        <f t="shared" si="7"/>
        <v>0</v>
      </c>
    </row>
    <row r="156" spans="1:10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8"/>
        <v>44039</v>
      </c>
      <c r="I156">
        <f t="shared" si="6"/>
        <v>8</v>
      </c>
      <c r="J156">
        <f t="shared" si="7"/>
        <v>0</v>
      </c>
    </row>
    <row r="157" spans="1:10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8"/>
        <v>44040</v>
      </c>
      <c r="I157">
        <f t="shared" si="6"/>
        <v>8</v>
      </c>
      <c r="J157">
        <f t="shared" si="7"/>
        <v>0</v>
      </c>
    </row>
    <row r="158" spans="1:10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8"/>
        <v>44041</v>
      </c>
      <c r="I158">
        <f t="shared" si="6"/>
        <v>9</v>
      </c>
      <c r="J158">
        <f t="shared" si="7"/>
        <v>0</v>
      </c>
    </row>
    <row r="159" spans="1:10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8"/>
        <v>44042</v>
      </c>
      <c r="I159">
        <f t="shared" si="6"/>
        <v>8</v>
      </c>
      <c r="J159">
        <f t="shared" si="7"/>
        <v>0</v>
      </c>
    </row>
    <row r="160" spans="1:10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8"/>
        <v>44043</v>
      </c>
      <c r="I160">
        <f t="shared" si="6"/>
        <v>6</v>
      </c>
      <c r="J160">
        <f t="shared" si="7"/>
        <v>0</v>
      </c>
    </row>
    <row r="161" spans="1:10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8"/>
        <v>44044</v>
      </c>
      <c r="I161">
        <f t="shared" si="6"/>
        <v>1</v>
      </c>
      <c r="J161">
        <f t="shared" si="7"/>
        <v>0</v>
      </c>
    </row>
    <row r="162" spans="1:10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8"/>
        <v>44045</v>
      </c>
      <c r="I162">
        <f t="shared" si="6"/>
        <v>1</v>
      </c>
      <c r="J162">
        <f t="shared" si="7"/>
        <v>1</v>
      </c>
    </row>
    <row r="163" spans="1:10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8"/>
        <v>44046</v>
      </c>
      <c r="I163">
        <f t="shared" si="6"/>
        <v>12</v>
      </c>
      <c r="J163">
        <f t="shared" si="7"/>
        <v>0</v>
      </c>
    </row>
    <row r="164" spans="1:10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8"/>
        <v>44047</v>
      </c>
      <c r="I164">
        <f t="shared" si="6"/>
        <v>6</v>
      </c>
      <c r="J164">
        <f t="shared" si="7"/>
        <v>2</v>
      </c>
    </row>
    <row r="165" spans="1:10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8"/>
        <v>44048</v>
      </c>
      <c r="I165">
        <f t="shared" si="6"/>
        <v>15</v>
      </c>
      <c r="J165">
        <f t="shared" si="7"/>
        <v>1</v>
      </c>
    </row>
    <row r="166" spans="1:10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8"/>
        <v>44049</v>
      </c>
      <c r="I166">
        <f t="shared" si="6"/>
        <v>10</v>
      </c>
      <c r="J166">
        <f t="shared" si="7"/>
        <v>0</v>
      </c>
    </row>
    <row r="167" spans="1:10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8"/>
        <v>44050</v>
      </c>
      <c r="I167">
        <f t="shared" si="6"/>
        <v>12</v>
      </c>
      <c r="J167">
        <f t="shared" si="7"/>
        <v>0</v>
      </c>
    </row>
    <row r="168" spans="1:10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8"/>
        <v>44051</v>
      </c>
      <c r="I168">
        <f t="shared" si="6"/>
        <v>18</v>
      </c>
      <c r="J168">
        <f t="shared" si="7"/>
        <v>0</v>
      </c>
    </row>
    <row r="169" spans="1:10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8"/>
        <v>44052</v>
      </c>
      <c r="I169">
        <f t="shared" si="6"/>
        <v>9</v>
      </c>
      <c r="J169">
        <f t="shared" si="7"/>
        <v>0</v>
      </c>
    </row>
    <row r="170" spans="1:10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8"/>
        <v>44053</v>
      </c>
      <c r="I170">
        <f t="shared" si="6"/>
        <v>35</v>
      </c>
      <c r="J170">
        <f t="shared" si="7"/>
        <v>0</v>
      </c>
    </row>
    <row r="171" spans="1:10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8"/>
        <v>44054</v>
      </c>
      <c r="I171">
        <f t="shared" si="6"/>
        <v>8</v>
      </c>
      <c r="J171">
        <f t="shared" si="7"/>
        <v>0</v>
      </c>
    </row>
    <row r="172" spans="1:10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8"/>
        <v>44055</v>
      </c>
      <c r="I172">
        <f t="shared" si="6"/>
        <v>11</v>
      </c>
      <c r="J172">
        <f t="shared" si="7"/>
        <v>1</v>
      </c>
    </row>
    <row r="173" spans="1:10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8"/>
        <v>44056</v>
      </c>
      <c r="I173">
        <f t="shared" si="6"/>
        <v>12</v>
      </c>
      <c r="J173">
        <f t="shared" si="7"/>
        <v>0</v>
      </c>
    </row>
    <row r="174" spans="1:10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8"/>
        <v>44057</v>
      </c>
      <c r="I174">
        <f t="shared" si="6"/>
        <v>10</v>
      </c>
      <c r="J174">
        <f t="shared" si="7"/>
        <v>1</v>
      </c>
    </row>
    <row r="175" spans="1:10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8"/>
        <v>44058</v>
      </c>
      <c r="I175">
        <f t="shared" si="6"/>
        <v>1</v>
      </c>
      <c r="J175">
        <f t="shared" si="7"/>
        <v>0</v>
      </c>
    </row>
    <row r="176" spans="1:10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8"/>
        <v>44059</v>
      </c>
      <c r="I176">
        <f t="shared" si="6"/>
        <v>4</v>
      </c>
      <c r="J176">
        <f t="shared" si="7"/>
        <v>2</v>
      </c>
    </row>
    <row r="177" spans="1:10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8"/>
        <v>44060</v>
      </c>
      <c r="I177">
        <f t="shared" si="6"/>
        <v>15</v>
      </c>
      <c r="J177">
        <f t="shared" si="7"/>
        <v>1</v>
      </c>
    </row>
    <row r="178" spans="1:10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8"/>
        <v>44061</v>
      </c>
      <c r="I178">
        <f t="shared" si="6"/>
        <v>15</v>
      </c>
      <c r="J178">
        <f t="shared" si="7"/>
        <v>1</v>
      </c>
    </row>
    <row r="179" spans="1:10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8"/>
        <v>44062</v>
      </c>
      <c r="I179">
        <f t="shared" si="6"/>
        <v>13</v>
      </c>
      <c r="J179">
        <f t="shared" si="7"/>
        <v>2</v>
      </c>
    </row>
    <row r="180" spans="1:10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8"/>
        <v>44063</v>
      </c>
      <c r="I180">
        <f t="shared" si="6"/>
        <v>6</v>
      </c>
      <c r="J180">
        <f t="shared" si="7"/>
        <v>0</v>
      </c>
    </row>
    <row r="181" spans="1:10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8"/>
        <v>44064</v>
      </c>
      <c r="I181">
        <f t="shared" si="6"/>
        <v>3</v>
      </c>
      <c r="J181">
        <f t="shared" si="7"/>
        <v>1</v>
      </c>
    </row>
    <row r="182" spans="1:10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8"/>
        <v>44065</v>
      </c>
      <c r="I182">
        <f t="shared" si="6"/>
        <v>5</v>
      </c>
      <c r="J182">
        <f t="shared" si="7"/>
        <v>2</v>
      </c>
    </row>
    <row r="183" spans="1:10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8"/>
        <v>44066</v>
      </c>
      <c r="I183">
        <f t="shared" si="6"/>
        <v>4</v>
      </c>
      <c r="J183">
        <f t="shared" si="7"/>
        <v>1</v>
      </c>
    </row>
    <row r="184" spans="1:10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8"/>
        <v>44067</v>
      </c>
      <c r="I184">
        <f t="shared" si="6"/>
        <v>9</v>
      </c>
      <c r="J184">
        <f t="shared" si="7"/>
        <v>3</v>
      </c>
    </row>
    <row r="185" spans="1:10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8"/>
        <v>44068</v>
      </c>
      <c r="I185">
        <f t="shared" si="6"/>
        <v>5</v>
      </c>
      <c r="J185">
        <f t="shared" si="7"/>
        <v>0</v>
      </c>
    </row>
    <row r="186" spans="1:10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8"/>
        <v>44069</v>
      </c>
      <c r="I186">
        <f t="shared" si="6"/>
        <v>6</v>
      </c>
      <c r="J186">
        <f t="shared" si="7"/>
        <v>4</v>
      </c>
    </row>
    <row r="187" spans="1:10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8"/>
        <v>44070</v>
      </c>
      <c r="I187">
        <f t="shared" si="6"/>
        <v>4</v>
      </c>
      <c r="J187">
        <f t="shared" si="7"/>
        <v>0</v>
      </c>
    </row>
    <row r="188" spans="1:10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8"/>
        <v>44071</v>
      </c>
      <c r="I188">
        <f t="shared" si="6"/>
        <v>3</v>
      </c>
      <c r="J188">
        <f t="shared" si="7"/>
        <v>1</v>
      </c>
    </row>
    <row r="189" spans="1:10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8"/>
        <v>44072</v>
      </c>
      <c r="I189">
        <f t="shared" si="6"/>
        <v>2</v>
      </c>
      <c r="J189">
        <f t="shared" si="7"/>
        <v>0</v>
      </c>
    </row>
    <row r="190" spans="1:10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8"/>
        <v>44073</v>
      </c>
      <c r="I190">
        <f t="shared" si="6"/>
        <v>1</v>
      </c>
      <c r="J190">
        <f t="shared" si="7"/>
        <v>0</v>
      </c>
    </row>
    <row r="191" spans="1:10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8"/>
        <v>44074</v>
      </c>
      <c r="I191">
        <f t="shared" si="6"/>
        <v>9</v>
      </c>
      <c r="J191">
        <f t="shared" si="7"/>
        <v>1</v>
      </c>
    </row>
    <row r="192" spans="1:10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8"/>
        <v>44075</v>
      </c>
      <c r="I192">
        <f t="shared" si="6"/>
        <v>9</v>
      </c>
      <c r="J192">
        <f t="shared" si="7"/>
        <v>3</v>
      </c>
    </row>
    <row r="193" spans="1:10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8"/>
        <v>44076</v>
      </c>
      <c r="I193">
        <f t="shared" si="6"/>
        <v>8</v>
      </c>
      <c r="J193">
        <f t="shared" si="7"/>
        <v>1</v>
      </c>
    </row>
    <row r="194" spans="1:10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8"/>
        <v>44077</v>
      </c>
      <c r="I194">
        <f t="shared" si="6"/>
        <v>6</v>
      </c>
      <c r="J194">
        <f t="shared" si="7"/>
        <v>0</v>
      </c>
    </row>
    <row r="195" spans="1:10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8"/>
        <v>44078</v>
      </c>
      <c r="I195">
        <f t="shared" ref="I195:I258" si="9">IFERROR(VLOOKUP(H195,$A:$B, 2, FALSE),0)</f>
        <v>16</v>
      </c>
      <c r="J195">
        <f t="shared" ref="J195:J258" si="10">IFERROR(VLOOKUP(H195,$D:$E, 2, FALSE),0)</f>
        <v>1</v>
      </c>
    </row>
    <row r="196" spans="1:10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8"/>
        <v>44079</v>
      </c>
      <c r="I196">
        <f t="shared" si="9"/>
        <v>3</v>
      </c>
      <c r="J196">
        <f t="shared" si="10"/>
        <v>0</v>
      </c>
    </row>
    <row r="197" spans="1:10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11">H196+1</f>
        <v>44080</v>
      </c>
      <c r="I197">
        <f t="shared" si="9"/>
        <v>2</v>
      </c>
      <c r="J197">
        <f t="shared" si="10"/>
        <v>2</v>
      </c>
    </row>
    <row r="198" spans="1:10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11"/>
        <v>44081</v>
      </c>
      <c r="I198">
        <f t="shared" si="9"/>
        <v>2</v>
      </c>
      <c r="J198">
        <f t="shared" si="10"/>
        <v>0</v>
      </c>
    </row>
    <row r="199" spans="1:10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11"/>
        <v>44082</v>
      </c>
      <c r="I199">
        <f t="shared" si="9"/>
        <v>3</v>
      </c>
      <c r="J199">
        <f t="shared" si="10"/>
        <v>2</v>
      </c>
    </row>
    <row r="200" spans="1:10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11"/>
        <v>44083</v>
      </c>
      <c r="I200">
        <f t="shared" si="9"/>
        <v>6</v>
      </c>
      <c r="J200">
        <f t="shared" si="10"/>
        <v>0</v>
      </c>
    </row>
    <row r="201" spans="1:10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11"/>
        <v>44084</v>
      </c>
      <c r="I201">
        <f t="shared" si="9"/>
        <v>17</v>
      </c>
      <c r="J201">
        <f t="shared" si="10"/>
        <v>0</v>
      </c>
    </row>
    <row r="202" spans="1:10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11"/>
        <v>44085</v>
      </c>
      <c r="I202">
        <f t="shared" si="9"/>
        <v>0</v>
      </c>
      <c r="J202">
        <f t="shared" si="10"/>
        <v>1</v>
      </c>
    </row>
    <row r="203" spans="1:10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11"/>
        <v>44086</v>
      </c>
      <c r="I203">
        <f t="shared" si="9"/>
        <v>3</v>
      </c>
      <c r="J203">
        <f t="shared" si="10"/>
        <v>0</v>
      </c>
    </row>
    <row r="204" spans="1:10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11"/>
        <v>44087</v>
      </c>
      <c r="I204">
        <f t="shared" si="9"/>
        <v>2</v>
      </c>
      <c r="J204">
        <f t="shared" si="10"/>
        <v>1</v>
      </c>
    </row>
    <row r="205" spans="1:10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11"/>
        <v>44088</v>
      </c>
      <c r="I205">
        <f t="shared" si="9"/>
        <v>4</v>
      </c>
      <c r="J205">
        <f t="shared" si="10"/>
        <v>0</v>
      </c>
    </row>
    <row r="206" spans="1:10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11"/>
        <v>44089</v>
      </c>
      <c r="I206">
        <f t="shared" si="9"/>
        <v>28</v>
      </c>
      <c r="J206">
        <f t="shared" si="10"/>
        <v>1</v>
      </c>
    </row>
    <row r="207" spans="1:10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11"/>
        <v>44090</v>
      </c>
      <c r="I207">
        <f t="shared" si="9"/>
        <v>5</v>
      </c>
      <c r="J207">
        <f t="shared" si="10"/>
        <v>0</v>
      </c>
    </row>
    <row r="208" spans="1:10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11"/>
        <v>44091</v>
      </c>
      <c r="I208">
        <f t="shared" si="9"/>
        <v>7</v>
      </c>
      <c r="J208">
        <f t="shared" si="10"/>
        <v>0</v>
      </c>
    </row>
    <row r="209" spans="1:10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11"/>
        <v>44092</v>
      </c>
      <c r="I209">
        <f t="shared" si="9"/>
        <v>11</v>
      </c>
      <c r="J209">
        <f t="shared" si="10"/>
        <v>0</v>
      </c>
    </row>
    <row r="210" spans="1:10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11"/>
        <v>44093</v>
      </c>
      <c r="I210">
        <f t="shared" si="9"/>
        <v>2</v>
      </c>
      <c r="J210">
        <f t="shared" si="10"/>
        <v>3</v>
      </c>
    </row>
    <row r="211" spans="1:10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11"/>
        <v>44094</v>
      </c>
      <c r="I211">
        <f t="shared" si="9"/>
        <v>3</v>
      </c>
      <c r="J211">
        <f t="shared" si="10"/>
        <v>1</v>
      </c>
    </row>
    <row r="212" spans="1:10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11"/>
        <v>44095</v>
      </c>
      <c r="I212">
        <f t="shared" si="9"/>
        <v>16</v>
      </c>
      <c r="J212">
        <f t="shared" si="10"/>
        <v>1</v>
      </c>
    </row>
    <row r="213" spans="1:10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11"/>
        <v>44096</v>
      </c>
      <c r="I213">
        <f t="shared" si="9"/>
        <v>4</v>
      </c>
      <c r="J213">
        <f t="shared" si="10"/>
        <v>2</v>
      </c>
    </row>
    <row r="214" spans="1:10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11"/>
        <v>44097</v>
      </c>
      <c r="I214">
        <f t="shared" si="9"/>
        <v>4</v>
      </c>
      <c r="J214">
        <f t="shared" si="10"/>
        <v>0</v>
      </c>
    </row>
    <row r="215" spans="1:10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11"/>
        <v>44098</v>
      </c>
      <c r="I215">
        <f t="shared" si="9"/>
        <v>9</v>
      </c>
      <c r="J215">
        <f t="shared" si="10"/>
        <v>0</v>
      </c>
    </row>
    <row r="216" spans="1:10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11"/>
        <v>44099</v>
      </c>
      <c r="I216">
        <f t="shared" si="9"/>
        <v>5</v>
      </c>
      <c r="J216">
        <f t="shared" si="10"/>
        <v>0</v>
      </c>
    </row>
    <row r="217" spans="1:10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11"/>
        <v>44100</v>
      </c>
      <c r="I217">
        <f t="shared" si="9"/>
        <v>4</v>
      </c>
      <c r="J217">
        <f t="shared" si="10"/>
        <v>1</v>
      </c>
    </row>
    <row r="218" spans="1:10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11"/>
        <v>44101</v>
      </c>
      <c r="I218">
        <f t="shared" si="9"/>
        <v>4</v>
      </c>
      <c r="J218">
        <f t="shared" si="10"/>
        <v>3</v>
      </c>
    </row>
    <row r="219" spans="1:10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11"/>
        <v>44102</v>
      </c>
      <c r="I219">
        <f t="shared" si="9"/>
        <v>8</v>
      </c>
      <c r="J219">
        <f t="shared" si="10"/>
        <v>0</v>
      </c>
    </row>
    <row r="220" spans="1:10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11"/>
        <v>44103</v>
      </c>
      <c r="I220">
        <f t="shared" si="9"/>
        <v>3</v>
      </c>
      <c r="J220">
        <f t="shared" si="10"/>
        <v>1</v>
      </c>
    </row>
    <row r="221" spans="1:10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11"/>
        <v>44104</v>
      </c>
      <c r="I221">
        <f t="shared" si="9"/>
        <v>7</v>
      </c>
      <c r="J221">
        <f t="shared" si="10"/>
        <v>1</v>
      </c>
    </row>
    <row r="222" spans="1:10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11"/>
        <v>44105</v>
      </c>
      <c r="I222">
        <f t="shared" si="9"/>
        <v>6</v>
      </c>
      <c r="J222">
        <f t="shared" si="10"/>
        <v>0</v>
      </c>
    </row>
    <row r="223" spans="1:10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11"/>
        <v>44106</v>
      </c>
      <c r="I223">
        <f t="shared" si="9"/>
        <v>3</v>
      </c>
      <c r="J223">
        <f t="shared" si="10"/>
        <v>0</v>
      </c>
    </row>
    <row r="224" spans="1:10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11"/>
        <v>44107</v>
      </c>
      <c r="I224">
        <f t="shared" si="9"/>
        <v>4</v>
      </c>
      <c r="J224">
        <f t="shared" si="10"/>
        <v>0</v>
      </c>
    </row>
    <row r="225" spans="1:10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11"/>
        <v>44108</v>
      </c>
      <c r="I225">
        <f t="shared" si="9"/>
        <v>2</v>
      </c>
      <c r="J225">
        <f t="shared" si="10"/>
        <v>0</v>
      </c>
    </row>
    <row r="226" spans="1:10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11"/>
        <v>44109</v>
      </c>
      <c r="I226">
        <f t="shared" si="9"/>
        <v>12</v>
      </c>
      <c r="J226">
        <f t="shared" si="10"/>
        <v>0</v>
      </c>
    </row>
    <row r="227" spans="1:10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11"/>
        <v>44110</v>
      </c>
      <c r="I227">
        <f t="shared" si="9"/>
        <v>7</v>
      </c>
      <c r="J227">
        <f t="shared" si="10"/>
        <v>1</v>
      </c>
    </row>
    <row r="228" spans="1:10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11"/>
        <v>44111</v>
      </c>
      <c r="I228">
        <f t="shared" si="9"/>
        <v>1</v>
      </c>
      <c r="J228">
        <f t="shared" si="10"/>
        <v>0</v>
      </c>
    </row>
    <row r="229" spans="1:10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11"/>
        <v>44112</v>
      </c>
      <c r="I229">
        <f t="shared" si="9"/>
        <v>20</v>
      </c>
      <c r="J229">
        <f t="shared" si="10"/>
        <v>1</v>
      </c>
    </row>
    <row r="230" spans="1:10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11"/>
        <v>44113</v>
      </c>
      <c r="I230">
        <f t="shared" si="9"/>
        <v>3</v>
      </c>
      <c r="J230">
        <f t="shared" si="10"/>
        <v>1</v>
      </c>
    </row>
    <row r="231" spans="1:10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11"/>
        <v>44114</v>
      </c>
      <c r="I231">
        <f t="shared" si="9"/>
        <v>5</v>
      </c>
      <c r="J231">
        <f t="shared" si="10"/>
        <v>0</v>
      </c>
    </row>
    <row r="232" spans="1:10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11"/>
        <v>44115</v>
      </c>
      <c r="I232">
        <f t="shared" si="9"/>
        <v>5</v>
      </c>
      <c r="J232">
        <f t="shared" si="10"/>
        <v>1</v>
      </c>
    </row>
    <row r="233" spans="1:10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11"/>
        <v>44116</v>
      </c>
      <c r="I233">
        <f t="shared" si="9"/>
        <v>24</v>
      </c>
      <c r="J233">
        <f t="shared" si="10"/>
        <v>2</v>
      </c>
    </row>
    <row r="234" spans="1:10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11"/>
        <v>44117</v>
      </c>
      <c r="I234">
        <f t="shared" si="9"/>
        <v>8</v>
      </c>
      <c r="J234">
        <f t="shared" si="10"/>
        <v>0</v>
      </c>
    </row>
    <row r="235" spans="1:10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11"/>
        <v>44118</v>
      </c>
      <c r="I235">
        <f t="shared" si="9"/>
        <v>7</v>
      </c>
      <c r="J235">
        <f t="shared" si="10"/>
        <v>1</v>
      </c>
    </row>
    <row r="236" spans="1:10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11"/>
        <v>44119</v>
      </c>
      <c r="I236">
        <f t="shared" si="9"/>
        <v>43</v>
      </c>
      <c r="J236">
        <f t="shared" si="10"/>
        <v>2</v>
      </c>
    </row>
    <row r="237" spans="1:10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11"/>
        <v>44120</v>
      </c>
      <c r="I237">
        <f t="shared" si="9"/>
        <v>5</v>
      </c>
      <c r="J237">
        <f t="shared" si="10"/>
        <v>0</v>
      </c>
    </row>
    <row r="238" spans="1:10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11"/>
        <v>44121</v>
      </c>
      <c r="I238">
        <f t="shared" si="9"/>
        <v>2</v>
      </c>
      <c r="J238">
        <f t="shared" si="10"/>
        <v>0</v>
      </c>
    </row>
    <row r="239" spans="1:10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11"/>
        <v>44122</v>
      </c>
      <c r="I239">
        <f t="shared" si="9"/>
        <v>7</v>
      </c>
      <c r="J239">
        <f t="shared" si="10"/>
        <v>2</v>
      </c>
    </row>
    <row r="240" spans="1:10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11"/>
        <v>44123</v>
      </c>
      <c r="I240">
        <f t="shared" si="9"/>
        <v>18</v>
      </c>
      <c r="J240">
        <f t="shared" si="10"/>
        <v>0</v>
      </c>
    </row>
    <row r="241" spans="1:10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11"/>
        <v>44124</v>
      </c>
      <c r="I241">
        <f t="shared" si="9"/>
        <v>11</v>
      </c>
      <c r="J241">
        <f t="shared" si="10"/>
        <v>0</v>
      </c>
    </row>
    <row r="242" spans="1:10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11"/>
        <v>44125</v>
      </c>
      <c r="I242">
        <f t="shared" si="9"/>
        <v>5</v>
      </c>
      <c r="J242">
        <f t="shared" si="10"/>
        <v>4</v>
      </c>
    </row>
    <row r="243" spans="1:10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11"/>
        <v>44126</v>
      </c>
      <c r="I243">
        <f t="shared" si="9"/>
        <v>7</v>
      </c>
      <c r="J243">
        <f t="shared" si="10"/>
        <v>2</v>
      </c>
    </row>
    <row r="244" spans="1:10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11"/>
        <v>44127</v>
      </c>
      <c r="I244">
        <f t="shared" si="9"/>
        <v>5</v>
      </c>
      <c r="J244">
        <f t="shared" si="10"/>
        <v>3</v>
      </c>
    </row>
    <row r="245" spans="1:10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11"/>
        <v>44128</v>
      </c>
      <c r="I245">
        <f t="shared" si="9"/>
        <v>4</v>
      </c>
      <c r="J245">
        <f t="shared" si="10"/>
        <v>2</v>
      </c>
    </row>
    <row r="246" spans="1:10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11"/>
        <v>44129</v>
      </c>
      <c r="I246">
        <f t="shared" si="9"/>
        <v>0</v>
      </c>
      <c r="J246">
        <f t="shared" si="10"/>
        <v>1</v>
      </c>
    </row>
    <row r="247" spans="1:10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11"/>
        <v>44130</v>
      </c>
      <c r="I247">
        <f t="shared" si="9"/>
        <v>5</v>
      </c>
      <c r="J247">
        <f t="shared" si="10"/>
        <v>0</v>
      </c>
    </row>
    <row r="248" spans="1:10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11"/>
        <v>44131</v>
      </c>
      <c r="I248">
        <f t="shared" si="9"/>
        <v>2</v>
      </c>
      <c r="J248">
        <f t="shared" si="10"/>
        <v>1</v>
      </c>
    </row>
    <row r="249" spans="1:10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11"/>
        <v>44132</v>
      </c>
      <c r="I249">
        <f t="shared" si="9"/>
        <v>3</v>
      </c>
      <c r="J249">
        <f t="shared" si="10"/>
        <v>0</v>
      </c>
    </row>
    <row r="250" spans="1:10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11"/>
        <v>44133</v>
      </c>
      <c r="I250">
        <f t="shared" si="9"/>
        <v>9</v>
      </c>
      <c r="J250">
        <f t="shared" si="10"/>
        <v>1</v>
      </c>
    </row>
    <row r="251" spans="1:10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11"/>
        <v>44134</v>
      </c>
      <c r="I251">
        <f t="shared" si="9"/>
        <v>6</v>
      </c>
      <c r="J251">
        <f t="shared" si="10"/>
        <v>0</v>
      </c>
    </row>
    <row r="252" spans="1:10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11"/>
        <v>44135</v>
      </c>
      <c r="I252">
        <f t="shared" si="9"/>
        <v>5</v>
      </c>
      <c r="J252">
        <f t="shared" si="10"/>
        <v>1</v>
      </c>
    </row>
    <row r="253" spans="1:10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11"/>
        <v>44136</v>
      </c>
      <c r="I253">
        <f t="shared" si="9"/>
        <v>3</v>
      </c>
      <c r="J253">
        <f t="shared" si="10"/>
        <v>1</v>
      </c>
    </row>
    <row r="254" spans="1:10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11"/>
        <v>44137</v>
      </c>
      <c r="I254">
        <f t="shared" si="9"/>
        <v>38</v>
      </c>
      <c r="J254">
        <f t="shared" si="10"/>
        <v>2</v>
      </c>
    </row>
    <row r="255" spans="1:10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11"/>
        <v>44138</v>
      </c>
      <c r="I255">
        <f t="shared" si="9"/>
        <v>5</v>
      </c>
      <c r="J255">
        <f t="shared" si="10"/>
        <v>0</v>
      </c>
    </row>
    <row r="256" spans="1:10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11"/>
        <v>44139</v>
      </c>
      <c r="I256">
        <f t="shared" si="9"/>
        <v>6</v>
      </c>
      <c r="J256">
        <f t="shared" si="10"/>
        <v>5</v>
      </c>
    </row>
    <row r="257" spans="1:10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11"/>
        <v>44140</v>
      </c>
      <c r="I257">
        <f t="shared" si="9"/>
        <v>10</v>
      </c>
      <c r="J257">
        <f t="shared" si="10"/>
        <v>0</v>
      </c>
    </row>
    <row r="258" spans="1:10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11"/>
        <v>44141</v>
      </c>
      <c r="I258">
        <f t="shared" si="9"/>
        <v>10</v>
      </c>
      <c r="J258">
        <f t="shared" si="10"/>
        <v>1</v>
      </c>
    </row>
    <row r="259" spans="1:10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11"/>
        <v>44142</v>
      </c>
      <c r="I259">
        <f t="shared" ref="I259:I322" si="12">IFERROR(VLOOKUP(H259,$A:$B, 2, FALSE),0)</f>
        <v>6</v>
      </c>
      <c r="J259">
        <f t="shared" ref="J259:J322" si="13">IFERROR(VLOOKUP(H259,$D:$E, 2, FALSE),0)</f>
        <v>0</v>
      </c>
    </row>
    <row r="260" spans="1:10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11"/>
        <v>44143</v>
      </c>
      <c r="I260">
        <f t="shared" si="12"/>
        <v>8</v>
      </c>
      <c r="J260">
        <f t="shared" si="13"/>
        <v>1</v>
      </c>
    </row>
    <row r="261" spans="1:10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14">H260+1</f>
        <v>44144</v>
      </c>
      <c r="I261">
        <f t="shared" si="12"/>
        <v>18</v>
      </c>
      <c r="J261">
        <f t="shared" si="13"/>
        <v>1</v>
      </c>
    </row>
    <row r="262" spans="1:10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14"/>
        <v>44145</v>
      </c>
      <c r="I262">
        <f t="shared" si="12"/>
        <v>42</v>
      </c>
      <c r="J262">
        <f t="shared" si="13"/>
        <v>0</v>
      </c>
    </row>
    <row r="263" spans="1:10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14"/>
        <v>44146</v>
      </c>
      <c r="I263">
        <f t="shared" si="12"/>
        <v>10</v>
      </c>
      <c r="J263">
        <f t="shared" si="13"/>
        <v>0</v>
      </c>
    </row>
    <row r="264" spans="1:10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14"/>
        <v>44147</v>
      </c>
      <c r="I264">
        <f t="shared" si="12"/>
        <v>12</v>
      </c>
      <c r="J264">
        <f t="shared" si="13"/>
        <v>1</v>
      </c>
    </row>
    <row r="265" spans="1:10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14"/>
        <v>44148</v>
      </c>
      <c r="I265">
        <f t="shared" si="12"/>
        <v>8</v>
      </c>
      <c r="J265">
        <f t="shared" si="13"/>
        <v>1</v>
      </c>
    </row>
    <row r="266" spans="1:10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14"/>
        <v>44149</v>
      </c>
      <c r="I266">
        <f t="shared" si="12"/>
        <v>20</v>
      </c>
      <c r="J266">
        <f t="shared" si="13"/>
        <v>0</v>
      </c>
    </row>
    <row r="267" spans="1:10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14"/>
        <v>44150</v>
      </c>
      <c r="I267">
        <f t="shared" si="12"/>
        <v>12</v>
      </c>
      <c r="J267">
        <f t="shared" si="13"/>
        <v>2</v>
      </c>
    </row>
    <row r="268" spans="1:10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14"/>
        <v>44151</v>
      </c>
      <c r="I268">
        <f t="shared" si="12"/>
        <v>19</v>
      </c>
      <c r="J268">
        <f t="shared" si="13"/>
        <v>0</v>
      </c>
    </row>
    <row r="269" spans="1:10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14"/>
        <v>44152</v>
      </c>
      <c r="I269">
        <f t="shared" si="12"/>
        <v>35</v>
      </c>
      <c r="J269">
        <f t="shared" si="13"/>
        <v>3</v>
      </c>
    </row>
    <row r="270" spans="1:10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14"/>
        <v>44153</v>
      </c>
      <c r="I270">
        <f t="shared" si="12"/>
        <v>32</v>
      </c>
      <c r="J270">
        <f t="shared" si="13"/>
        <v>1</v>
      </c>
    </row>
    <row r="271" spans="1:10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14"/>
        <v>44154</v>
      </c>
      <c r="I271">
        <f t="shared" si="12"/>
        <v>24</v>
      </c>
      <c r="J271">
        <f t="shared" si="13"/>
        <v>2</v>
      </c>
    </row>
    <row r="272" spans="1:10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14"/>
        <v>44155</v>
      </c>
      <c r="I272">
        <f t="shared" si="12"/>
        <v>45</v>
      </c>
      <c r="J272">
        <f t="shared" si="13"/>
        <v>0</v>
      </c>
    </row>
    <row r="273" spans="1:10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14"/>
        <v>44156</v>
      </c>
      <c r="I273">
        <f t="shared" si="12"/>
        <v>19</v>
      </c>
      <c r="J273">
        <f t="shared" si="13"/>
        <v>2</v>
      </c>
    </row>
    <row r="274" spans="1:10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14"/>
        <v>44157</v>
      </c>
      <c r="I274">
        <f t="shared" si="12"/>
        <v>15</v>
      </c>
      <c r="J274">
        <f t="shared" si="13"/>
        <v>0</v>
      </c>
    </row>
    <row r="275" spans="1:10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14"/>
        <v>44158</v>
      </c>
      <c r="I275">
        <f t="shared" si="12"/>
        <v>64</v>
      </c>
      <c r="J275">
        <f t="shared" si="13"/>
        <v>1</v>
      </c>
    </row>
    <row r="276" spans="1:10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14"/>
        <v>44159</v>
      </c>
      <c r="I276">
        <f t="shared" si="12"/>
        <v>48</v>
      </c>
      <c r="J276">
        <f t="shared" si="13"/>
        <v>2</v>
      </c>
    </row>
    <row r="277" spans="1:10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14"/>
        <v>44160</v>
      </c>
      <c r="I277">
        <f t="shared" si="12"/>
        <v>69</v>
      </c>
      <c r="J277">
        <f t="shared" si="13"/>
        <v>0</v>
      </c>
    </row>
    <row r="278" spans="1:10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14"/>
        <v>44161</v>
      </c>
      <c r="I278">
        <f t="shared" si="12"/>
        <v>15</v>
      </c>
      <c r="J278">
        <f t="shared" si="13"/>
        <v>2</v>
      </c>
    </row>
    <row r="279" spans="1:10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14"/>
        <v>44162</v>
      </c>
      <c r="I279">
        <f t="shared" si="12"/>
        <v>51</v>
      </c>
      <c r="J279">
        <f t="shared" si="13"/>
        <v>2</v>
      </c>
    </row>
    <row r="280" spans="1:10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14"/>
        <v>44163</v>
      </c>
      <c r="I280">
        <f t="shared" si="12"/>
        <v>84</v>
      </c>
      <c r="J280">
        <f t="shared" si="13"/>
        <v>2</v>
      </c>
    </row>
    <row r="281" spans="1:10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14"/>
        <v>44164</v>
      </c>
      <c r="I281">
        <f t="shared" si="12"/>
        <v>28</v>
      </c>
      <c r="J281">
        <f t="shared" si="13"/>
        <v>3</v>
      </c>
    </row>
    <row r="282" spans="1:10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14"/>
        <v>44165</v>
      </c>
      <c r="I282">
        <f t="shared" si="12"/>
        <v>173</v>
      </c>
      <c r="J282">
        <f t="shared" si="13"/>
        <v>2</v>
      </c>
    </row>
    <row r="283" spans="1:10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14"/>
        <v>44166</v>
      </c>
      <c r="I283">
        <f t="shared" si="12"/>
        <v>50</v>
      </c>
      <c r="J283">
        <f t="shared" si="13"/>
        <v>1</v>
      </c>
    </row>
    <row r="284" spans="1:10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14"/>
        <v>44167</v>
      </c>
      <c r="I284">
        <f t="shared" si="12"/>
        <v>78</v>
      </c>
      <c r="J284">
        <f t="shared" si="13"/>
        <v>2</v>
      </c>
    </row>
    <row r="285" spans="1:10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14"/>
        <v>44168</v>
      </c>
      <c r="I285">
        <f t="shared" si="12"/>
        <v>76</v>
      </c>
      <c r="J285">
        <f t="shared" si="13"/>
        <v>6</v>
      </c>
    </row>
    <row r="286" spans="1:10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14"/>
        <v>44169</v>
      </c>
      <c r="I286">
        <f t="shared" si="12"/>
        <v>128</v>
      </c>
      <c r="J286">
        <f t="shared" si="13"/>
        <v>4</v>
      </c>
    </row>
    <row r="287" spans="1:10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14"/>
        <v>44170</v>
      </c>
      <c r="I287">
        <f t="shared" si="12"/>
        <v>28</v>
      </c>
      <c r="J287">
        <f t="shared" si="13"/>
        <v>4</v>
      </c>
    </row>
    <row r="288" spans="1:10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14"/>
        <v>44171</v>
      </c>
      <c r="I288">
        <f t="shared" si="12"/>
        <v>32</v>
      </c>
      <c r="J288">
        <f t="shared" si="13"/>
        <v>5</v>
      </c>
    </row>
    <row r="289" spans="1:10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14"/>
        <v>44172</v>
      </c>
      <c r="I289">
        <f t="shared" si="12"/>
        <v>165</v>
      </c>
      <c r="J289">
        <f t="shared" si="13"/>
        <v>7</v>
      </c>
    </row>
    <row r="290" spans="1:10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14"/>
        <v>44173</v>
      </c>
      <c r="I290">
        <f t="shared" si="12"/>
        <v>123</v>
      </c>
      <c r="J290">
        <f t="shared" si="13"/>
        <v>5</v>
      </c>
    </row>
    <row r="291" spans="1:10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14"/>
        <v>44174</v>
      </c>
      <c r="I291">
        <f t="shared" si="12"/>
        <v>58</v>
      </c>
      <c r="J291">
        <f t="shared" si="13"/>
        <v>3</v>
      </c>
    </row>
    <row r="292" spans="1:10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14"/>
        <v>44175</v>
      </c>
      <c r="I292">
        <f t="shared" si="12"/>
        <v>82</v>
      </c>
      <c r="J292">
        <f t="shared" si="13"/>
        <v>5</v>
      </c>
    </row>
    <row r="293" spans="1:10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14"/>
        <v>44176</v>
      </c>
      <c r="I293">
        <f t="shared" si="12"/>
        <v>114</v>
      </c>
      <c r="J293">
        <f t="shared" si="13"/>
        <v>7</v>
      </c>
    </row>
    <row r="294" spans="1:10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14"/>
        <v>44177</v>
      </c>
      <c r="I294">
        <f t="shared" si="12"/>
        <v>40</v>
      </c>
      <c r="J294">
        <f t="shared" si="13"/>
        <v>5</v>
      </c>
    </row>
    <row r="295" spans="1:10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14"/>
        <v>44178</v>
      </c>
      <c r="I295">
        <f t="shared" si="12"/>
        <v>61</v>
      </c>
      <c r="J295">
        <f t="shared" si="13"/>
        <v>5</v>
      </c>
    </row>
    <row r="296" spans="1:10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14"/>
        <v>44179</v>
      </c>
      <c r="I296">
        <f t="shared" si="12"/>
        <v>151</v>
      </c>
      <c r="J296">
        <f t="shared" si="13"/>
        <v>9</v>
      </c>
    </row>
    <row r="297" spans="1:10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14"/>
        <v>44180</v>
      </c>
      <c r="I297">
        <f t="shared" si="12"/>
        <v>94</v>
      </c>
      <c r="J297">
        <f t="shared" si="13"/>
        <v>11</v>
      </c>
    </row>
    <row r="298" spans="1:10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14"/>
        <v>44181</v>
      </c>
      <c r="I298">
        <f t="shared" si="12"/>
        <v>88</v>
      </c>
      <c r="J298">
        <f t="shared" si="13"/>
        <v>8</v>
      </c>
    </row>
    <row r="299" spans="1:10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14"/>
        <v>44182</v>
      </c>
      <c r="I299">
        <f t="shared" si="12"/>
        <v>119</v>
      </c>
      <c r="J299">
        <f t="shared" si="13"/>
        <v>7</v>
      </c>
    </row>
    <row r="300" spans="1:10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14"/>
        <v>44183</v>
      </c>
      <c r="I300">
        <f t="shared" si="12"/>
        <v>112</v>
      </c>
      <c r="J300">
        <f t="shared" si="13"/>
        <v>9</v>
      </c>
    </row>
    <row r="301" spans="1:10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14"/>
        <v>44184</v>
      </c>
      <c r="I301">
        <f t="shared" si="12"/>
        <v>66</v>
      </c>
      <c r="J301">
        <f t="shared" si="13"/>
        <v>10</v>
      </c>
    </row>
    <row r="302" spans="1:10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14"/>
        <v>44185</v>
      </c>
      <c r="I302">
        <f t="shared" si="12"/>
        <v>72</v>
      </c>
      <c r="J302">
        <f t="shared" si="13"/>
        <v>9</v>
      </c>
    </row>
    <row r="303" spans="1:10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14"/>
        <v>44186</v>
      </c>
      <c r="I303">
        <f t="shared" si="12"/>
        <v>154</v>
      </c>
      <c r="J303">
        <f t="shared" si="13"/>
        <v>16</v>
      </c>
    </row>
    <row r="304" spans="1:10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14"/>
        <v>44187</v>
      </c>
      <c r="I304">
        <f t="shared" si="12"/>
        <v>80</v>
      </c>
      <c r="J304">
        <f t="shared" si="13"/>
        <v>10</v>
      </c>
    </row>
    <row r="305" spans="1:10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14"/>
        <v>44188</v>
      </c>
      <c r="I305">
        <f t="shared" si="12"/>
        <v>106</v>
      </c>
      <c r="J305">
        <f t="shared" si="13"/>
        <v>11</v>
      </c>
    </row>
    <row r="306" spans="1:10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14"/>
        <v>44189</v>
      </c>
      <c r="I306">
        <f t="shared" si="12"/>
        <v>93</v>
      </c>
      <c r="J306">
        <f t="shared" si="13"/>
        <v>6</v>
      </c>
    </row>
    <row r="307" spans="1:10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14"/>
        <v>44190</v>
      </c>
      <c r="I307">
        <f t="shared" si="12"/>
        <v>19</v>
      </c>
      <c r="J307">
        <f t="shared" si="13"/>
        <v>14</v>
      </c>
    </row>
    <row r="308" spans="1:10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14"/>
        <v>44191</v>
      </c>
      <c r="I308">
        <f t="shared" si="12"/>
        <v>102</v>
      </c>
      <c r="J308">
        <f t="shared" si="13"/>
        <v>10</v>
      </c>
    </row>
    <row r="309" spans="1:10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14"/>
        <v>44192</v>
      </c>
      <c r="I309">
        <f t="shared" si="12"/>
        <v>40</v>
      </c>
      <c r="J309">
        <f t="shared" si="13"/>
        <v>16</v>
      </c>
    </row>
    <row r="310" spans="1:10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14"/>
        <v>44193</v>
      </c>
      <c r="I310">
        <f t="shared" si="12"/>
        <v>105</v>
      </c>
      <c r="J310">
        <f t="shared" si="13"/>
        <v>13</v>
      </c>
    </row>
    <row r="311" spans="1:10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14"/>
        <v>44194</v>
      </c>
      <c r="I311">
        <f t="shared" si="12"/>
        <v>58</v>
      </c>
      <c r="J311">
        <f t="shared" si="13"/>
        <v>12</v>
      </c>
    </row>
    <row r="312" spans="1:10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14"/>
        <v>44195</v>
      </c>
      <c r="I312">
        <f t="shared" si="12"/>
        <v>23</v>
      </c>
      <c r="J312">
        <f t="shared" si="13"/>
        <v>8</v>
      </c>
    </row>
    <row r="313" spans="1:10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14"/>
        <v>44196</v>
      </c>
      <c r="I313">
        <f t="shared" si="12"/>
        <v>59</v>
      </c>
      <c r="J313">
        <f t="shared" si="13"/>
        <v>15</v>
      </c>
    </row>
    <row r="314" spans="1:10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14"/>
        <v>44197</v>
      </c>
      <c r="I314">
        <f t="shared" si="12"/>
        <v>14</v>
      </c>
      <c r="J314">
        <f t="shared" si="13"/>
        <v>17</v>
      </c>
    </row>
    <row r="315" spans="1:10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14"/>
        <v>44198</v>
      </c>
      <c r="I315">
        <f t="shared" si="12"/>
        <v>28</v>
      </c>
      <c r="J315">
        <f t="shared" si="13"/>
        <v>14</v>
      </c>
    </row>
    <row r="316" spans="1:10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14"/>
        <v>44199</v>
      </c>
      <c r="I316">
        <f t="shared" si="12"/>
        <v>36</v>
      </c>
      <c r="J316">
        <f t="shared" si="13"/>
        <v>17</v>
      </c>
    </row>
    <row r="317" spans="1:10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14"/>
        <v>44200</v>
      </c>
      <c r="I317">
        <f t="shared" si="12"/>
        <v>80</v>
      </c>
      <c r="J317">
        <f t="shared" si="13"/>
        <v>9</v>
      </c>
    </row>
    <row r="318" spans="1:10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14"/>
        <v>44201</v>
      </c>
      <c r="I318">
        <f t="shared" si="12"/>
        <v>36</v>
      </c>
      <c r="J318">
        <f t="shared" si="13"/>
        <v>11</v>
      </c>
    </row>
    <row r="319" spans="1:10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14"/>
        <v>44202</v>
      </c>
      <c r="I319">
        <f t="shared" si="12"/>
        <v>29</v>
      </c>
      <c r="J319">
        <f t="shared" si="13"/>
        <v>10</v>
      </c>
    </row>
    <row r="320" spans="1:10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14"/>
        <v>44203</v>
      </c>
      <c r="I320">
        <f t="shared" si="12"/>
        <v>79</v>
      </c>
      <c r="J320">
        <f t="shared" si="13"/>
        <v>12</v>
      </c>
    </row>
    <row r="321" spans="1:10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14"/>
        <v>44204</v>
      </c>
      <c r="I321">
        <f t="shared" si="12"/>
        <v>22</v>
      </c>
      <c r="J321">
        <f t="shared" si="13"/>
        <v>5</v>
      </c>
    </row>
    <row r="322" spans="1:10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14"/>
        <v>44205</v>
      </c>
      <c r="I322">
        <f t="shared" si="12"/>
        <v>24</v>
      </c>
      <c r="J322">
        <f t="shared" si="13"/>
        <v>8</v>
      </c>
    </row>
    <row r="323" spans="1:10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14"/>
        <v>44206</v>
      </c>
      <c r="I323">
        <f t="shared" ref="I323:I386" si="15">IFERROR(VLOOKUP(H323,$A:$B, 2, FALSE),0)</f>
        <v>34</v>
      </c>
      <c r="J323">
        <f t="shared" ref="J323:J386" si="16">IFERROR(VLOOKUP(H323,$D:$E, 2, FALSE),0)</f>
        <v>6</v>
      </c>
    </row>
    <row r="324" spans="1:10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14"/>
        <v>44207</v>
      </c>
      <c r="I324">
        <f t="shared" si="15"/>
        <v>78</v>
      </c>
      <c r="J324">
        <f t="shared" si="16"/>
        <v>17</v>
      </c>
    </row>
    <row r="325" spans="1:10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17">H324+1</f>
        <v>44208</v>
      </c>
      <c r="I325">
        <f t="shared" si="15"/>
        <v>43</v>
      </c>
      <c r="J325">
        <f t="shared" si="16"/>
        <v>9</v>
      </c>
    </row>
    <row r="326" spans="1:10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17"/>
        <v>44209</v>
      </c>
      <c r="I326">
        <f t="shared" si="15"/>
        <v>23</v>
      </c>
      <c r="J326">
        <f t="shared" si="16"/>
        <v>8</v>
      </c>
    </row>
    <row r="327" spans="1:10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17"/>
        <v>44210</v>
      </c>
      <c r="I327">
        <f t="shared" si="15"/>
        <v>57</v>
      </c>
      <c r="J327">
        <f t="shared" si="16"/>
        <v>8</v>
      </c>
    </row>
    <row r="328" spans="1:10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17"/>
        <v>44211</v>
      </c>
      <c r="I328">
        <f t="shared" si="15"/>
        <v>26</v>
      </c>
      <c r="J328">
        <f t="shared" si="16"/>
        <v>9</v>
      </c>
    </row>
    <row r="329" spans="1:10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17"/>
        <v>44212</v>
      </c>
      <c r="I329">
        <f t="shared" si="15"/>
        <v>23</v>
      </c>
      <c r="J329">
        <f t="shared" si="16"/>
        <v>6</v>
      </c>
    </row>
    <row r="330" spans="1:10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17"/>
        <v>44213</v>
      </c>
      <c r="I330">
        <f t="shared" si="15"/>
        <v>15</v>
      </c>
      <c r="J330">
        <f t="shared" si="16"/>
        <v>7</v>
      </c>
    </row>
    <row r="331" spans="1:10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17"/>
        <v>44214</v>
      </c>
      <c r="I331">
        <f t="shared" si="15"/>
        <v>47</v>
      </c>
      <c r="J331">
        <f t="shared" si="16"/>
        <v>13</v>
      </c>
    </row>
    <row r="332" spans="1:10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17"/>
        <v>44215</v>
      </c>
      <c r="I332">
        <f t="shared" si="15"/>
        <v>17</v>
      </c>
      <c r="J332">
        <f t="shared" si="16"/>
        <v>8</v>
      </c>
    </row>
    <row r="333" spans="1:10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17"/>
        <v>44216</v>
      </c>
      <c r="I333">
        <f t="shared" si="15"/>
        <v>13</v>
      </c>
      <c r="J333">
        <f t="shared" si="16"/>
        <v>4</v>
      </c>
    </row>
    <row r="334" spans="1:10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17"/>
        <v>44217</v>
      </c>
      <c r="I334">
        <f t="shared" si="15"/>
        <v>32</v>
      </c>
      <c r="J334">
        <f t="shared" si="16"/>
        <v>2</v>
      </c>
    </row>
    <row r="335" spans="1:10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17"/>
        <v>44218</v>
      </c>
      <c r="I335">
        <f t="shared" si="15"/>
        <v>16</v>
      </c>
      <c r="J335">
        <f t="shared" si="16"/>
        <v>6</v>
      </c>
    </row>
    <row r="336" spans="1:10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17"/>
        <v>44219</v>
      </c>
      <c r="I336">
        <f t="shared" si="15"/>
        <v>10</v>
      </c>
      <c r="J336">
        <f t="shared" si="16"/>
        <v>9</v>
      </c>
    </row>
    <row r="337" spans="1:10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17"/>
        <v>44220</v>
      </c>
      <c r="I337">
        <f t="shared" si="15"/>
        <v>10</v>
      </c>
      <c r="J337">
        <f t="shared" si="16"/>
        <v>6</v>
      </c>
    </row>
    <row r="338" spans="1:10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17"/>
        <v>44221</v>
      </c>
      <c r="I338">
        <f t="shared" si="15"/>
        <v>22</v>
      </c>
      <c r="J338">
        <f t="shared" si="16"/>
        <v>7</v>
      </c>
    </row>
    <row r="339" spans="1:10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17"/>
        <v>44222</v>
      </c>
      <c r="I339">
        <f t="shared" si="15"/>
        <v>12</v>
      </c>
      <c r="J339">
        <f t="shared" si="16"/>
        <v>7</v>
      </c>
    </row>
    <row r="340" spans="1:10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17"/>
        <v>44223</v>
      </c>
      <c r="I340">
        <f t="shared" si="15"/>
        <v>8</v>
      </c>
      <c r="J340">
        <f t="shared" si="16"/>
        <v>6</v>
      </c>
    </row>
    <row r="341" spans="1:10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17"/>
        <v>44224</v>
      </c>
      <c r="I341">
        <f t="shared" si="15"/>
        <v>7</v>
      </c>
      <c r="J341">
        <f t="shared" si="16"/>
        <v>4</v>
      </c>
    </row>
    <row r="342" spans="1:10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17"/>
        <v>44225</v>
      </c>
      <c r="I342">
        <f t="shared" si="15"/>
        <v>16</v>
      </c>
      <c r="J342">
        <f t="shared" si="16"/>
        <v>6</v>
      </c>
    </row>
    <row r="343" spans="1:10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17"/>
        <v>44226</v>
      </c>
      <c r="I343">
        <f t="shared" si="15"/>
        <v>19</v>
      </c>
      <c r="J343">
        <f t="shared" si="16"/>
        <v>1</v>
      </c>
    </row>
    <row r="344" spans="1:10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17"/>
        <v>44227</v>
      </c>
      <c r="I344">
        <f t="shared" si="15"/>
        <v>15</v>
      </c>
      <c r="J344">
        <f t="shared" si="16"/>
        <v>4</v>
      </c>
    </row>
    <row r="345" spans="1:10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17"/>
        <v>44228</v>
      </c>
      <c r="I345">
        <f t="shared" si="15"/>
        <v>17</v>
      </c>
      <c r="J345">
        <f t="shared" si="16"/>
        <v>7</v>
      </c>
    </row>
    <row r="346" spans="1:10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17"/>
        <v>44229</v>
      </c>
      <c r="I346">
        <f t="shared" si="15"/>
        <v>10</v>
      </c>
      <c r="J346">
        <f t="shared" si="16"/>
        <v>4</v>
      </c>
    </row>
    <row r="347" spans="1:10" x14ac:dyDescent="0.25">
      <c r="A347" s="4">
        <v>44256</v>
      </c>
      <c r="B347">
        <v>1</v>
      </c>
      <c r="H347" s="11">
        <f t="shared" si="17"/>
        <v>44230</v>
      </c>
      <c r="I347">
        <f t="shared" si="15"/>
        <v>10</v>
      </c>
      <c r="J347">
        <f t="shared" si="16"/>
        <v>3</v>
      </c>
    </row>
    <row r="348" spans="1:10" x14ac:dyDescent="0.25">
      <c r="A348" s="4">
        <v>44263</v>
      </c>
      <c r="B348">
        <v>2</v>
      </c>
      <c r="H348" s="11">
        <f t="shared" si="17"/>
        <v>44231</v>
      </c>
      <c r="I348">
        <f t="shared" si="15"/>
        <v>6</v>
      </c>
      <c r="J348">
        <f t="shared" si="16"/>
        <v>3</v>
      </c>
    </row>
    <row r="349" spans="1:10" x14ac:dyDescent="0.25">
      <c r="A349" s="4">
        <v>44265</v>
      </c>
      <c r="B349">
        <v>1</v>
      </c>
      <c r="H349" s="11">
        <f t="shared" si="17"/>
        <v>44232</v>
      </c>
      <c r="I349">
        <f t="shared" si="15"/>
        <v>12</v>
      </c>
      <c r="J349">
        <f t="shared" si="16"/>
        <v>4</v>
      </c>
    </row>
    <row r="350" spans="1:10" x14ac:dyDescent="0.25">
      <c r="A350" s="4">
        <v>44266</v>
      </c>
      <c r="B350">
        <v>2</v>
      </c>
      <c r="H350" s="11">
        <f t="shared" si="17"/>
        <v>44233</v>
      </c>
      <c r="I350">
        <f t="shared" si="15"/>
        <v>2</v>
      </c>
      <c r="J350">
        <f t="shared" si="16"/>
        <v>1</v>
      </c>
    </row>
    <row r="351" spans="1:10" x14ac:dyDescent="0.25">
      <c r="A351" s="4">
        <v>44267</v>
      </c>
      <c r="B351">
        <v>2</v>
      </c>
      <c r="H351" s="11">
        <f t="shared" si="17"/>
        <v>44234</v>
      </c>
      <c r="I351">
        <f t="shared" si="15"/>
        <v>4</v>
      </c>
      <c r="J351">
        <f t="shared" si="16"/>
        <v>0</v>
      </c>
    </row>
    <row r="352" spans="1:10" x14ac:dyDescent="0.25">
      <c r="A352" s="4">
        <v>44268</v>
      </c>
      <c r="B352">
        <v>1</v>
      </c>
      <c r="H352" s="11">
        <f t="shared" si="17"/>
        <v>44235</v>
      </c>
      <c r="I352">
        <f t="shared" si="15"/>
        <v>11</v>
      </c>
      <c r="J352">
        <f t="shared" si="16"/>
        <v>4</v>
      </c>
    </row>
    <row r="353" spans="1:10" x14ac:dyDescent="0.25">
      <c r="A353" s="4">
        <v>44269</v>
      </c>
      <c r="B353">
        <v>1</v>
      </c>
      <c r="H353" s="11">
        <f t="shared" si="17"/>
        <v>44236</v>
      </c>
      <c r="I353">
        <f t="shared" si="15"/>
        <v>7</v>
      </c>
      <c r="J353">
        <f t="shared" si="16"/>
        <v>4</v>
      </c>
    </row>
    <row r="354" spans="1:10" x14ac:dyDescent="0.25">
      <c r="A354" s="4">
        <v>44270</v>
      </c>
      <c r="B354">
        <v>1</v>
      </c>
      <c r="H354" s="11">
        <f t="shared" si="17"/>
        <v>44237</v>
      </c>
      <c r="I354">
        <f t="shared" si="15"/>
        <v>4</v>
      </c>
      <c r="J354">
        <f t="shared" si="16"/>
        <v>3</v>
      </c>
    </row>
    <row r="355" spans="1:10" x14ac:dyDescent="0.25">
      <c r="A355" s="4">
        <v>44278</v>
      </c>
      <c r="B355">
        <v>1</v>
      </c>
      <c r="H355" s="11">
        <f t="shared" si="17"/>
        <v>44238</v>
      </c>
      <c r="I355">
        <f t="shared" si="15"/>
        <v>6</v>
      </c>
      <c r="J355">
        <f t="shared" si="16"/>
        <v>5</v>
      </c>
    </row>
    <row r="356" spans="1:10" x14ac:dyDescent="0.25">
      <c r="A356" s="4">
        <v>44281</v>
      </c>
      <c r="B356">
        <v>1</v>
      </c>
      <c r="H356" s="11">
        <f t="shared" si="17"/>
        <v>44239</v>
      </c>
      <c r="I356">
        <f t="shared" si="15"/>
        <v>2</v>
      </c>
      <c r="J356">
        <f t="shared" si="16"/>
        <v>0</v>
      </c>
    </row>
    <row r="357" spans="1:10" x14ac:dyDescent="0.25">
      <c r="A357" s="4">
        <v>44282</v>
      </c>
      <c r="B357">
        <v>1</v>
      </c>
      <c r="H357" s="11">
        <f t="shared" si="17"/>
        <v>44240</v>
      </c>
      <c r="I357">
        <f t="shared" si="15"/>
        <v>1</v>
      </c>
      <c r="J357">
        <f t="shared" si="16"/>
        <v>2</v>
      </c>
    </row>
    <row r="358" spans="1:10" x14ac:dyDescent="0.25">
      <c r="A358" s="4">
        <v>44285</v>
      </c>
      <c r="B358">
        <v>1</v>
      </c>
      <c r="H358" s="11">
        <f t="shared" si="17"/>
        <v>44241</v>
      </c>
      <c r="I358">
        <f t="shared" si="15"/>
        <v>0</v>
      </c>
      <c r="J358">
        <f t="shared" si="16"/>
        <v>1</v>
      </c>
    </row>
    <row r="359" spans="1:10" x14ac:dyDescent="0.25">
      <c r="A359" s="4">
        <v>44286</v>
      </c>
      <c r="B359">
        <v>1</v>
      </c>
      <c r="H359" s="11">
        <f t="shared" si="17"/>
        <v>44242</v>
      </c>
      <c r="I359">
        <f t="shared" si="15"/>
        <v>2</v>
      </c>
      <c r="J359">
        <f t="shared" si="16"/>
        <v>3</v>
      </c>
    </row>
    <row r="360" spans="1:10" x14ac:dyDescent="0.25">
      <c r="A360" s="4">
        <v>44287</v>
      </c>
      <c r="B360">
        <v>1</v>
      </c>
      <c r="H360" s="11">
        <f t="shared" si="17"/>
        <v>44243</v>
      </c>
      <c r="I360">
        <f t="shared" si="15"/>
        <v>0</v>
      </c>
      <c r="J360">
        <f t="shared" si="16"/>
        <v>0</v>
      </c>
    </row>
    <row r="361" spans="1:10" x14ac:dyDescent="0.25">
      <c r="A361" s="4">
        <v>44290</v>
      </c>
      <c r="B361">
        <v>2</v>
      </c>
      <c r="H361" s="11">
        <f t="shared" si="17"/>
        <v>44244</v>
      </c>
      <c r="I361">
        <f t="shared" si="15"/>
        <v>2</v>
      </c>
      <c r="J361">
        <f t="shared" si="16"/>
        <v>2</v>
      </c>
    </row>
    <row r="362" spans="1:10" x14ac:dyDescent="0.25">
      <c r="A362" s="4">
        <v>44291</v>
      </c>
      <c r="B362">
        <v>1</v>
      </c>
      <c r="H362" s="11">
        <f t="shared" si="17"/>
        <v>44245</v>
      </c>
      <c r="I362">
        <f t="shared" si="15"/>
        <v>2</v>
      </c>
      <c r="J362">
        <f t="shared" si="16"/>
        <v>2</v>
      </c>
    </row>
    <row r="363" spans="1:10" x14ac:dyDescent="0.25">
      <c r="A363" s="4">
        <v>44292</v>
      </c>
      <c r="B363">
        <v>1</v>
      </c>
      <c r="H363" s="11">
        <f t="shared" si="17"/>
        <v>44246</v>
      </c>
      <c r="I363">
        <f t="shared" si="15"/>
        <v>3</v>
      </c>
      <c r="J363">
        <f t="shared" si="16"/>
        <v>2</v>
      </c>
    </row>
    <row r="364" spans="1:10" x14ac:dyDescent="0.25">
      <c r="A364" s="4">
        <v>44293</v>
      </c>
      <c r="B364">
        <v>2</v>
      </c>
      <c r="H364" s="11">
        <f t="shared" si="17"/>
        <v>44247</v>
      </c>
      <c r="I364">
        <f t="shared" si="15"/>
        <v>1</v>
      </c>
      <c r="J364">
        <f t="shared" si="16"/>
        <v>3</v>
      </c>
    </row>
    <row r="365" spans="1:10" x14ac:dyDescent="0.25">
      <c r="A365" s="4">
        <v>44295</v>
      </c>
      <c r="B365">
        <v>1</v>
      </c>
      <c r="H365" s="11">
        <f t="shared" si="17"/>
        <v>44248</v>
      </c>
      <c r="I365">
        <f t="shared" si="15"/>
        <v>1</v>
      </c>
      <c r="J365">
        <f t="shared" si="16"/>
        <v>2</v>
      </c>
    </row>
    <row r="366" spans="1:10" x14ac:dyDescent="0.25">
      <c r="A366" s="4">
        <v>44296</v>
      </c>
      <c r="B366">
        <v>1</v>
      </c>
      <c r="H366" s="11">
        <f t="shared" si="17"/>
        <v>44249</v>
      </c>
      <c r="I366">
        <f t="shared" si="15"/>
        <v>2</v>
      </c>
      <c r="J366">
        <f t="shared" si="16"/>
        <v>1</v>
      </c>
    </row>
    <row r="367" spans="1:10" x14ac:dyDescent="0.25">
      <c r="A367" s="4">
        <v>44299</v>
      </c>
      <c r="B367">
        <v>2</v>
      </c>
      <c r="H367" s="11">
        <f t="shared" si="17"/>
        <v>44250</v>
      </c>
      <c r="I367">
        <f t="shared" si="15"/>
        <v>4</v>
      </c>
      <c r="J367">
        <f t="shared" si="16"/>
        <v>2</v>
      </c>
    </row>
    <row r="368" spans="1:10" x14ac:dyDescent="0.25">
      <c r="A368" s="4">
        <v>44301</v>
      </c>
      <c r="B368">
        <v>1</v>
      </c>
      <c r="H368" s="11">
        <f t="shared" si="17"/>
        <v>44251</v>
      </c>
      <c r="I368">
        <f t="shared" si="15"/>
        <v>1</v>
      </c>
      <c r="J368">
        <f t="shared" si="16"/>
        <v>0</v>
      </c>
    </row>
    <row r="369" spans="1:10" x14ac:dyDescent="0.25">
      <c r="A369" s="4">
        <v>44305</v>
      </c>
      <c r="B369">
        <v>1</v>
      </c>
      <c r="H369" s="11">
        <f t="shared" si="17"/>
        <v>44252</v>
      </c>
      <c r="I369">
        <f t="shared" si="15"/>
        <v>0</v>
      </c>
      <c r="J369">
        <f t="shared" si="16"/>
        <v>0</v>
      </c>
    </row>
    <row r="370" spans="1:10" x14ac:dyDescent="0.25">
      <c r="A370" s="4">
        <v>44307</v>
      </c>
      <c r="B370">
        <v>2</v>
      </c>
      <c r="H370" s="11">
        <f t="shared" si="17"/>
        <v>44253</v>
      </c>
      <c r="I370">
        <f t="shared" si="15"/>
        <v>2</v>
      </c>
      <c r="J370">
        <f t="shared" si="16"/>
        <v>3</v>
      </c>
    </row>
    <row r="371" spans="1:10" x14ac:dyDescent="0.25">
      <c r="A371" s="4">
        <v>44308</v>
      </c>
      <c r="B371">
        <v>1</v>
      </c>
      <c r="H371" s="11">
        <f t="shared" si="17"/>
        <v>44254</v>
      </c>
      <c r="I371">
        <f t="shared" si="15"/>
        <v>0</v>
      </c>
      <c r="J371">
        <f t="shared" si="16"/>
        <v>0</v>
      </c>
    </row>
    <row r="372" spans="1:10" x14ac:dyDescent="0.25">
      <c r="A372" s="4">
        <v>44312</v>
      </c>
      <c r="B372">
        <v>1</v>
      </c>
      <c r="H372" s="11">
        <f t="shared" si="17"/>
        <v>44255</v>
      </c>
      <c r="I372">
        <f t="shared" si="15"/>
        <v>1</v>
      </c>
      <c r="J372">
        <f t="shared" si="16"/>
        <v>0</v>
      </c>
    </row>
    <row r="373" spans="1:10" x14ac:dyDescent="0.25">
      <c r="A373" s="4">
        <v>44313</v>
      </c>
      <c r="B373">
        <v>1</v>
      </c>
      <c r="H373" s="11">
        <f t="shared" si="17"/>
        <v>44256</v>
      </c>
      <c r="I373">
        <f t="shared" si="15"/>
        <v>1</v>
      </c>
      <c r="J373">
        <f t="shared" si="16"/>
        <v>0</v>
      </c>
    </row>
    <row r="374" spans="1:10" x14ac:dyDescent="0.25">
      <c r="A374" s="4">
        <v>44314</v>
      </c>
      <c r="B374">
        <v>1</v>
      </c>
      <c r="H374" s="11">
        <f t="shared" si="17"/>
        <v>44257</v>
      </c>
      <c r="I374">
        <f t="shared" si="15"/>
        <v>0</v>
      </c>
      <c r="J374">
        <f t="shared" si="16"/>
        <v>0</v>
      </c>
    </row>
    <row r="375" spans="1:10" x14ac:dyDescent="0.25">
      <c r="A375" s="4">
        <v>44315</v>
      </c>
      <c r="B375">
        <v>1</v>
      </c>
      <c r="H375" s="11">
        <f t="shared" si="17"/>
        <v>44258</v>
      </c>
      <c r="I375">
        <f t="shared" si="15"/>
        <v>0</v>
      </c>
      <c r="J375">
        <f t="shared" si="16"/>
        <v>1</v>
      </c>
    </row>
    <row r="376" spans="1:10" x14ac:dyDescent="0.25">
      <c r="A376" s="4">
        <v>44319</v>
      </c>
      <c r="B376">
        <v>1</v>
      </c>
      <c r="H376" s="11">
        <f t="shared" si="17"/>
        <v>44259</v>
      </c>
      <c r="I376">
        <f t="shared" si="15"/>
        <v>0</v>
      </c>
      <c r="J376">
        <f t="shared" si="16"/>
        <v>1</v>
      </c>
    </row>
    <row r="377" spans="1:10" x14ac:dyDescent="0.25">
      <c r="A377" s="4">
        <v>44321</v>
      </c>
      <c r="B377">
        <v>3</v>
      </c>
      <c r="H377" s="11">
        <f t="shared" si="17"/>
        <v>44260</v>
      </c>
      <c r="I377">
        <f t="shared" si="15"/>
        <v>0</v>
      </c>
      <c r="J377">
        <f t="shared" si="16"/>
        <v>1</v>
      </c>
    </row>
    <row r="378" spans="1:10" x14ac:dyDescent="0.25">
      <c r="H378" s="11">
        <f t="shared" si="17"/>
        <v>44261</v>
      </c>
      <c r="I378">
        <f t="shared" si="15"/>
        <v>0</v>
      </c>
      <c r="J378">
        <f t="shared" si="16"/>
        <v>1</v>
      </c>
    </row>
    <row r="379" spans="1:10" x14ac:dyDescent="0.25">
      <c r="H379" s="11">
        <f t="shared" si="17"/>
        <v>44262</v>
      </c>
      <c r="I379">
        <f t="shared" si="15"/>
        <v>0</v>
      </c>
      <c r="J379">
        <f t="shared" si="16"/>
        <v>1</v>
      </c>
    </row>
    <row r="380" spans="1:10" x14ac:dyDescent="0.25">
      <c r="H380" s="11">
        <f t="shared" si="17"/>
        <v>44263</v>
      </c>
      <c r="I380">
        <f t="shared" si="15"/>
        <v>2</v>
      </c>
      <c r="J380">
        <f t="shared" si="16"/>
        <v>1</v>
      </c>
    </row>
    <row r="381" spans="1:10" x14ac:dyDescent="0.25">
      <c r="H381" s="11">
        <f t="shared" si="17"/>
        <v>44264</v>
      </c>
      <c r="I381">
        <f t="shared" si="15"/>
        <v>0</v>
      </c>
      <c r="J381">
        <f t="shared" si="16"/>
        <v>0</v>
      </c>
    </row>
    <row r="382" spans="1:10" x14ac:dyDescent="0.25">
      <c r="H382" s="11">
        <f t="shared" si="17"/>
        <v>44265</v>
      </c>
      <c r="I382">
        <f t="shared" si="15"/>
        <v>1</v>
      </c>
      <c r="J382">
        <f t="shared" si="16"/>
        <v>1</v>
      </c>
    </row>
    <row r="383" spans="1:10" x14ac:dyDescent="0.25">
      <c r="H383" s="11">
        <f t="shared" si="17"/>
        <v>44266</v>
      </c>
      <c r="I383">
        <f t="shared" si="15"/>
        <v>2</v>
      </c>
      <c r="J383">
        <f t="shared" si="16"/>
        <v>3</v>
      </c>
    </row>
    <row r="384" spans="1:10" x14ac:dyDescent="0.25">
      <c r="H384" s="11">
        <f t="shared" si="17"/>
        <v>44267</v>
      </c>
      <c r="I384">
        <f t="shared" si="15"/>
        <v>2</v>
      </c>
      <c r="J384">
        <f t="shared" si="16"/>
        <v>2</v>
      </c>
    </row>
    <row r="385" spans="8:10" x14ac:dyDescent="0.25">
      <c r="H385" s="11">
        <f t="shared" si="17"/>
        <v>44268</v>
      </c>
      <c r="I385">
        <f t="shared" si="15"/>
        <v>1</v>
      </c>
      <c r="J385">
        <f t="shared" si="16"/>
        <v>0</v>
      </c>
    </row>
    <row r="386" spans="8:10" x14ac:dyDescent="0.25">
      <c r="H386" s="11">
        <f t="shared" si="17"/>
        <v>44269</v>
      </c>
      <c r="I386">
        <f t="shared" si="15"/>
        <v>1</v>
      </c>
      <c r="J386">
        <f t="shared" si="16"/>
        <v>1</v>
      </c>
    </row>
    <row r="387" spans="8:10" x14ac:dyDescent="0.25">
      <c r="H387" s="11">
        <f t="shared" si="17"/>
        <v>44270</v>
      </c>
      <c r="I387">
        <f t="shared" ref="I387:I446" si="18">IFERROR(VLOOKUP(H387,$A:$B, 2, FALSE),0)</f>
        <v>1</v>
      </c>
      <c r="J387">
        <f t="shared" ref="J387:J446" si="19">IFERROR(VLOOKUP(H387,$D:$E, 2, FALSE),0)</f>
        <v>0</v>
      </c>
    </row>
    <row r="388" spans="8:10" x14ac:dyDescent="0.25">
      <c r="H388" s="11">
        <f t="shared" si="17"/>
        <v>44271</v>
      </c>
      <c r="I388">
        <f t="shared" si="18"/>
        <v>0</v>
      </c>
      <c r="J388">
        <f t="shared" si="19"/>
        <v>0</v>
      </c>
    </row>
    <row r="389" spans="8:10" x14ac:dyDescent="0.25">
      <c r="H389" s="11">
        <f t="shared" ref="H389:H446" si="20">H388+1</f>
        <v>44272</v>
      </c>
      <c r="I389">
        <f t="shared" si="18"/>
        <v>0</v>
      </c>
      <c r="J389">
        <f t="shared" si="19"/>
        <v>1</v>
      </c>
    </row>
    <row r="390" spans="8:10" x14ac:dyDescent="0.25">
      <c r="H390" s="11">
        <f t="shared" si="20"/>
        <v>44273</v>
      </c>
      <c r="I390">
        <f t="shared" si="18"/>
        <v>0</v>
      </c>
      <c r="J390">
        <f t="shared" si="19"/>
        <v>1</v>
      </c>
    </row>
    <row r="391" spans="8:10" x14ac:dyDescent="0.25">
      <c r="H391" s="11">
        <f t="shared" si="20"/>
        <v>44274</v>
      </c>
      <c r="I391">
        <f t="shared" si="18"/>
        <v>0</v>
      </c>
      <c r="J391">
        <f t="shared" si="19"/>
        <v>0</v>
      </c>
    </row>
    <row r="392" spans="8:10" x14ac:dyDescent="0.25">
      <c r="H392" s="11">
        <f t="shared" si="20"/>
        <v>44275</v>
      </c>
      <c r="I392">
        <f t="shared" si="18"/>
        <v>0</v>
      </c>
      <c r="J392">
        <f t="shared" si="19"/>
        <v>0</v>
      </c>
    </row>
    <row r="393" spans="8:10" x14ac:dyDescent="0.25">
      <c r="H393" s="11">
        <f t="shared" si="20"/>
        <v>44276</v>
      </c>
      <c r="I393">
        <f t="shared" si="18"/>
        <v>0</v>
      </c>
      <c r="J393">
        <f t="shared" si="19"/>
        <v>1</v>
      </c>
    </row>
    <row r="394" spans="8:10" x14ac:dyDescent="0.25">
      <c r="H394" s="11">
        <f t="shared" si="20"/>
        <v>44277</v>
      </c>
      <c r="I394">
        <f t="shared" si="18"/>
        <v>0</v>
      </c>
      <c r="J394">
        <f t="shared" si="19"/>
        <v>0</v>
      </c>
    </row>
    <row r="395" spans="8:10" x14ac:dyDescent="0.25">
      <c r="H395" s="11">
        <f t="shared" si="20"/>
        <v>44278</v>
      </c>
      <c r="I395">
        <f t="shared" si="18"/>
        <v>1</v>
      </c>
      <c r="J395">
        <f t="shared" si="19"/>
        <v>0</v>
      </c>
    </row>
    <row r="396" spans="8:10" x14ac:dyDescent="0.25">
      <c r="H396" s="11">
        <f t="shared" si="20"/>
        <v>44279</v>
      </c>
      <c r="I396">
        <f t="shared" si="18"/>
        <v>0</v>
      </c>
      <c r="J396">
        <f t="shared" si="19"/>
        <v>1</v>
      </c>
    </row>
    <row r="397" spans="8:10" x14ac:dyDescent="0.25">
      <c r="H397" s="11">
        <f t="shared" si="20"/>
        <v>44280</v>
      </c>
      <c r="I397">
        <f t="shared" si="18"/>
        <v>0</v>
      </c>
      <c r="J397">
        <f t="shared" si="19"/>
        <v>0</v>
      </c>
    </row>
    <row r="398" spans="8:10" x14ac:dyDescent="0.25">
      <c r="H398" s="11">
        <f t="shared" si="20"/>
        <v>44281</v>
      </c>
      <c r="I398">
        <f t="shared" si="18"/>
        <v>1</v>
      </c>
      <c r="J398">
        <f t="shared" si="19"/>
        <v>0</v>
      </c>
    </row>
    <row r="399" spans="8:10" x14ac:dyDescent="0.25">
      <c r="H399" s="11">
        <f t="shared" si="20"/>
        <v>44282</v>
      </c>
      <c r="I399">
        <f t="shared" si="18"/>
        <v>1</v>
      </c>
      <c r="J399">
        <f t="shared" si="19"/>
        <v>0</v>
      </c>
    </row>
    <row r="400" spans="8:10" x14ac:dyDescent="0.25">
      <c r="H400" s="11">
        <f t="shared" si="20"/>
        <v>44283</v>
      </c>
      <c r="I400">
        <f t="shared" si="18"/>
        <v>0</v>
      </c>
      <c r="J400">
        <f t="shared" si="19"/>
        <v>0</v>
      </c>
    </row>
    <row r="401" spans="8:10" x14ac:dyDescent="0.25">
      <c r="H401" s="11">
        <f t="shared" si="20"/>
        <v>44284</v>
      </c>
      <c r="I401">
        <f t="shared" si="18"/>
        <v>0</v>
      </c>
      <c r="J401">
        <f t="shared" si="19"/>
        <v>0</v>
      </c>
    </row>
    <row r="402" spans="8:10" x14ac:dyDescent="0.25">
      <c r="H402" s="11">
        <f t="shared" si="20"/>
        <v>44285</v>
      </c>
      <c r="I402">
        <f t="shared" si="18"/>
        <v>1</v>
      </c>
      <c r="J402">
        <f t="shared" si="19"/>
        <v>0</v>
      </c>
    </row>
    <row r="403" spans="8:10" x14ac:dyDescent="0.25">
      <c r="H403" s="11">
        <f t="shared" si="20"/>
        <v>44286</v>
      </c>
      <c r="I403">
        <f t="shared" si="18"/>
        <v>1</v>
      </c>
      <c r="J403">
        <f t="shared" si="19"/>
        <v>0</v>
      </c>
    </row>
    <row r="404" spans="8:10" x14ac:dyDescent="0.25">
      <c r="H404" s="11">
        <f t="shared" si="20"/>
        <v>44287</v>
      </c>
      <c r="I404">
        <f t="shared" si="18"/>
        <v>1</v>
      </c>
      <c r="J404">
        <f t="shared" si="19"/>
        <v>0</v>
      </c>
    </row>
    <row r="405" spans="8:10" x14ac:dyDescent="0.25">
      <c r="H405" s="11">
        <f t="shared" si="20"/>
        <v>44288</v>
      </c>
      <c r="I405">
        <f t="shared" si="18"/>
        <v>0</v>
      </c>
      <c r="J405">
        <f t="shared" si="19"/>
        <v>2</v>
      </c>
    </row>
    <row r="406" spans="8:10" x14ac:dyDescent="0.25">
      <c r="H406" s="11">
        <f t="shared" si="20"/>
        <v>44289</v>
      </c>
      <c r="I406">
        <f t="shared" si="18"/>
        <v>0</v>
      </c>
      <c r="J406">
        <f t="shared" si="19"/>
        <v>0</v>
      </c>
    </row>
    <row r="407" spans="8:10" x14ac:dyDescent="0.25">
      <c r="H407" s="11">
        <f t="shared" si="20"/>
        <v>44290</v>
      </c>
      <c r="I407">
        <f t="shared" si="18"/>
        <v>2</v>
      </c>
      <c r="J407">
        <f t="shared" si="19"/>
        <v>2</v>
      </c>
    </row>
    <row r="408" spans="8:10" x14ac:dyDescent="0.25">
      <c r="H408" s="11">
        <f t="shared" si="20"/>
        <v>44291</v>
      </c>
      <c r="I408">
        <f t="shared" si="18"/>
        <v>1</v>
      </c>
      <c r="J408">
        <f t="shared" si="19"/>
        <v>1</v>
      </c>
    </row>
    <row r="409" spans="8:10" x14ac:dyDescent="0.25">
      <c r="H409" s="11">
        <f t="shared" si="20"/>
        <v>44292</v>
      </c>
      <c r="I409">
        <f t="shared" si="18"/>
        <v>1</v>
      </c>
      <c r="J409">
        <f t="shared" si="19"/>
        <v>0</v>
      </c>
    </row>
    <row r="410" spans="8:10" x14ac:dyDescent="0.25">
      <c r="H410" s="11">
        <f t="shared" si="20"/>
        <v>44293</v>
      </c>
      <c r="I410">
        <f t="shared" si="18"/>
        <v>2</v>
      </c>
      <c r="J410">
        <f t="shared" si="19"/>
        <v>0</v>
      </c>
    </row>
    <row r="411" spans="8:10" x14ac:dyDescent="0.25">
      <c r="H411" s="11">
        <f t="shared" si="20"/>
        <v>44294</v>
      </c>
      <c r="I411">
        <f t="shared" si="18"/>
        <v>0</v>
      </c>
      <c r="J411">
        <f t="shared" si="19"/>
        <v>0</v>
      </c>
    </row>
    <row r="412" spans="8:10" x14ac:dyDescent="0.25">
      <c r="H412" s="11">
        <f t="shared" si="20"/>
        <v>44295</v>
      </c>
      <c r="I412">
        <f t="shared" si="18"/>
        <v>1</v>
      </c>
      <c r="J412">
        <f t="shared" si="19"/>
        <v>0</v>
      </c>
    </row>
    <row r="413" spans="8:10" x14ac:dyDescent="0.25">
      <c r="H413" s="11">
        <f t="shared" si="20"/>
        <v>44296</v>
      </c>
      <c r="I413">
        <f t="shared" si="18"/>
        <v>1</v>
      </c>
      <c r="J413">
        <f t="shared" si="19"/>
        <v>1</v>
      </c>
    </row>
    <row r="414" spans="8:10" x14ac:dyDescent="0.25">
      <c r="H414" s="11">
        <f t="shared" si="20"/>
        <v>44297</v>
      </c>
      <c r="I414">
        <f t="shared" si="18"/>
        <v>0</v>
      </c>
      <c r="J414">
        <f t="shared" si="19"/>
        <v>0</v>
      </c>
    </row>
    <row r="415" spans="8:10" x14ac:dyDescent="0.25">
      <c r="H415" s="11">
        <f t="shared" si="20"/>
        <v>44298</v>
      </c>
      <c r="I415">
        <f t="shared" si="18"/>
        <v>0</v>
      </c>
      <c r="J415">
        <f t="shared" si="19"/>
        <v>0</v>
      </c>
    </row>
    <row r="416" spans="8:10" x14ac:dyDescent="0.25">
      <c r="H416" s="11">
        <f t="shared" si="20"/>
        <v>44299</v>
      </c>
      <c r="I416">
        <f t="shared" si="18"/>
        <v>2</v>
      </c>
      <c r="J416">
        <f t="shared" si="19"/>
        <v>0</v>
      </c>
    </row>
    <row r="417" spans="8:10" x14ac:dyDescent="0.25">
      <c r="H417" s="11">
        <f t="shared" si="20"/>
        <v>44300</v>
      </c>
      <c r="I417">
        <f t="shared" si="18"/>
        <v>0</v>
      </c>
      <c r="J417">
        <f t="shared" si="19"/>
        <v>0</v>
      </c>
    </row>
    <row r="418" spans="8:10" x14ac:dyDescent="0.25">
      <c r="H418" s="11">
        <f t="shared" si="20"/>
        <v>44301</v>
      </c>
      <c r="I418">
        <f t="shared" si="18"/>
        <v>1</v>
      </c>
      <c r="J418">
        <f t="shared" si="19"/>
        <v>0</v>
      </c>
    </row>
    <row r="419" spans="8:10" x14ac:dyDescent="0.25">
      <c r="H419" s="11">
        <f t="shared" si="20"/>
        <v>44302</v>
      </c>
      <c r="I419">
        <f t="shared" si="18"/>
        <v>0</v>
      </c>
      <c r="J419">
        <f t="shared" si="19"/>
        <v>0</v>
      </c>
    </row>
    <row r="420" spans="8:10" x14ac:dyDescent="0.25">
      <c r="H420" s="11">
        <f t="shared" si="20"/>
        <v>44303</v>
      </c>
      <c r="I420">
        <f t="shared" si="18"/>
        <v>0</v>
      </c>
      <c r="J420">
        <f t="shared" si="19"/>
        <v>0</v>
      </c>
    </row>
    <row r="421" spans="8:10" x14ac:dyDescent="0.25">
      <c r="H421" s="11">
        <f t="shared" si="20"/>
        <v>44304</v>
      </c>
      <c r="I421">
        <f t="shared" si="18"/>
        <v>0</v>
      </c>
      <c r="J421">
        <f t="shared" si="19"/>
        <v>0</v>
      </c>
    </row>
    <row r="422" spans="8:10" x14ac:dyDescent="0.25">
      <c r="H422" s="11">
        <f t="shared" si="20"/>
        <v>44305</v>
      </c>
      <c r="I422">
        <f t="shared" si="18"/>
        <v>1</v>
      </c>
      <c r="J422">
        <f t="shared" si="19"/>
        <v>0</v>
      </c>
    </row>
    <row r="423" spans="8:10" x14ac:dyDescent="0.25">
      <c r="H423" s="11">
        <f t="shared" si="20"/>
        <v>44306</v>
      </c>
      <c r="I423">
        <f t="shared" si="18"/>
        <v>0</v>
      </c>
      <c r="J423">
        <f t="shared" si="19"/>
        <v>0</v>
      </c>
    </row>
    <row r="424" spans="8:10" x14ac:dyDescent="0.25">
      <c r="H424" s="11">
        <f t="shared" si="20"/>
        <v>44307</v>
      </c>
      <c r="I424">
        <f t="shared" si="18"/>
        <v>2</v>
      </c>
      <c r="J424">
        <f t="shared" si="19"/>
        <v>0</v>
      </c>
    </row>
    <row r="425" spans="8:10" x14ac:dyDescent="0.25">
      <c r="H425" s="11">
        <f t="shared" si="20"/>
        <v>44308</v>
      </c>
      <c r="I425">
        <f t="shared" si="18"/>
        <v>1</v>
      </c>
      <c r="J425">
        <f t="shared" si="19"/>
        <v>0</v>
      </c>
    </row>
    <row r="426" spans="8:10" x14ac:dyDescent="0.25">
      <c r="H426" s="11">
        <f t="shared" si="20"/>
        <v>44309</v>
      </c>
      <c r="I426">
        <f t="shared" si="18"/>
        <v>0</v>
      </c>
      <c r="J426">
        <f t="shared" si="19"/>
        <v>0</v>
      </c>
    </row>
    <row r="427" spans="8:10" x14ac:dyDescent="0.25">
      <c r="H427" s="11">
        <f t="shared" si="20"/>
        <v>44310</v>
      </c>
      <c r="I427">
        <f t="shared" si="18"/>
        <v>0</v>
      </c>
      <c r="J427">
        <f t="shared" si="19"/>
        <v>1</v>
      </c>
    </row>
    <row r="428" spans="8:10" x14ac:dyDescent="0.25">
      <c r="H428" s="11">
        <f t="shared" si="20"/>
        <v>44311</v>
      </c>
      <c r="I428">
        <f t="shared" si="18"/>
        <v>0</v>
      </c>
      <c r="J428">
        <f t="shared" si="19"/>
        <v>0</v>
      </c>
    </row>
    <row r="429" spans="8:10" x14ac:dyDescent="0.25">
      <c r="H429" s="11">
        <f t="shared" si="20"/>
        <v>44312</v>
      </c>
      <c r="I429">
        <f t="shared" si="18"/>
        <v>1</v>
      </c>
      <c r="J429">
        <f t="shared" si="19"/>
        <v>1</v>
      </c>
    </row>
    <row r="430" spans="8:10" x14ac:dyDescent="0.25">
      <c r="H430" s="11">
        <f t="shared" si="20"/>
        <v>44313</v>
      </c>
      <c r="I430">
        <f t="shared" si="18"/>
        <v>1</v>
      </c>
      <c r="J430">
        <f t="shared" si="19"/>
        <v>0</v>
      </c>
    </row>
    <row r="431" spans="8:10" x14ac:dyDescent="0.25">
      <c r="H431" s="11">
        <f t="shared" si="20"/>
        <v>44314</v>
      </c>
      <c r="I431">
        <f t="shared" si="18"/>
        <v>1</v>
      </c>
      <c r="J431">
        <f t="shared" si="19"/>
        <v>1</v>
      </c>
    </row>
    <row r="432" spans="8:10" x14ac:dyDescent="0.25">
      <c r="H432" s="11">
        <f t="shared" si="20"/>
        <v>44315</v>
      </c>
      <c r="I432">
        <f t="shared" si="18"/>
        <v>1</v>
      </c>
      <c r="J432">
        <f t="shared" si="19"/>
        <v>0</v>
      </c>
    </row>
    <row r="433" spans="8:10" x14ac:dyDescent="0.25">
      <c r="H433" s="11">
        <f t="shared" si="20"/>
        <v>44316</v>
      </c>
      <c r="I433">
        <f t="shared" si="18"/>
        <v>0</v>
      </c>
      <c r="J433">
        <f t="shared" si="19"/>
        <v>0</v>
      </c>
    </row>
    <row r="434" spans="8:10" x14ac:dyDescent="0.25">
      <c r="H434" s="11">
        <f t="shared" si="20"/>
        <v>44317</v>
      </c>
      <c r="I434">
        <f t="shared" si="18"/>
        <v>0</v>
      </c>
      <c r="J434">
        <f t="shared" si="19"/>
        <v>0</v>
      </c>
    </row>
    <row r="435" spans="8:10" x14ac:dyDescent="0.25">
      <c r="H435" s="11">
        <f t="shared" si="20"/>
        <v>44318</v>
      </c>
      <c r="I435">
        <f t="shared" si="18"/>
        <v>0</v>
      </c>
      <c r="J435">
        <f t="shared" si="19"/>
        <v>0</v>
      </c>
    </row>
    <row r="436" spans="8:10" x14ac:dyDescent="0.25">
      <c r="H436" s="11">
        <f t="shared" si="20"/>
        <v>44319</v>
      </c>
      <c r="I436">
        <f t="shared" si="18"/>
        <v>1</v>
      </c>
      <c r="J436">
        <f t="shared" si="19"/>
        <v>1</v>
      </c>
    </row>
    <row r="437" spans="8:10" x14ac:dyDescent="0.25">
      <c r="H437" s="11">
        <f t="shared" si="20"/>
        <v>44320</v>
      </c>
      <c r="I437">
        <f t="shared" si="18"/>
        <v>0</v>
      </c>
      <c r="J437">
        <f t="shared" si="19"/>
        <v>0</v>
      </c>
    </row>
    <row r="438" spans="8:10" x14ac:dyDescent="0.25">
      <c r="H438" s="11">
        <f t="shared" si="20"/>
        <v>44321</v>
      </c>
      <c r="I438">
        <f t="shared" si="18"/>
        <v>3</v>
      </c>
      <c r="J438">
        <f t="shared" si="19"/>
        <v>0</v>
      </c>
    </row>
    <row r="439" spans="8:10" x14ac:dyDescent="0.25">
      <c r="H439" s="11">
        <f t="shared" si="20"/>
        <v>44322</v>
      </c>
      <c r="I439">
        <f t="shared" si="18"/>
        <v>0</v>
      </c>
      <c r="J439">
        <f t="shared" si="19"/>
        <v>1</v>
      </c>
    </row>
    <row r="440" spans="8:10" x14ac:dyDescent="0.25">
      <c r="H440" s="11">
        <f t="shared" si="20"/>
        <v>44323</v>
      </c>
      <c r="I440">
        <f t="shared" si="18"/>
        <v>0</v>
      </c>
      <c r="J440">
        <f t="shared" si="19"/>
        <v>0</v>
      </c>
    </row>
    <row r="441" spans="8:10" x14ac:dyDescent="0.25">
      <c r="H441" s="11">
        <f t="shared" si="20"/>
        <v>44324</v>
      </c>
      <c r="I441">
        <f t="shared" si="18"/>
        <v>0</v>
      </c>
      <c r="J441">
        <f t="shared" si="19"/>
        <v>0</v>
      </c>
    </row>
    <row r="442" spans="8:10" x14ac:dyDescent="0.25">
      <c r="H442" s="11">
        <f t="shared" si="20"/>
        <v>44325</v>
      </c>
      <c r="I442">
        <f t="shared" si="18"/>
        <v>0</v>
      </c>
      <c r="J442">
        <f t="shared" si="19"/>
        <v>0</v>
      </c>
    </row>
    <row r="443" spans="8:10" x14ac:dyDescent="0.25">
      <c r="H443" s="11">
        <f t="shared" si="20"/>
        <v>44326</v>
      </c>
      <c r="I443">
        <f t="shared" si="18"/>
        <v>0</v>
      </c>
      <c r="J443">
        <f t="shared" si="19"/>
        <v>0</v>
      </c>
    </row>
    <row r="444" spans="8:10" x14ac:dyDescent="0.25">
      <c r="H444" s="11">
        <f t="shared" si="20"/>
        <v>44327</v>
      </c>
      <c r="I444">
        <f t="shared" si="18"/>
        <v>0</v>
      </c>
      <c r="J444">
        <f t="shared" si="19"/>
        <v>0</v>
      </c>
    </row>
    <row r="445" spans="8:10" x14ac:dyDescent="0.25">
      <c r="H445" s="11">
        <f t="shared" si="20"/>
        <v>44328</v>
      </c>
      <c r="I445">
        <f t="shared" si="18"/>
        <v>0</v>
      </c>
      <c r="J445">
        <f t="shared" si="19"/>
        <v>0</v>
      </c>
    </row>
    <row r="446" spans="8:10" x14ac:dyDescent="0.25">
      <c r="H446" s="11">
        <f t="shared" si="20"/>
        <v>44329</v>
      </c>
      <c r="I446">
        <f t="shared" si="18"/>
        <v>0</v>
      </c>
      <c r="J446">
        <f t="shared" si="1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38C-7F11-4050-9FAC-EDF1B7193801}">
  <dimension ref="A1:Q446"/>
  <sheetViews>
    <sheetView topLeftCell="G97" workbookViewId="0">
      <selection activeCell="P107" sqref="P107"/>
    </sheetView>
  </sheetViews>
  <sheetFormatPr defaultRowHeight="15" x14ac:dyDescent="0.25"/>
  <cols>
    <col min="1" max="1" width="11" customWidth="1"/>
    <col min="8" max="8" width="10.7109375" bestFit="1" customWidth="1"/>
    <col min="12" max="12" width="9.42578125" bestFit="1" customWidth="1"/>
  </cols>
  <sheetData>
    <row r="1" spans="1:17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 t="s">
        <v>40</v>
      </c>
      <c r="M1" s="5" t="s">
        <v>41</v>
      </c>
      <c r="N1" s="5" t="s">
        <v>43</v>
      </c>
      <c r="P1" s="5">
        <v>14</v>
      </c>
      <c r="Q1" s="12" t="s">
        <v>47</v>
      </c>
    </row>
    <row r="2" spans="1:17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>
        <f>I2</f>
        <v>1</v>
      </c>
      <c r="M2">
        <f t="shared" ref="M2" si="0">J2</f>
        <v>0</v>
      </c>
      <c r="N2">
        <f ca="1">OFFSET(M2, $P$1, 0)/L2</f>
        <v>0</v>
      </c>
    </row>
    <row r="3" spans="1:17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1">IFERROR(VLOOKUP(H3,$A:$B, 2, FALSE),0)</f>
        <v>0</v>
      </c>
      <c r="J3">
        <f t="shared" ref="J3:J66" si="2">IFERROR(VLOOKUP(H3,$D:$E, 2, FALSE),0)</f>
        <v>0</v>
      </c>
      <c r="K3" s="10"/>
      <c r="L3">
        <f>I3+L2</f>
        <v>1</v>
      </c>
      <c r="M3">
        <f t="shared" ref="M3:M66" si="3">J3+M2</f>
        <v>0</v>
      </c>
      <c r="N3">
        <f t="shared" ref="N3:N66" ca="1" si="4">OFFSET(M3, $P$1, 0)/L3</f>
        <v>0</v>
      </c>
    </row>
    <row r="4" spans="1:17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1"/>
        <v>0</v>
      </c>
      <c r="J4">
        <f t="shared" si="2"/>
        <v>0</v>
      </c>
      <c r="K4" s="10"/>
      <c r="L4">
        <f t="shared" ref="L4:L67" si="5">I4+L3</f>
        <v>1</v>
      </c>
      <c r="M4">
        <f t="shared" si="3"/>
        <v>0</v>
      </c>
      <c r="N4">
        <f t="shared" ca="1" si="4"/>
        <v>0</v>
      </c>
    </row>
    <row r="5" spans="1:17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6">H4+1</f>
        <v>43888</v>
      </c>
      <c r="I5">
        <f t="shared" si="1"/>
        <v>0</v>
      </c>
      <c r="J5">
        <f t="shared" si="2"/>
        <v>0</v>
      </c>
      <c r="K5" s="10"/>
      <c r="L5">
        <f t="shared" si="5"/>
        <v>1</v>
      </c>
      <c r="M5">
        <f t="shared" si="3"/>
        <v>0</v>
      </c>
      <c r="N5">
        <f t="shared" ca="1" si="4"/>
        <v>0</v>
      </c>
    </row>
    <row r="6" spans="1:17" x14ac:dyDescent="0.25">
      <c r="A6" s="4">
        <v>43898</v>
      </c>
      <c r="B6">
        <v>2</v>
      </c>
      <c r="D6" s="4">
        <v>43903</v>
      </c>
      <c r="E6">
        <v>0</v>
      </c>
      <c r="H6" s="11">
        <f t="shared" si="6"/>
        <v>43889</v>
      </c>
      <c r="I6">
        <f t="shared" si="1"/>
        <v>0</v>
      </c>
      <c r="J6">
        <f t="shared" si="2"/>
        <v>0</v>
      </c>
      <c r="K6" s="10"/>
      <c r="L6">
        <f t="shared" si="5"/>
        <v>1</v>
      </c>
      <c r="M6">
        <f t="shared" si="3"/>
        <v>0</v>
      </c>
      <c r="N6">
        <f t="shared" ca="1" si="4"/>
        <v>0</v>
      </c>
    </row>
    <row r="7" spans="1:17" x14ac:dyDescent="0.25">
      <c r="A7" s="4">
        <v>43899</v>
      </c>
      <c r="B7">
        <v>2</v>
      </c>
      <c r="D7" s="4">
        <v>43905</v>
      </c>
      <c r="E7">
        <v>0</v>
      </c>
      <c r="H7" s="11">
        <f t="shared" si="6"/>
        <v>43890</v>
      </c>
      <c r="I7">
        <f t="shared" si="1"/>
        <v>0</v>
      </c>
      <c r="J7">
        <f t="shared" si="2"/>
        <v>0</v>
      </c>
      <c r="K7" s="10"/>
      <c r="L7">
        <f t="shared" si="5"/>
        <v>1</v>
      </c>
      <c r="M7">
        <f t="shared" si="3"/>
        <v>0</v>
      </c>
      <c r="N7">
        <f t="shared" ca="1" si="4"/>
        <v>0</v>
      </c>
    </row>
    <row r="8" spans="1:17" x14ac:dyDescent="0.25">
      <c r="A8" s="4">
        <v>43900</v>
      </c>
      <c r="B8">
        <v>3</v>
      </c>
      <c r="D8" s="4">
        <v>43907</v>
      </c>
      <c r="E8">
        <v>0</v>
      </c>
      <c r="H8" s="11">
        <f t="shared" si="6"/>
        <v>43891</v>
      </c>
      <c r="I8">
        <f t="shared" si="1"/>
        <v>0</v>
      </c>
      <c r="J8">
        <f t="shared" si="2"/>
        <v>0</v>
      </c>
      <c r="L8">
        <f t="shared" si="5"/>
        <v>1</v>
      </c>
      <c r="M8">
        <f t="shared" si="3"/>
        <v>0</v>
      </c>
      <c r="N8">
        <f t="shared" ca="1" si="4"/>
        <v>0</v>
      </c>
    </row>
    <row r="9" spans="1:17" x14ac:dyDescent="0.25">
      <c r="A9" s="4">
        <v>43901</v>
      </c>
      <c r="B9">
        <v>1</v>
      </c>
      <c r="D9" s="4">
        <v>43910</v>
      </c>
      <c r="E9">
        <v>0</v>
      </c>
      <c r="H9" s="11">
        <f t="shared" si="6"/>
        <v>43892</v>
      </c>
      <c r="I9">
        <f t="shared" si="1"/>
        <v>0</v>
      </c>
      <c r="J9">
        <f t="shared" si="2"/>
        <v>0</v>
      </c>
      <c r="L9">
        <f t="shared" si="5"/>
        <v>1</v>
      </c>
      <c r="M9">
        <f t="shared" si="3"/>
        <v>0</v>
      </c>
      <c r="N9">
        <f t="shared" ca="1" si="4"/>
        <v>0</v>
      </c>
    </row>
    <row r="10" spans="1:17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6"/>
        <v>43893</v>
      </c>
      <c r="I10">
        <f t="shared" si="1"/>
        <v>0</v>
      </c>
      <c r="J10">
        <f t="shared" si="2"/>
        <v>0</v>
      </c>
      <c r="L10">
        <f t="shared" si="5"/>
        <v>1</v>
      </c>
      <c r="M10">
        <f t="shared" si="3"/>
        <v>0</v>
      </c>
      <c r="N10">
        <f t="shared" ca="1" si="4"/>
        <v>0</v>
      </c>
    </row>
    <row r="11" spans="1:17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6"/>
        <v>43894</v>
      </c>
      <c r="I11">
        <f t="shared" si="1"/>
        <v>2</v>
      </c>
      <c r="J11">
        <f t="shared" si="2"/>
        <v>0</v>
      </c>
      <c r="L11">
        <f t="shared" si="5"/>
        <v>3</v>
      </c>
      <c r="M11">
        <f t="shared" si="3"/>
        <v>0</v>
      </c>
      <c r="N11">
        <f t="shared" ca="1" si="4"/>
        <v>0</v>
      </c>
    </row>
    <row r="12" spans="1:17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6"/>
        <v>43895</v>
      </c>
      <c r="I12">
        <f t="shared" si="1"/>
        <v>0</v>
      </c>
      <c r="J12">
        <f t="shared" si="2"/>
        <v>0</v>
      </c>
      <c r="L12">
        <f t="shared" si="5"/>
        <v>3</v>
      </c>
      <c r="M12">
        <f t="shared" si="3"/>
        <v>0</v>
      </c>
      <c r="N12">
        <f t="shared" ca="1" si="4"/>
        <v>0</v>
      </c>
    </row>
    <row r="13" spans="1:17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6"/>
        <v>43896</v>
      </c>
      <c r="I13">
        <f t="shared" si="1"/>
        <v>1</v>
      </c>
      <c r="J13">
        <f t="shared" si="2"/>
        <v>0</v>
      </c>
      <c r="L13">
        <f t="shared" si="5"/>
        <v>4</v>
      </c>
      <c r="M13">
        <f t="shared" si="3"/>
        <v>0</v>
      </c>
      <c r="N13">
        <f t="shared" ca="1" si="4"/>
        <v>0</v>
      </c>
    </row>
    <row r="14" spans="1:17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6"/>
        <v>43897</v>
      </c>
      <c r="I14">
        <f t="shared" si="1"/>
        <v>1</v>
      </c>
      <c r="J14">
        <f t="shared" si="2"/>
        <v>0</v>
      </c>
      <c r="L14">
        <f t="shared" si="5"/>
        <v>5</v>
      </c>
      <c r="M14">
        <f t="shared" si="3"/>
        <v>0</v>
      </c>
      <c r="N14">
        <f t="shared" ca="1" si="4"/>
        <v>0</v>
      </c>
    </row>
    <row r="15" spans="1:17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6"/>
        <v>43898</v>
      </c>
      <c r="I15">
        <f t="shared" si="1"/>
        <v>2</v>
      </c>
      <c r="J15">
        <f t="shared" si="2"/>
        <v>0</v>
      </c>
      <c r="L15">
        <f t="shared" si="5"/>
        <v>7</v>
      </c>
      <c r="M15">
        <f t="shared" si="3"/>
        <v>0</v>
      </c>
      <c r="N15">
        <f t="shared" ca="1" si="4"/>
        <v>0</v>
      </c>
    </row>
    <row r="16" spans="1:17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6"/>
        <v>43899</v>
      </c>
      <c r="I16">
        <f t="shared" si="1"/>
        <v>2</v>
      </c>
      <c r="J16">
        <f t="shared" si="2"/>
        <v>0</v>
      </c>
      <c r="L16">
        <f t="shared" si="5"/>
        <v>9</v>
      </c>
      <c r="M16">
        <f t="shared" si="3"/>
        <v>0</v>
      </c>
      <c r="N16">
        <f t="shared" ca="1" si="4"/>
        <v>0.1111111111111111</v>
      </c>
    </row>
    <row r="17" spans="1:14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6"/>
        <v>43900</v>
      </c>
      <c r="I17">
        <f t="shared" si="1"/>
        <v>3</v>
      </c>
      <c r="J17">
        <f t="shared" si="2"/>
        <v>0</v>
      </c>
      <c r="L17">
        <f t="shared" si="5"/>
        <v>12</v>
      </c>
      <c r="M17">
        <f t="shared" si="3"/>
        <v>0</v>
      </c>
      <c r="N17">
        <f t="shared" ca="1" si="4"/>
        <v>8.3333333333333329E-2</v>
      </c>
    </row>
    <row r="18" spans="1:14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6"/>
        <v>43901</v>
      </c>
      <c r="I18">
        <f t="shared" si="1"/>
        <v>1</v>
      </c>
      <c r="J18">
        <f t="shared" si="2"/>
        <v>0</v>
      </c>
      <c r="L18">
        <f t="shared" si="5"/>
        <v>13</v>
      </c>
      <c r="M18">
        <f t="shared" si="3"/>
        <v>0</v>
      </c>
      <c r="N18">
        <f t="shared" ca="1" si="4"/>
        <v>7.6923076923076927E-2</v>
      </c>
    </row>
    <row r="19" spans="1:14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6"/>
        <v>43902</v>
      </c>
      <c r="I19">
        <f t="shared" si="1"/>
        <v>1</v>
      </c>
      <c r="J19">
        <f t="shared" si="2"/>
        <v>0</v>
      </c>
      <c r="L19">
        <f t="shared" si="5"/>
        <v>14</v>
      </c>
      <c r="M19">
        <f t="shared" si="3"/>
        <v>0</v>
      </c>
      <c r="N19">
        <f t="shared" ca="1" si="4"/>
        <v>7.1428571428571425E-2</v>
      </c>
    </row>
    <row r="20" spans="1:14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6"/>
        <v>43903</v>
      </c>
      <c r="I20">
        <f t="shared" si="1"/>
        <v>3</v>
      </c>
      <c r="J20">
        <f t="shared" si="2"/>
        <v>0</v>
      </c>
      <c r="L20">
        <f t="shared" si="5"/>
        <v>17</v>
      </c>
      <c r="M20">
        <f t="shared" si="3"/>
        <v>0</v>
      </c>
      <c r="N20">
        <f t="shared" ca="1" si="4"/>
        <v>5.8823529411764705E-2</v>
      </c>
    </row>
    <row r="21" spans="1:14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6"/>
        <v>43904</v>
      </c>
      <c r="I21">
        <f t="shared" si="1"/>
        <v>1</v>
      </c>
      <c r="J21">
        <f t="shared" si="2"/>
        <v>0</v>
      </c>
      <c r="L21">
        <f t="shared" si="5"/>
        <v>18</v>
      </c>
      <c r="M21">
        <f t="shared" si="3"/>
        <v>0</v>
      </c>
      <c r="N21">
        <f t="shared" ca="1" si="4"/>
        <v>5.5555555555555552E-2</v>
      </c>
    </row>
    <row r="22" spans="1:14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6"/>
        <v>43905</v>
      </c>
      <c r="I22">
        <f t="shared" si="1"/>
        <v>2</v>
      </c>
      <c r="J22">
        <f t="shared" si="2"/>
        <v>0</v>
      </c>
      <c r="L22">
        <f t="shared" si="5"/>
        <v>20</v>
      </c>
      <c r="M22">
        <f t="shared" si="3"/>
        <v>0</v>
      </c>
      <c r="N22">
        <f t="shared" ca="1" si="4"/>
        <v>0.05</v>
      </c>
    </row>
    <row r="23" spans="1:14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6"/>
        <v>43906</v>
      </c>
      <c r="I23">
        <f t="shared" si="1"/>
        <v>0</v>
      </c>
      <c r="J23">
        <f t="shared" si="2"/>
        <v>0</v>
      </c>
      <c r="L23">
        <f t="shared" si="5"/>
        <v>20</v>
      </c>
      <c r="M23">
        <f t="shared" si="3"/>
        <v>0</v>
      </c>
      <c r="N23">
        <f t="shared" ca="1" si="4"/>
        <v>0.05</v>
      </c>
    </row>
    <row r="24" spans="1:14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6"/>
        <v>43907</v>
      </c>
      <c r="I24">
        <f t="shared" si="1"/>
        <v>2</v>
      </c>
      <c r="J24">
        <f t="shared" si="2"/>
        <v>0</v>
      </c>
      <c r="L24">
        <f t="shared" si="5"/>
        <v>22</v>
      </c>
      <c r="M24">
        <f t="shared" si="3"/>
        <v>0</v>
      </c>
      <c r="N24">
        <f t="shared" ca="1" si="4"/>
        <v>4.5454545454545456E-2</v>
      </c>
    </row>
    <row r="25" spans="1:14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6"/>
        <v>43908</v>
      </c>
      <c r="I25">
        <f t="shared" si="1"/>
        <v>5</v>
      </c>
      <c r="J25">
        <f t="shared" si="2"/>
        <v>0</v>
      </c>
      <c r="L25">
        <f t="shared" si="5"/>
        <v>27</v>
      </c>
      <c r="M25">
        <f t="shared" si="3"/>
        <v>0</v>
      </c>
      <c r="N25">
        <f t="shared" ca="1" si="4"/>
        <v>3.7037037037037035E-2</v>
      </c>
    </row>
    <row r="26" spans="1:14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6"/>
        <v>43909</v>
      </c>
      <c r="I26">
        <f t="shared" si="1"/>
        <v>0</v>
      </c>
      <c r="J26">
        <f t="shared" si="2"/>
        <v>0</v>
      </c>
      <c r="L26">
        <f t="shared" si="5"/>
        <v>27</v>
      </c>
      <c r="M26">
        <f t="shared" si="3"/>
        <v>0</v>
      </c>
      <c r="N26">
        <f t="shared" ca="1" si="4"/>
        <v>3.7037037037037035E-2</v>
      </c>
    </row>
    <row r="27" spans="1:14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6"/>
        <v>43910</v>
      </c>
      <c r="I27">
        <f t="shared" si="1"/>
        <v>4</v>
      </c>
      <c r="J27">
        <f t="shared" si="2"/>
        <v>0</v>
      </c>
      <c r="L27">
        <f t="shared" si="5"/>
        <v>31</v>
      </c>
      <c r="M27">
        <f t="shared" si="3"/>
        <v>0</v>
      </c>
      <c r="N27">
        <f t="shared" ca="1" si="4"/>
        <v>6.4516129032258063E-2</v>
      </c>
    </row>
    <row r="28" spans="1:14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6"/>
        <v>43911</v>
      </c>
      <c r="I28">
        <f t="shared" si="1"/>
        <v>1</v>
      </c>
      <c r="J28">
        <f t="shared" si="2"/>
        <v>0</v>
      </c>
      <c r="L28">
        <f t="shared" si="5"/>
        <v>32</v>
      </c>
      <c r="M28">
        <f t="shared" si="3"/>
        <v>0</v>
      </c>
      <c r="N28">
        <f t="shared" ca="1" si="4"/>
        <v>0.125</v>
      </c>
    </row>
    <row r="29" spans="1:14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6"/>
        <v>43912</v>
      </c>
      <c r="I29">
        <f t="shared" si="1"/>
        <v>3</v>
      </c>
      <c r="J29">
        <f t="shared" si="2"/>
        <v>0</v>
      </c>
      <c r="L29">
        <f t="shared" si="5"/>
        <v>35</v>
      </c>
      <c r="M29">
        <f t="shared" si="3"/>
        <v>0</v>
      </c>
      <c r="N29">
        <f t="shared" ca="1" si="4"/>
        <v>0.14285714285714285</v>
      </c>
    </row>
    <row r="30" spans="1:14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6"/>
        <v>43913</v>
      </c>
      <c r="I30">
        <f t="shared" si="1"/>
        <v>3</v>
      </c>
      <c r="J30">
        <f t="shared" si="2"/>
        <v>1</v>
      </c>
      <c r="L30">
        <f t="shared" si="5"/>
        <v>38</v>
      </c>
      <c r="M30">
        <f t="shared" si="3"/>
        <v>1</v>
      </c>
      <c r="N30">
        <f t="shared" ca="1" si="4"/>
        <v>0.15789473684210525</v>
      </c>
    </row>
    <row r="31" spans="1:14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6"/>
        <v>43914</v>
      </c>
      <c r="I31">
        <f t="shared" si="1"/>
        <v>4</v>
      </c>
      <c r="J31">
        <f t="shared" si="2"/>
        <v>0</v>
      </c>
      <c r="L31">
        <f t="shared" si="5"/>
        <v>42</v>
      </c>
      <c r="M31">
        <f t="shared" si="3"/>
        <v>1</v>
      </c>
      <c r="N31">
        <f t="shared" ca="1" si="4"/>
        <v>0.16666666666666666</v>
      </c>
    </row>
    <row r="32" spans="1:14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6"/>
        <v>43915</v>
      </c>
      <c r="I32">
        <f t="shared" si="1"/>
        <v>8</v>
      </c>
      <c r="J32">
        <f t="shared" si="2"/>
        <v>0</v>
      </c>
      <c r="L32">
        <f t="shared" si="5"/>
        <v>50</v>
      </c>
      <c r="M32">
        <f t="shared" si="3"/>
        <v>1</v>
      </c>
      <c r="N32">
        <f t="shared" ca="1" si="4"/>
        <v>0.14000000000000001</v>
      </c>
    </row>
    <row r="33" spans="1:14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6"/>
        <v>43916</v>
      </c>
      <c r="I33">
        <f t="shared" si="1"/>
        <v>7</v>
      </c>
      <c r="J33">
        <f t="shared" si="2"/>
        <v>0</v>
      </c>
      <c r="L33">
        <f t="shared" si="5"/>
        <v>57</v>
      </c>
      <c r="M33">
        <f t="shared" si="3"/>
        <v>1</v>
      </c>
      <c r="N33">
        <f t="shared" ca="1" si="4"/>
        <v>0.14035087719298245</v>
      </c>
    </row>
    <row r="34" spans="1:14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6"/>
        <v>43917</v>
      </c>
      <c r="I34">
        <f t="shared" si="1"/>
        <v>6</v>
      </c>
      <c r="J34">
        <f t="shared" si="2"/>
        <v>0</v>
      </c>
      <c r="L34">
        <f t="shared" si="5"/>
        <v>63</v>
      </c>
      <c r="M34">
        <f t="shared" si="3"/>
        <v>1</v>
      </c>
      <c r="N34">
        <f t="shared" ca="1" si="4"/>
        <v>0.14285714285714285</v>
      </c>
    </row>
    <row r="35" spans="1:14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6"/>
        <v>43918</v>
      </c>
      <c r="I35">
        <f t="shared" si="1"/>
        <v>6</v>
      </c>
      <c r="J35">
        <f t="shared" si="2"/>
        <v>0</v>
      </c>
      <c r="L35">
        <f t="shared" si="5"/>
        <v>69</v>
      </c>
      <c r="M35">
        <f t="shared" si="3"/>
        <v>1</v>
      </c>
      <c r="N35">
        <f t="shared" ca="1" si="4"/>
        <v>0.18840579710144928</v>
      </c>
    </row>
    <row r="36" spans="1:14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6"/>
        <v>43919</v>
      </c>
      <c r="I36">
        <f t="shared" si="1"/>
        <v>6</v>
      </c>
      <c r="J36">
        <f t="shared" si="2"/>
        <v>0</v>
      </c>
      <c r="L36">
        <f t="shared" si="5"/>
        <v>75</v>
      </c>
      <c r="M36">
        <f t="shared" si="3"/>
        <v>1</v>
      </c>
      <c r="N36">
        <f t="shared" ca="1" si="4"/>
        <v>0.22666666666666666</v>
      </c>
    </row>
    <row r="37" spans="1:14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6"/>
        <v>43920</v>
      </c>
      <c r="I37">
        <f t="shared" si="1"/>
        <v>17</v>
      </c>
      <c r="J37">
        <f t="shared" si="2"/>
        <v>0</v>
      </c>
      <c r="L37">
        <f t="shared" si="5"/>
        <v>92</v>
      </c>
      <c r="M37">
        <f t="shared" si="3"/>
        <v>1</v>
      </c>
      <c r="N37">
        <f t="shared" ca="1" si="4"/>
        <v>0.18478260869565216</v>
      </c>
    </row>
    <row r="38" spans="1:14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6"/>
        <v>43921</v>
      </c>
      <c r="I38">
        <f t="shared" si="1"/>
        <v>9</v>
      </c>
      <c r="J38">
        <f t="shared" si="2"/>
        <v>0</v>
      </c>
      <c r="L38">
        <f t="shared" si="5"/>
        <v>101</v>
      </c>
      <c r="M38">
        <f t="shared" si="3"/>
        <v>1</v>
      </c>
      <c r="N38">
        <f t="shared" ca="1" si="4"/>
        <v>0.18811881188118812</v>
      </c>
    </row>
    <row r="39" spans="1:14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6"/>
        <v>43922</v>
      </c>
      <c r="I39">
        <f t="shared" si="1"/>
        <v>16</v>
      </c>
      <c r="J39">
        <f t="shared" si="2"/>
        <v>0</v>
      </c>
      <c r="L39">
        <f t="shared" si="5"/>
        <v>117</v>
      </c>
      <c r="M39">
        <f t="shared" si="3"/>
        <v>1</v>
      </c>
      <c r="N39">
        <f t="shared" ca="1" si="4"/>
        <v>0.18803418803418803</v>
      </c>
    </row>
    <row r="40" spans="1:14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6"/>
        <v>43923</v>
      </c>
      <c r="I40">
        <f t="shared" si="1"/>
        <v>13</v>
      </c>
      <c r="J40">
        <f t="shared" si="2"/>
        <v>0</v>
      </c>
      <c r="L40">
        <f t="shared" si="5"/>
        <v>130</v>
      </c>
      <c r="M40">
        <f t="shared" si="3"/>
        <v>1</v>
      </c>
      <c r="N40">
        <f t="shared" ca="1" si="4"/>
        <v>0.18461538461538463</v>
      </c>
    </row>
    <row r="41" spans="1:14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6"/>
        <v>43924</v>
      </c>
      <c r="I41">
        <f t="shared" si="1"/>
        <v>22</v>
      </c>
      <c r="J41">
        <f t="shared" si="2"/>
        <v>1</v>
      </c>
      <c r="L41">
        <f t="shared" si="5"/>
        <v>152</v>
      </c>
      <c r="M41">
        <f t="shared" si="3"/>
        <v>2</v>
      </c>
      <c r="N41">
        <f t="shared" ca="1" si="4"/>
        <v>0.17105263157894737</v>
      </c>
    </row>
    <row r="42" spans="1:14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6"/>
        <v>43925</v>
      </c>
      <c r="I42">
        <f t="shared" si="1"/>
        <v>15</v>
      </c>
      <c r="J42">
        <f t="shared" si="2"/>
        <v>2</v>
      </c>
      <c r="L42">
        <f t="shared" si="5"/>
        <v>167</v>
      </c>
      <c r="M42">
        <f t="shared" si="3"/>
        <v>4</v>
      </c>
      <c r="N42">
        <f t="shared" ca="1" si="4"/>
        <v>0.16766467065868262</v>
      </c>
    </row>
    <row r="43" spans="1:14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6"/>
        <v>43926</v>
      </c>
      <c r="I43">
        <f t="shared" si="1"/>
        <v>17</v>
      </c>
      <c r="J43">
        <f t="shared" si="2"/>
        <v>1</v>
      </c>
      <c r="L43">
        <f t="shared" si="5"/>
        <v>184</v>
      </c>
      <c r="M43">
        <f t="shared" si="3"/>
        <v>5</v>
      </c>
      <c r="N43">
        <f t="shared" ca="1" si="4"/>
        <v>0.15760869565217392</v>
      </c>
    </row>
    <row r="44" spans="1:14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6"/>
        <v>43927</v>
      </c>
      <c r="I44">
        <f t="shared" si="1"/>
        <v>17</v>
      </c>
      <c r="J44">
        <f t="shared" si="2"/>
        <v>1</v>
      </c>
      <c r="L44">
        <f t="shared" si="5"/>
        <v>201</v>
      </c>
      <c r="M44">
        <f t="shared" si="3"/>
        <v>6</v>
      </c>
      <c r="N44">
        <f t="shared" ca="1" si="4"/>
        <v>0.16417910447761194</v>
      </c>
    </row>
    <row r="45" spans="1:14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6"/>
        <v>43928</v>
      </c>
      <c r="I45">
        <f t="shared" si="1"/>
        <v>29</v>
      </c>
      <c r="J45">
        <f t="shared" si="2"/>
        <v>1</v>
      </c>
      <c r="L45">
        <f t="shared" si="5"/>
        <v>230</v>
      </c>
      <c r="M45">
        <f t="shared" si="3"/>
        <v>7</v>
      </c>
      <c r="N45">
        <f t="shared" ca="1" si="4"/>
        <v>0.15217391304347827</v>
      </c>
    </row>
    <row r="46" spans="1:14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6"/>
        <v>43929</v>
      </c>
      <c r="I46">
        <f t="shared" si="1"/>
        <v>45</v>
      </c>
      <c r="J46">
        <f t="shared" si="2"/>
        <v>0</v>
      </c>
      <c r="L46">
        <f t="shared" si="5"/>
        <v>275</v>
      </c>
      <c r="M46">
        <f t="shared" si="3"/>
        <v>7</v>
      </c>
      <c r="N46">
        <f t="shared" ca="1" si="4"/>
        <v>0.13090909090909092</v>
      </c>
    </row>
    <row r="47" spans="1:14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6"/>
        <v>43930</v>
      </c>
      <c r="I47">
        <f t="shared" si="1"/>
        <v>25</v>
      </c>
      <c r="J47">
        <f t="shared" si="2"/>
        <v>1</v>
      </c>
      <c r="L47">
        <f t="shared" si="5"/>
        <v>300</v>
      </c>
      <c r="M47">
        <f t="shared" si="3"/>
        <v>8</v>
      </c>
      <c r="N47">
        <f t="shared" ca="1" si="4"/>
        <v>0.12</v>
      </c>
    </row>
    <row r="48" spans="1:14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6"/>
        <v>43931</v>
      </c>
      <c r="I48">
        <f t="shared" si="1"/>
        <v>26</v>
      </c>
      <c r="J48">
        <f t="shared" si="2"/>
        <v>1</v>
      </c>
      <c r="L48">
        <f t="shared" si="5"/>
        <v>326</v>
      </c>
      <c r="M48">
        <f t="shared" si="3"/>
        <v>9</v>
      </c>
      <c r="N48">
        <f t="shared" ca="1" si="4"/>
        <v>0.11349693251533742</v>
      </c>
    </row>
    <row r="49" spans="1:14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6"/>
        <v>43932</v>
      </c>
      <c r="I49">
        <f t="shared" si="1"/>
        <v>31</v>
      </c>
      <c r="J49">
        <f t="shared" si="2"/>
        <v>4</v>
      </c>
      <c r="L49">
        <f t="shared" si="5"/>
        <v>357</v>
      </c>
      <c r="M49">
        <f t="shared" si="3"/>
        <v>13</v>
      </c>
      <c r="N49">
        <f t="shared" ca="1" si="4"/>
        <v>0.10644257703081232</v>
      </c>
    </row>
    <row r="50" spans="1:14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6"/>
        <v>43933</v>
      </c>
      <c r="I50">
        <f t="shared" si="1"/>
        <v>25</v>
      </c>
      <c r="J50">
        <f t="shared" si="2"/>
        <v>4</v>
      </c>
      <c r="L50">
        <f t="shared" si="5"/>
        <v>382</v>
      </c>
      <c r="M50">
        <f t="shared" si="3"/>
        <v>17</v>
      </c>
      <c r="N50">
        <f t="shared" ca="1" si="4"/>
        <v>0.10471204188481675</v>
      </c>
    </row>
    <row r="51" spans="1:14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6"/>
        <v>43934</v>
      </c>
      <c r="I51">
        <f t="shared" si="1"/>
        <v>8</v>
      </c>
      <c r="J51">
        <f t="shared" si="2"/>
        <v>0</v>
      </c>
      <c r="L51">
        <f t="shared" si="5"/>
        <v>390</v>
      </c>
      <c r="M51">
        <f t="shared" si="3"/>
        <v>17</v>
      </c>
      <c r="N51">
        <f t="shared" ca="1" si="4"/>
        <v>0.10512820512820513</v>
      </c>
    </row>
    <row r="52" spans="1:14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6"/>
        <v>43935</v>
      </c>
      <c r="I52">
        <f t="shared" si="1"/>
        <v>17</v>
      </c>
      <c r="J52">
        <f t="shared" si="2"/>
        <v>2</v>
      </c>
      <c r="L52">
        <f t="shared" si="5"/>
        <v>407</v>
      </c>
      <c r="M52">
        <f t="shared" si="3"/>
        <v>19</v>
      </c>
      <c r="N52">
        <f t="shared" ca="1" si="4"/>
        <v>0.10319410319410319</v>
      </c>
    </row>
    <row r="53" spans="1:14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6"/>
        <v>43936</v>
      </c>
      <c r="I53">
        <f t="shared" si="1"/>
        <v>4</v>
      </c>
      <c r="J53">
        <f t="shared" si="2"/>
        <v>3</v>
      </c>
      <c r="L53">
        <f t="shared" si="5"/>
        <v>411</v>
      </c>
      <c r="M53">
        <f t="shared" si="3"/>
        <v>22</v>
      </c>
      <c r="N53">
        <f t="shared" ca="1" si="4"/>
        <v>0.10218978102189781</v>
      </c>
    </row>
    <row r="54" spans="1:14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6"/>
        <v>43937</v>
      </c>
      <c r="I54">
        <f t="shared" si="1"/>
        <v>14</v>
      </c>
      <c r="J54">
        <f t="shared" si="2"/>
        <v>2</v>
      </c>
      <c r="L54">
        <f t="shared" si="5"/>
        <v>425</v>
      </c>
      <c r="M54">
        <f t="shared" si="3"/>
        <v>24</v>
      </c>
      <c r="N54">
        <f t="shared" ca="1" si="4"/>
        <v>0.10352941176470588</v>
      </c>
    </row>
    <row r="55" spans="1:14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6"/>
        <v>43938</v>
      </c>
      <c r="I55">
        <f t="shared" si="1"/>
        <v>6</v>
      </c>
      <c r="J55">
        <f t="shared" si="2"/>
        <v>2</v>
      </c>
      <c r="L55">
        <f t="shared" si="5"/>
        <v>431</v>
      </c>
      <c r="M55">
        <f t="shared" si="3"/>
        <v>26</v>
      </c>
      <c r="N55">
        <f t="shared" ca="1" si="4"/>
        <v>0.10440835266821345</v>
      </c>
    </row>
    <row r="56" spans="1:14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6"/>
        <v>43939</v>
      </c>
      <c r="I56">
        <f t="shared" si="1"/>
        <v>6</v>
      </c>
      <c r="J56">
        <f t="shared" si="2"/>
        <v>2</v>
      </c>
      <c r="L56">
        <f t="shared" si="5"/>
        <v>437</v>
      </c>
      <c r="M56">
        <f t="shared" si="3"/>
        <v>28</v>
      </c>
      <c r="N56">
        <f t="shared" ca="1" si="4"/>
        <v>0.10755148741418764</v>
      </c>
    </row>
    <row r="57" spans="1:14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6"/>
        <v>43940</v>
      </c>
      <c r="I57">
        <f t="shared" si="1"/>
        <v>5</v>
      </c>
      <c r="J57">
        <f t="shared" si="2"/>
        <v>1</v>
      </c>
      <c r="L57">
        <f t="shared" si="5"/>
        <v>442</v>
      </c>
      <c r="M57">
        <f t="shared" si="3"/>
        <v>29</v>
      </c>
      <c r="N57">
        <f t="shared" ca="1" si="4"/>
        <v>0.10859728506787331</v>
      </c>
    </row>
    <row r="58" spans="1:14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6"/>
        <v>43941</v>
      </c>
      <c r="I58">
        <f t="shared" si="1"/>
        <v>7</v>
      </c>
      <c r="J58">
        <f t="shared" si="2"/>
        <v>4</v>
      </c>
      <c r="L58">
        <f t="shared" si="5"/>
        <v>449</v>
      </c>
      <c r="M58">
        <f t="shared" si="3"/>
        <v>33</v>
      </c>
      <c r="N58">
        <f t="shared" ca="1" si="4"/>
        <v>0.11358574610244988</v>
      </c>
    </row>
    <row r="59" spans="1:14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6"/>
        <v>43942</v>
      </c>
      <c r="I59">
        <f t="shared" si="1"/>
        <v>6</v>
      </c>
      <c r="J59">
        <f t="shared" si="2"/>
        <v>2</v>
      </c>
      <c r="L59">
        <f t="shared" si="5"/>
        <v>455</v>
      </c>
      <c r="M59">
        <f t="shared" si="3"/>
        <v>35</v>
      </c>
      <c r="N59">
        <f t="shared" ca="1" si="4"/>
        <v>0.11208791208791209</v>
      </c>
    </row>
    <row r="60" spans="1:14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6"/>
        <v>43943</v>
      </c>
      <c r="I60">
        <f t="shared" si="1"/>
        <v>24</v>
      </c>
      <c r="J60">
        <f t="shared" si="2"/>
        <v>1</v>
      </c>
      <c r="L60">
        <f t="shared" si="5"/>
        <v>479</v>
      </c>
      <c r="M60">
        <f t="shared" si="3"/>
        <v>36</v>
      </c>
      <c r="N60">
        <f t="shared" ca="1" si="4"/>
        <v>0.10855949895615867</v>
      </c>
    </row>
    <row r="61" spans="1:14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6"/>
        <v>43944</v>
      </c>
      <c r="I61">
        <f t="shared" si="1"/>
        <v>2</v>
      </c>
      <c r="J61">
        <f t="shared" si="2"/>
        <v>0</v>
      </c>
      <c r="L61">
        <f t="shared" si="5"/>
        <v>481</v>
      </c>
      <c r="M61">
        <f t="shared" si="3"/>
        <v>36</v>
      </c>
      <c r="N61">
        <f t="shared" ca="1" si="4"/>
        <v>0.10810810810810811</v>
      </c>
    </row>
    <row r="62" spans="1:14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6"/>
        <v>43945</v>
      </c>
      <c r="I62">
        <f t="shared" si="1"/>
        <v>15</v>
      </c>
      <c r="J62">
        <f t="shared" si="2"/>
        <v>1</v>
      </c>
      <c r="L62">
        <f t="shared" si="5"/>
        <v>496</v>
      </c>
      <c r="M62">
        <f t="shared" si="3"/>
        <v>37</v>
      </c>
      <c r="N62">
        <f t="shared" ca="1" si="4"/>
        <v>0.10685483870967742</v>
      </c>
    </row>
    <row r="63" spans="1:14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6"/>
        <v>43946</v>
      </c>
      <c r="I63">
        <f t="shared" si="1"/>
        <v>10</v>
      </c>
      <c r="J63">
        <f t="shared" si="2"/>
        <v>1</v>
      </c>
      <c r="L63">
        <f t="shared" si="5"/>
        <v>506</v>
      </c>
      <c r="M63">
        <f t="shared" si="3"/>
        <v>38</v>
      </c>
      <c r="N63">
        <f t="shared" ca="1" si="4"/>
        <v>0.10474308300395258</v>
      </c>
    </row>
    <row r="64" spans="1:14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6"/>
        <v>43947</v>
      </c>
      <c r="I64">
        <f t="shared" si="1"/>
        <v>8</v>
      </c>
      <c r="J64">
        <f t="shared" si="2"/>
        <v>2</v>
      </c>
      <c r="L64">
        <f t="shared" si="5"/>
        <v>514</v>
      </c>
      <c r="M64">
        <f t="shared" si="3"/>
        <v>40</v>
      </c>
      <c r="N64">
        <f t="shared" ca="1" si="4"/>
        <v>0.10311284046692606</v>
      </c>
    </row>
    <row r="65" spans="1:14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6"/>
        <v>43948</v>
      </c>
      <c r="I65">
        <f t="shared" si="1"/>
        <v>7</v>
      </c>
      <c r="J65">
        <f t="shared" si="2"/>
        <v>1</v>
      </c>
      <c r="L65">
        <f t="shared" si="5"/>
        <v>521</v>
      </c>
      <c r="M65">
        <f t="shared" si="3"/>
        <v>41</v>
      </c>
      <c r="N65">
        <f t="shared" ca="1" si="4"/>
        <v>0.1036468330134357</v>
      </c>
    </row>
    <row r="66" spans="1:14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6"/>
        <v>43949</v>
      </c>
      <c r="I66">
        <f t="shared" si="1"/>
        <v>5</v>
      </c>
      <c r="J66">
        <f t="shared" si="2"/>
        <v>1</v>
      </c>
      <c r="L66">
        <f t="shared" si="5"/>
        <v>526</v>
      </c>
      <c r="M66">
        <f t="shared" si="3"/>
        <v>42</v>
      </c>
      <c r="N66">
        <f t="shared" ca="1" si="4"/>
        <v>0.10456273764258556</v>
      </c>
    </row>
    <row r="67" spans="1:14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6"/>
        <v>43950</v>
      </c>
      <c r="I67">
        <f t="shared" ref="I67:I130" si="7">IFERROR(VLOOKUP(H67,$A:$B, 2, FALSE),0)</f>
        <v>8</v>
      </c>
      <c r="J67">
        <f t="shared" ref="J67:J130" si="8">IFERROR(VLOOKUP(H67,$D:$E, 2, FALSE),0)</f>
        <v>0</v>
      </c>
      <c r="L67">
        <f t="shared" si="5"/>
        <v>534</v>
      </c>
      <c r="M67">
        <f t="shared" ref="M67:M130" si="9">J67+M66</f>
        <v>42</v>
      </c>
      <c r="N67">
        <f t="shared" ref="N67:N130" ca="1" si="10">OFFSET(M67, $P$1, 0)/L67</f>
        <v>0.10299625468164794</v>
      </c>
    </row>
    <row r="68" spans="1:14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6"/>
        <v>43951</v>
      </c>
      <c r="I68">
        <f t="shared" si="7"/>
        <v>6</v>
      </c>
      <c r="J68">
        <f t="shared" si="8"/>
        <v>2</v>
      </c>
      <c r="L68">
        <f t="shared" ref="L68:L131" si="11">I68+L67</f>
        <v>540</v>
      </c>
      <c r="M68">
        <f t="shared" si="9"/>
        <v>44</v>
      </c>
      <c r="N68">
        <f t="shared" ca="1" si="10"/>
        <v>0.10185185185185185</v>
      </c>
    </row>
    <row r="69" spans="1:14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12">H68+1</f>
        <v>43952</v>
      </c>
      <c r="I69">
        <f t="shared" si="7"/>
        <v>8</v>
      </c>
      <c r="J69">
        <f t="shared" si="8"/>
        <v>1</v>
      </c>
      <c r="L69">
        <f t="shared" si="11"/>
        <v>548</v>
      </c>
      <c r="M69">
        <f t="shared" si="9"/>
        <v>45</v>
      </c>
      <c r="N69">
        <f t="shared" ca="1" si="10"/>
        <v>0.10218978102189781</v>
      </c>
    </row>
    <row r="70" spans="1:14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12"/>
        <v>43953</v>
      </c>
      <c r="I70">
        <f t="shared" si="7"/>
        <v>4</v>
      </c>
      <c r="J70">
        <f t="shared" si="8"/>
        <v>2</v>
      </c>
      <c r="L70">
        <f t="shared" si="11"/>
        <v>552</v>
      </c>
      <c r="M70">
        <f t="shared" si="9"/>
        <v>47</v>
      </c>
      <c r="N70">
        <f t="shared" ca="1" si="10"/>
        <v>0.10326086956521739</v>
      </c>
    </row>
    <row r="71" spans="1:14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12"/>
        <v>43954</v>
      </c>
      <c r="I71">
        <f t="shared" si="7"/>
        <v>2</v>
      </c>
      <c r="J71">
        <f t="shared" si="8"/>
        <v>1</v>
      </c>
      <c r="L71">
        <f t="shared" si="11"/>
        <v>554</v>
      </c>
      <c r="M71">
        <f t="shared" si="9"/>
        <v>48</v>
      </c>
      <c r="N71">
        <f t="shared" ca="1" si="10"/>
        <v>0.10288808664259928</v>
      </c>
    </row>
    <row r="72" spans="1:14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12"/>
        <v>43955</v>
      </c>
      <c r="I72">
        <f t="shared" si="7"/>
        <v>8</v>
      </c>
      <c r="J72">
        <f t="shared" si="8"/>
        <v>3</v>
      </c>
      <c r="L72">
        <f t="shared" si="11"/>
        <v>562</v>
      </c>
      <c r="M72">
        <f t="shared" si="9"/>
        <v>51</v>
      </c>
      <c r="N72">
        <f t="shared" ca="1" si="10"/>
        <v>0.10142348754448399</v>
      </c>
    </row>
    <row r="73" spans="1:14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12"/>
        <v>43956</v>
      </c>
      <c r="I73">
        <f t="shared" si="7"/>
        <v>2</v>
      </c>
      <c r="J73">
        <f t="shared" si="8"/>
        <v>0</v>
      </c>
      <c r="L73">
        <f t="shared" si="11"/>
        <v>564</v>
      </c>
      <c r="M73">
        <f t="shared" si="9"/>
        <v>51</v>
      </c>
      <c r="N73">
        <f t="shared" ca="1" si="10"/>
        <v>0.10106382978723404</v>
      </c>
    </row>
    <row r="74" spans="1:14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12"/>
        <v>43957</v>
      </c>
      <c r="I74">
        <f t="shared" si="7"/>
        <v>16</v>
      </c>
      <c r="J74">
        <f t="shared" si="8"/>
        <v>1</v>
      </c>
      <c r="L74">
        <f t="shared" si="11"/>
        <v>580</v>
      </c>
      <c r="M74">
        <f t="shared" si="9"/>
        <v>52</v>
      </c>
      <c r="N74">
        <f t="shared" ca="1" si="10"/>
        <v>9.8275862068965519E-2</v>
      </c>
    </row>
    <row r="75" spans="1:14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12"/>
        <v>43958</v>
      </c>
      <c r="I75">
        <f t="shared" si="7"/>
        <v>2</v>
      </c>
      <c r="J75">
        <f t="shared" si="8"/>
        <v>0</v>
      </c>
      <c r="L75">
        <f t="shared" si="11"/>
        <v>582</v>
      </c>
      <c r="M75">
        <f t="shared" si="9"/>
        <v>52</v>
      </c>
      <c r="N75">
        <f t="shared" ca="1" si="10"/>
        <v>9.9656357388316158E-2</v>
      </c>
    </row>
    <row r="76" spans="1:14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12"/>
        <v>43959</v>
      </c>
      <c r="I76">
        <f t="shared" si="7"/>
        <v>21</v>
      </c>
      <c r="J76">
        <f t="shared" si="8"/>
        <v>1</v>
      </c>
      <c r="L76">
        <f t="shared" si="11"/>
        <v>603</v>
      </c>
      <c r="M76">
        <f t="shared" si="9"/>
        <v>53</v>
      </c>
      <c r="N76">
        <f t="shared" ca="1" si="10"/>
        <v>9.6185737976782759E-2</v>
      </c>
    </row>
    <row r="77" spans="1:14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12"/>
        <v>43960</v>
      </c>
      <c r="I77">
        <f t="shared" si="7"/>
        <v>11</v>
      </c>
      <c r="J77">
        <f t="shared" si="8"/>
        <v>0</v>
      </c>
      <c r="L77">
        <f t="shared" si="11"/>
        <v>614</v>
      </c>
      <c r="M77">
        <f t="shared" si="9"/>
        <v>53</v>
      </c>
      <c r="N77">
        <f t="shared" ca="1" si="10"/>
        <v>9.4462540716612378E-2</v>
      </c>
    </row>
    <row r="78" spans="1:14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12"/>
        <v>43961</v>
      </c>
      <c r="I78">
        <f t="shared" si="7"/>
        <v>3</v>
      </c>
      <c r="J78">
        <f t="shared" si="8"/>
        <v>0</v>
      </c>
      <c r="L78">
        <f t="shared" si="11"/>
        <v>617</v>
      </c>
      <c r="M78">
        <f t="shared" si="9"/>
        <v>53</v>
      </c>
      <c r="N78">
        <f t="shared" ca="1" si="10"/>
        <v>9.4003241491085895E-2</v>
      </c>
    </row>
    <row r="79" spans="1:14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12"/>
        <v>43962</v>
      </c>
      <c r="I79">
        <f t="shared" si="7"/>
        <v>5</v>
      </c>
      <c r="J79">
        <f t="shared" si="8"/>
        <v>1</v>
      </c>
      <c r="L79">
        <f t="shared" si="11"/>
        <v>622</v>
      </c>
      <c r="M79">
        <f t="shared" si="9"/>
        <v>54</v>
      </c>
      <c r="N79">
        <f t="shared" ca="1" si="10"/>
        <v>9.4855305466237938E-2</v>
      </c>
    </row>
    <row r="80" spans="1:14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12"/>
        <v>43963</v>
      </c>
      <c r="I80">
        <f t="shared" si="7"/>
        <v>0</v>
      </c>
      <c r="J80">
        <f t="shared" si="8"/>
        <v>1</v>
      </c>
      <c r="L80">
        <f t="shared" si="11"/>
        <v>622</v>
      </c>
      <c r="M80">
        <f t="shared" si="9"/>
        <v>55</v>
      </c>
      <c r="N80">
        <f t="shared" ca="1" si="10"/>
        <v>9.4855305466237938E-2</v>
      </c>
    </row>
    <row r="81" spans="1:14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12"/>
        <v>43964</v>
      </c>
      <c r="I81">
        <f t="shared" si="7"/>
        <v>5</v>
      </c>
      <c r="J81">
        <f t="shared" si="8"/>
        <v>0</v>
      </c>
      <c r="L81">
        <f t="shared" si="11"/>
        <v>627</v>
      </c>
      <c r="M81">
        <f t="shared" si="9"/>
        <v>55</v>
      </c>
      <c r="N81">
        <f t="shared" ca="1" si="10"/>
        <v>9.4098883572567779E-2</v>
      </c>
    </row>
    <row r="82" spans="1:14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12"/>
        <v>43965</v>
      </c>
      <c r="I82">
        <f t="shared" si="7"/>
        <v>0</v>
      </c>
      <c r="J82">
        <f t="shared" si="8"/>
        <v>0</v>
      </c>
      <c r="L82">
        <f t="shared" si="11"/>
        <v>627</v>
      </c>
      <c r="M82">
        <f t="shared" si="9"/>
        <v>55</v>
      </c>
      <c r="N82">
        <f t="shared" ca="1" si="10"/>
        <v>9.569377990430622E-2</v>
      </c>
    </row>
    <row r="83" spans="1:14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12"/>
        <v>43966</v>
      </c>
      <c r="I83">
        <f t="shared" si="7"/>
        <v>0</v>
      </c>
      <c r="J83">
        <f t="shared" si="8"/>
        <v>1</v>
      </c>
      <c r="L83">
        <f t="shared" si="11"/>
        <v>627</v>
      </c>
      <c r="M83">
        <f t="shared" si="9"/>
        <v>56</v>
      </c>
      <c r="N83">
        <f t="shared" ca="1" si="10"/>
        <v>9.569377990430622E-2</v>
      </c>
    </row>
    <row r="84" spans="1:14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12"/>
        <v>43967</v>
      </c>
      <c r="I84">
        <f t="shared" si="7"/>
        <v>1</v>
      </c>
      <c r="J84">
        <f t="shared" si="8"/>
        <v>1</v>
      </c>
      <c r="L84">
        <f t="shared" si="11"/>
        <v>628</v>
      </c>
      <c r="M84">
        <f t="shared" si="9"/>
        <v>57</v>
      </c>
      <c r="N84">
        <f t="shared" ca="1" si="10"/>
        <v>9.5541401273885357E-2</v>
      </c>
    </row>
    <row r="85" spans="1:14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12"/>
        <v>43968</v>
      </c>
      <c r="I85">
        <f t="shared" si="7"/>
        <v>0</v>
      </c>
      <c r="J85">
        <f t="shared" si="8"/>
        <v>0</v>
      </c>
      <c r="L85">
        <f t="shared" si="11"/>
        <v>628</v>
      </c>
      <c r="M85">
        <f t="shared" si="9"/>
        <v>57</v>
      </c>
      <c r="N85">
        <f t="shared" ca="1" si="10"/>
        <v>9.7133757961783446E-2</v>
      </c>
    </row>
    <row r="86" spans="1:14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12"/>
        <v>43969</v>
      </c>
      <c r="I86">
        <f t="shared" si="7"/>
        <v>2</v>
      </c>
      <c r="J86">
        <f t="shared" si="8"/>
        <v>0</v>
      </c>
      <c r="L86">
        <f t="shared" si="11"/>
        <v>630</v>
      </c>
      <c r="M86">
        <f t="shared" si="9"/>
        <v>57</v>
      </c>
      <c r="N86">
        <f t="shared" ca="1" si="10"/>
        <v>9.6825396825396828E-2</v>
      </c>
    </row>
    <row r="87" spans="1:14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12"/>
        <v>43970</v>
      </c>
      <c r="I87">
        <f t="shared" si="7"/>
        <v>2</v>
      </c>
      <c r="J87">
        <f t="shared" si="8"/>
        <v>0</v>
      </c>
      <c r="L87">
        <f t="shared" si="11"/>
        <v>632</v>
      </c>
      <c r="M87">
        <f t="shared" si="9"/>
        <v>57</v>
      </c>
      <c r="N87">
        <f t="shared" ca="1" si="10"/>
        <v>9.8101265822784806E-2</v>
      </c>
    </row>
    <row r="88" spans="1:14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12"/>
        <v>43971</v>
      </c>
      <c r="I88">
        <f t="shared" si="7"/>
        <v>4</v>
      </c>
      <c r="J88">
        <f t="shared" si="8"/>
        <v>0</v>
      </c>
      <c r="L88">
        <f t="shared" si="11"/>
        <v>636</v>
      </c>
      <c r="M88">
        <f t="shared" si="9"/>
        <v>57</v>
      </c>
      <c r="N88">
        <f t="shared" ca="1" si="10"/>
        <v>9.7484276729559755E-2</v>
      </c>
    </row>
    <row r="89" spans="1:14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12"/>
        <v>43972</v>
      </c>
      <c r="I89">
        <f t="shared" si="7"/>
        <v>2</v>
      </c>
      <c r="J89">
        <f t="shared" si="8"/>
        <v>1</v>
      </c>
      <c r="L89">
        <f t="shared" si="11"/>
        <v>638</v>
      </c>
      <c r="M89">
        <f t="shared" si="9"/>
        <v>58</v>
      </c>
      <c r="N89">
        <f t="shared" ca="1" si="10"/>
        <v>9.7178683385579931E-2</v>
      </c>
    </row>
    <row r="90" spans="1:14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12"/>
        <v>43973</v>
      </c>
      <c r="I90">
        <f t="shared" si="7"/>
        <v>5</v>
      </c>
      <c r="J90">
        <f t="shared" si="8"/>
        <v>0</v>
      </c>
      <c r="L90">
        <f t="shared" si="11"/>
        <v>643</v>
      </c>
      <c r="M90">
        <f t="shared" si="9"/>
        <v>58</v>
      </c>
      <c r="N90">
        <f t="shared" ca="1" si="10"/>
        <v>9.6423017107309481E-2</v>
      </c>
    </row>
    <row r="91" spans="1:14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12"/>
        <v>43974</v>
      </c>
      <c r="I91">
        <f t="shared" si="7"/>
        <v>0</v>
      </c>
      <c r="J91">
        <f t="shared" si="8"/>
        <v>0</v>
      </c>
      <c r="L91">
        <f t="shared" si="11"/>
        <v>643</v>
      </c>
      <c r="M91">
        <f t="shared" si="9"/>
        <v>58</v>
      </c>
      <c r="N91">
        <f t="shared" ca="1" si="10"/>
        <v>9.6423017107309481E-2</v>
      </c>
    </row>
    <row r="92" spans="1:14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12"/>
        <v>43975</v>
      </c>
      <c r="I92">
        <f t="shared" si="7"/>
        <v>0</v>
      </c>
      <c r="J92">
        <f t="shared" si="8"/>
        <v>0</v>
      </c>
      <c r="L92">
        <f t="shared" si="11"/>
        <v>643</v>
      </c>
      <c r="M92">
        <f t="shared" si="9"/>
        <v>58</v>
      </c>
      <c r="N92">
        <f t="shared" ca="1" si="10"/>
        <v>9.6423017107309481E-2</v>
      </c>
    </row>
    <row r="93" spans="1:14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12"/>
        <v>43976</v>
      </c>
      <c r="I93">
        <f t="shared" si="7"/>
        <v>0</v>
      </c>
      <c r="J93">
        <f t="shared" si="8"/>
        <v>1</v>
      </c>
      <c r="L93">
        <f t="shared" si="11"/>
        <v>643</v>
      </c>
      <c r="M93">
        <f t="shared" si="9"/>
        <v>59</v>
      </c>
      <c r="N93">
        <f t="shared" ca="1" si="10"/>
        <v>9.6423017107309481E-2</v>
      </c>
    </row>
    <row r="94" spans="1:14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12"/>
        <v>43977</v>
      </c>
      <c r="I94">
        <f t="shared" si="7"/>
        <v>3</v>
      </c>
      <c r="J94">
        <f t="shared" si="8"/>
        <v>0</v>
      </c>
      <c r="L94">
        <f t="shared" si="11"/>
        <v>646</v>
      </c>
      <c r="M94">
        <f t="shared" si="9"/>
        <v>59</v>
      </c>
      <c r="N94">
        <f t="shared" ca="1" si="10"/>
        <v>9.5975232198142413E-2</v>
      </c>
    </row>
    <row r="95" spans="1:14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12"/>
        <v>43978</v>
      </c>
      <c r="I95">
        <f t="shared" si="7"/>
        <v>1</v>
      </c>
      <c r="J95">
        <f t="shared" si="8"/>
        <v>0</v>
      </c>
      <c r="L95">
        <f t="shared" si="11"/>
        <v>647</v>
      </c>
      <c r="M95">
        <f t="shared" si="9"/>
        <v>59</v>
      </c>
      <c r="N95">
        <f t="shared" ca="1" si="10"/>
        <v>9.7372488408037097E-2</v>
      </c>
    </row>
    <row r="96" spans="1:14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12"/>
        <v>43979</v>
      </c>
      <c r="I96">
        <f t="shared" si="7"/>
        <v>2</v>
      </c>
      <c r="J96">
        <f t="shared" si="8"/>
        <v>1</v>
      </c>
      <c r="L96">
        <f t="shared" si="11"/>
        <v>649</v>
      </c>
      <c r="M96">
        <f t="shared" si="9"/>
        <v>60</v>
      </c>
      <c r="N96">
        <f t="shared" ca="1" si="10"/>
        <v>9.7072419106317406E-2</v>
      </c>
    </row>
    <row r="97" spans="1:16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12"/>
        <v>43980</v>
      </c>
      <c r="I97">
        <f t="shared" si="7"/>
        <v>1</v>
      </c>
      <c r="J97">
        <f t="shared" si="8"/>
        <v>0</v>
      </c>
      <c r="L97">
        <f t="shared" si="11"/>
        <v>650</v>
      </c>
      <c r="M97">
        <f t="shared" si="9"/>
        <v>60</v>
      </c>
      <c r="N97">
        <f t="shared" ca="1" si="10"/>
        <v>9.6923076923076917E-2</v>
      </c>
    </row>
    <row r="98" spans="1:16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12"/>
        <v>43981</v>
      </c>
      <c r="I98">
        <f t="shared" si="7"/>
        <v>3</v>
      </c>
      <c r="J98">
        <f t="shared" si="8"/>
        <v>0</v>
      </c>
      <c r="L98">
        <f t="shared" si="11"/>
        <v>653</v>
      </c>
      <c r="M98">
        <f t="shared" si="9"/>
        <v>60</v>
      </c>
      <c r="N98">
        <f t="shared" ca="1" si="10"/>
        <v>9.6477794793261865E-2</v>
      </c>
    </row>
    <row r="99" spans="1:16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12"/>
        <v>43982</v>
      </c>
      <c r="I99">
        <f t="shared" si="7"/>
        <v>0</v>
      </c>
      <c r="J99">
        <f t="shared" si="8"/>
        <v>1</v>
      </c>
      <c r="L99">
        <f t="shared" si="11"/>
        <v>653</v>
      </c>
      <c r="M99">
        <f t="shared" si="9"/>
        <v>61</v>
      </c>
      <c r="N99">
        <f t="shared" ca="1" si="10"/>
        <v>9.6477794793261865E-2</v>
      </c>
    </row>
    <row r="100" spans="1:16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12"/>
        <v>43983</v>
      </c>
      <c r="I100">
        <f t="shared" si="7"/>
        <v>1</v>
      </c>
      <c r="J100">
        <f t="shared" si="8"/>
        <v>0</v>
      </c>
      <c r="L100">
        <f t="shared" si="11"/>
        <v>654</v>
      </c>
      <c r="M100">
        <f t="shared" si="9"/>
        <v>61</v>
      </c>
      <c r="N100">
        <f t="shared" ca="1" si="10"/>
        <v>9.6330275229357804E-2</v>
      </c>
    </row>
    <row r="101" spans="1:16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12"/>
        <v>43984</v>
      </c>
      <c r="I101">
        <f t="shared" si="7"/>
        <v>5</v>
      </c>
      <c r="J101">
        <f t="shared" si="8"/>
        <v>1</v>
      </c>
      <c r="L101">
        <f t="shared" si="11"/>
        <v>659</v>
      </c>
      <c r="M101">
        <f t="shared" si="9"/>
        <v>62</v>
      </c>
      <c r="N101">
        <f t="shared" ca="1" si="10"/>
        <v>9.5599393019726864E-2</v>
      </c>
    </row>
    <row r="102" spans="1:16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12"/>
        <v>43985</v>
      </c>
      <c r="I102">
        <f t="shared" si="7"/>
        <v>5</v>
      </c>
      <c r="J102">
        <f t="shared" si="8"/>
        <v>0</v>
      </c>
      <c r="L102">
        <f t="shared" si="11"/>
        <v>664</v>
      </c>
      <c r="M102">
        <f t="shared" si="9"/>
        <v>62</v>
      </c>
      <c r="N102">
        <f t="shared" ca="1" si="10"/>
        <v>9.4879518072289157E-2</v>
      </c>
    </row>
    <row r="103" spans="1:16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12"/>
        <v>43986</v>
      </c>
      <c r="I103">
        <f t="shared" si="7"/>
        <v>4</v>
      </c>
      <c r="J103">
        <f t="shared" si="8"/>
        <v>0</v>
      </c>
      <c r="L103">
        <f t="shared" si="11"/>
        <v>668</v>
      </c>
      <c r="M103">
        <f t="shared" si="9"/>
        <v>62</v>
      </c>
      <c r="N103">
        <f t="shared" ca="1" si="10"/>
        <v>9.4311377245508976E-2</v>
      </c>
    </row>
    <row r="104" spans="1:16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12"/>
        <v>43987</v>
      </c>
      <c r="I104">
        <f t="shared" si="7"/>
        <v>1</v>
      </c>
      <c r="J104">
        <f t="shared" si="8"/>
        <v>0</v>
      </c>
      <c r="L104">
        <f t="shared" si="11"/>
        <v>669</v>
      </c>
      <c r="M104">
        <f t="shared" si="9"/>
        <v>62</v>
      </c>
      <c r="N104">
        <f t="shared" ca="1" si="10"/>
        <v>9.5665171898355758E-2</v>
      </c>
    </row>
    <row r="105" spans="1:16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12"/>
        <v>43988</v>
      </c>
      <c r="I105">
        <f t="shared" si="7"/>
        <v>4</v>
      </c>
      <c r="J105">
        <f t="shared" si="8"/>
        <v>0</v>
      </c>
      <c r="L105">
        <f t="shared" si="11"/>
        <v>673</v>
      </c>
      <c r="M105">
        <f t="shared" si="9"/>
        <v>62</v>
      </c>
      <c r="N105">
        <f t="shared" ca="1" si="10"/>
        <v>9.658246656760773E-2</v>
      </c>
    </row>
    <row r="106" spans="1:16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12"/>
        <v>43989</v>
      </c>
      <c r="I106">
        <f t="shared" si="7"/>
        <v>6</v>
      </c>
      <c r="J106">
        <f t="shared" si="8"/>
        <v>0</v>
      </c>
      <c r="L106">
        <f t="shared" si="11"/>
        <v>679</v>
      </c>
      <c r="M106">
        <f t="shared" si="9"/>
        <v>62</v>
      </c>
      <c r="N106">
        <f t="shared" ca="1" si="10"/>
        <v>9.5729013254786458E-2</v>
      </c>
    </row>
    <row r="107" spans="1:16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12"/>
        <v>43990</v>
      </c>
      <c r="I107">
        <f t="shared" si="7"/>
        <v>3</v>
      </c>
      <c r="J107">
        <f t="shared" si="8"/>
        <v>0</v>
      </c>
      <c r="L107">
        <f t="shared" si="11"/>
        <v>682</v>
      </c>
      <c r="M107">
        <f t="shared" si="9"/>
        <v>62</v>
      </c>
      <c r="N107">
        <f t="shared" ca="1" si="10"/>
        <v>9.5307917888563048E-2</v>
      </c>
      <c r="P107" t="s">
        <v>65</v>
      </c>
    </row>
    <row r="108" spans="1:16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12"/>
        <v>43991</v>
      </c>
      <c r="I108">
        <f t="shared" si="7"/>
        <v>4</v>
      </c>
      <c r="J108">
        <f t="shared" si="8"/>
        <v>0</v>
      </c>
      <c r="L108">
        <f t="shared" si="11"/>
        <v>686</v>
      </c>
      <c r="M108">
        <f t="shared" si="9"/>
        <v>62</v>
      </c>
      <c r="N108">
        <f t="shared" ca="1" si="10"/>
        <v>9.7667638483965008E-2</v>
      </c>
    </row>
    <row r="109" spans="1:16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12"/>
        <v>43992</v>
      </c>
      <c r="I109">
        <f t="shared" si="7"/>
        <v>5</v>
      </c>
      <c r="J109">
        <f t="shared" si="8"/>
        <v>1</v>
      </c>
      <c r="L109">
        <f t="shared" si="11"/>
        <v>691</v>
      </c>
      <c r="M109">
        <f t="shared" si="9"/>
        <v>63</v>
      </c>
      <c r="N109">
        <f t="shared" ca="1" si="10"/>
        <v>9.8408104196816212E-2</v>
      </c>
    </row>
    <row r="110" spans="1:16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12"/>
        <v>43993</v>
      </c>
      <c r="I110">
        <f t="shared" si="7"/>
        <v>2</v>
      </c>
      <c r="J110">
        <f t="shared" si="8"/>
        <v>0</v>
      </c>
      <c r="L110">
        <f t="shared" si="11"/>
        <v>693</v>
      </c>
      <c r="M110">
        <f t="shared" si="9"/>
        <v>63</v>
      </c>
      <c r="N110">
        <f t="shared" ca="1" si="10"/>
        <v>9.8124098124098127E-2</v>
      </c>
    </row>
    <row r="111" spans="1:16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12"/>
        <v>43994</v>
      </c>
      <c r="I111">
        <f t="shared" si="7"/>
        <v>2</v>
      </c>
      <c r="J111">
        <f t="shared" si="8"/>
        <v>0</v>
      </c>
      <c r="L111">
        <f t="shared" si="11"/>
        <v>695</v>
      </c>
      <c r="M111">
        <f t="shared" si="9"/>
        <v>63</v>
      </c>
      <c r="N111">
        <f t="shared" ca="1" si="10"/>
        <v>9.7841726618705036E-2</v>
      </c>
    </row>
    <row r="112" spans="1:16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12"/>
        <v>43995</v>
      </c>
      <c r="I112">
        <f t="shared" si="7"/>
        <v>1</v>
      </c>
      <c r="J112">
        <f t="shared" si="8"/>
        <v>0</v>
      </c>
      <c r="L112">
        <f t="shared" si="11"/>
        <v>696</v>
      </c>
      <c r="M112">
        <f t="shared" si="9"/>
        <v>63</v>
      </c>
      <c r="N112">
        <f t="shared" ca="1" si="10"/>
        <v>9.7701149425287362E-2</v>
      </c>
    </row>
    <row r="113" spans="1:14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12"/>
        <v>43996</v>
      </c>
      <c r="I113">
        <f t="shared" si="7"/>
        <v>1</v>
      </c>
      <c r="J113">
        <f t="shared" si="8"/>
        <v>0</v>
      </c>
      <c r="L113">
        <f t="shared" si="11"/>
        <v>697</v>
      </c>
      <c r="M113">
        <f t="shared" si="9"/>
        <v>63</v>
      </c>
      <c r="N113">
        <f t="shared" ca="1" si="10"/>
        <v>9.7560975609756101E-2</v>
      </c>
    </row>
    <row r="114" spans="1:14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12"/>
        <v>43997</v>
      </c>
      <c r="I114">
        <f t="shared" si="7"/>
        <v>11</v>
      </c>
      <c r="J114">
        <f t="shared" si="8"/>
        <v>0</v>
      </c>
      <c r="L114">
        <f t="shared" si="11"/>
        <v>708</v>
      </c>
      <c r="M114">
        <f t="shared" si="9"/>
        <v>63</v>
      </c>
      <c r="N114">
        <f t="shared" ca="1" si="10"/>
        <v>9.8870056497175146E-2</v>
      </c>
    </row>
    <row r="115" spans="1:14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12"/>
        <v>43998</v>
      </c>
      <c r="I115">
        <f t="shared" si="7"/>
        <v>15</v>
      </c>
      <c r="J115">
        <f t="shared" si="8"/>
        <v>0</v>
      </c>
      <c r="L115">
        <f t="shared" si="11"/>
        <v>723</v>
      </c>
      <c r="M115">
        <f t="shared" si="9"/>
        <v>63</v>
      </c>
      <c r="N115">
        <f t="shared" ca="1" si="10"/>
        <v>9.6818810511756573E-2</v>
      </c>
    </row>
    <row r="116" spans="1:14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12"/>
        <v>43999</v>
      </c>
      <c r="I116">
        <f t="shared" si="7"/>
        <v>10</v>
      </c>
      <c r="J116">
        <f t="shared" si="8"/>
        <v>0</v>
      </c>
      <c r="L116">
        <f t="shared" si="11"/>
        <v>733</v>
      </c>
      <c r="M116">
        <f t="shared" si="9"/>
        <v>63</v>
      </c>
      <c r="N116">
        <f t="shared" ca="1" si="10"/>
        <v>9.5497953615279671E-2</v>
      </c>
    </row>
    <row r="117" spans="1:14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12"/>
        <v>44000</v>
      </c>
      <c r="I117">
        <f t="shared" si="7"/>
        <v>11</v>
      </c>
      <c r="J117">
        <f t="shared" si="8"/>
        <v>0</v>
      </c>
      <c r="L117">
        <f t="shared" si="11"/>
        <v>744</v>
      </c>
      <c r="M117">
        <f t="shared" si="9"/>
        <v>63</v>
      </c>
      <c r="N117">
        <f t="shared" ca="1" si="10"/>
        <v>9.4086021505376344E-2</v>
      </c>
    </row>
    <row r="118" spans="1:14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12"/>
        <v>44001</v>
      </c>
      <c r="I118">
        <f t="shared" si="7"/>
        <v>4</v>
      </c>
      <c r="J118">
        <f t="shared" si="8"/>
        <v>1</v>
      </c>
      <c r="L118">
        <f t="shared" si="11"/>
        <v>748</v>
      </c>
      <c r="M118">
        <f t="shared" si="9"/>
        <v>64</v>
      </c>
      <c r="N118">
        <f t="shared" ca="1" si="10"/>
        <v>9.3582887700534759E-2</v>
      </c>
    </row>
    <row r="119" spans="1:14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12"/>
        <v>44002</v>
      </c>
      <c r="I119">
        <f t="shared" si="7"/>
        <v>9</v>
      </c>
      <c r="J119">
        <f t="shared" si="8"/>
        <v>1</v>
      </c>
      <c r="L119">
        <f t="shared" si="11"/>
        <v>757</v>
      </c>
      <c r="M119">
        <f t="shared" si="9"/>
        <v>65</v>
      </c>
      <c r="N119">
        <f t="shared" ca="1" si="10"/>
        <v>9.3791281373844126E-2</v>
      </c>
    </row>
    <row r="120" spans="1:14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12"/>
        <v>44003</v>
      </c>
      <c r="I120">
        <f t="shared" si="7"/>
        <v>5</v>
      </c>
      <c r="J120">
        <f t="shared" si="8"/>
        <v>0</v>
      </c>
      <c r="L120">
        <f t="shared" si="11"/>
        <v>762</v>
      </c>
      <c r="M120">
        <f t="shared" si="9"/>
        <v>65</v>
      </c>
      <c r="N120">
        <f t="shared" ca="1" si="10"/>
        <v>9.4488188976377951E-2</v>
      </c>
    </row>
    <row r="121" spans="1:14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12"/>
        <v>44004</v>
      </c>
      <c r="I121">
        <f t="shared" si="7"/>
        <v>17</v>
      </c>
      <c r="J121">
        <f t="shared" si="8"/>
        <v>0</v>
      </c>
      <c r="L121">
        <f t="shared" si="11"/>
        <v>779</v>
      </c>
      <c r="M121">
        <f t="shared" si="9"/>
        <v>65</v>
      </c>
      <c r="N121">
        <f t="shared" ca="1" si="10"/>
        <v>9.2426187419768935E-2</v>
      </c>
    </row>
    <row r="122" spans="1:14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12"/>
        <v>44005</v>
      </c>
      <c r="I122">
        <f t="shared" si="7"/>
        <v>10</v>
      </c>
      <c r="J122">
        <f t="shared" si="8"/>
        <v>2</v>
      </c>
      <c r="L122">
        <f t="shared" si="11"/>
        <v>789</v>
      </c>
      <c r="M122">
        <f t="shared" si="9"/>
        <v>67</v>
      </c>
      <c r="N122">
        <f t="shared" ca="1" si="10"/>
        <v>9.125475285171103E-2</v>
      </c>
    </row>
    <row r="123" spans="1:14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12"/>
        <v>44006</v>
      </c>
      <c r="I123">
        <f t="shared" si="7"/>
        <v>12</v>
      </c>
      <c r="J123">
        <f t="shared" si="8"/>
        <v>1</v>
      </c>
      <c r="L123">
        <f t="shared" si="11"/>
        <v>801</v>
      </c>
      <c r="M123">
        <f t="shared" si="9"/>
        <v>68</v>
      </c>
      <c r="N123">
        <f t="shared" ca="1" si="10"/>
        <v>8.98876404494382E-2</v>
      </c>
    </row>
    <row r="124" spans="1:14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12"/>
        <v>44007</v>
      </c>
      <c r="I124">
        <f t="shared" si="7"/>
        <v>4</v>
      </c>
      <c r="J124">
        <f t="shared" si="8"/>
        <v>0</v>
      </c>
      <c r="L124">
        <f t="shared" si="11"/>
        <v>805</v>
      </c>
      <c r="M124">
        <f t="shared" si="9"/>
        <v>68</v>
      </c>
      <c r="N124">
        <f t="shared" ca="1" si="10"/>
        <v>9.3167701863354033E-2</v>
      </c>
    </row>
    <row r="125" spans="1:14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12"/>
        <v>44008</v>
      </c>
      <c r="I125">
        <f t="shared" si="7"/>
        <v>6</v>
      </c>
      <c r="J125">
        <f t="shared" si="8"/>
        <v>0</v>
      </c>
      <c r="L125">
        <f t="shared" si="11"/>
        <v>811</v>
      </c>
      <c r="M125">
        <f t="shared" si="9"/>
        <v>68</v>
      </c>
      <c r="N125">
        <f t="shared" ca="1" si="10"/>
        <v>9.2478421701602961E-2</v>
      </c>
    </row>
    <row r="126" spans="1:14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12"/>
        <v>44009</v>
      </c>
      <c r="I126">
        <f t="shared" si="7"/>
        <v>19</v>
      </c>
      <c r="J126">
        <f t="shared" si="8"/>
        <v>0</v>
      </c>
      <c r="L126">
        <f t="shared" si="11"/>
        <v>830</v>
      </c>
      <c r="M126">
        <f t="shared" si="9"/>
        <v>68</v>
      </c>
      <c r="N126">
        <f t="shared" ca="1" si="10"/>
        <v>9.036144578313253E-2</v>
      </c>
    </row>
    <row r="127" spans="1:14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12"/>
        <v>44010</v>
      </c>
      <c r="I127">
        <f t="shared" si="7"/>
        <v>12</v>
      </c>
      <c r="J127">
        <f t="shared" si="8"/>
        <v>0</v>
      </c>
      <c r="L127">
        <f t="shared" si="11"/>
        <v>842</v>
      </c>
      <c r="M127">
        <f t="shared" si="9"/>
        <v>68</v>
      </c>
      <c r="N127">
        <f t="shared" ca="1" si="10"/>
        <v>8.907363420427554E-2</v>
      </c>
    </row>
    <row r="128" spans="1:14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12"/>
        <v>44011</v>
      </c>
      <c r="I128">
        <f t="shared" si="7"/>
        <v>31</v>
      </c>
      <c r="J128">
        <f t="shared" si="8"/>
        <v>2</v>
      </c>
      <c r="L128">
        <f t="shared" si="11"/>
        <v>873</v>
      </c>
      <c r="M128">
        <f t="shared" si="9"/>
        <v>70</v>
      </c>
      <c r="N128">
        <f t="shared" ca="1" si="10"/>
        <v>8.7056128293241691E-2</v>
      </c>
    </row>
    <row r="129" spans="1:14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12"/>
        <v>44012</v>
      </c>
      <c r="I129">
        <f t="shared" si="7"/>
        <v>7</v>
      </c>
      <c r="J129">
        <f t="shared" si="8"/>
        <v>0</v>
      </c>
      <c r="L129">
        <f t="shared" si="11"/>
        <v>880</v>
      </c>
      <c r="M129">
        <f t="shared" si="9"/>
        <v>70</v>
      </c>
      <c r="N129">
        <f t="shared" ca="1" si="10"/>
        <v>8.7499999999999994E-2</v>
      </c>
    </row>
    <row r="130" spans="1:14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12"/>
        <v>44013</v>
      </c>
      <c r="I130">
        <f t="shared" si="7"/>
        <v>6</v>
      </c>
      <c r="J130">
        <f t="shared" si="8"/>
        <v>0</v>
      </c>
      <c r="L130">
        <f t="shared" si="11"/>
        <v>886</v>
      </c>
      <c r="M130">
        <f t="shared" si="9"/>
        <v>70</v>
      </c>
      <c r="N130">
        <f t="shared" ca="1" si="10"/>
        <v>8.6907449209932278E-2</v>
      </c>
    </row>
    <row r="131" spans="1:14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12"/>
        <v>44014</v>
      </c>
      <c r="I131">
        <f t="shared" ref="I131:I194" si="13">IFERROR(VLOOKUP(H131,$A:$B, 2, FALSE),0)</f>
        <v>0</v>
      </c>
      <c r="J131">
        <f t="shared" ref="J131:J194" si="14">IFERROR(VLOOKUP(H131,$D:$E, 2, FALSE),0)</f>
        <v>0</v>
      </c>
      <c r="L131">
        <f t="shared" si="11"/>
        <v>886</v>
      </c>
      <c r="M131">
        <f t="shared" ref="M131:M194" si="15">J131+M130</f>
        <v>70</v>
      </c>
      <c r="N131">
        <f t="shared" ref="N131:N194" ca="1" si="16">OFFSET(M131, $P$1, 0)/L131</f>
        <v>8.8036117381489837E-2</v>
      </c>
    </row>
    <row r="132" spans="1:14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12"/>
        <v>44015</v>
      </c>
      <c r="I132">
        <f t="shared" si="13"/>
        <v>3</v>
      </c>
      <c r="J132">
        <f t="shared" si="14"/>
        <v>0</v>
      </c>
      <c r="L132">
        <f t="shared" ref="L132:L195" si="17">I132+L131</f>
        <v>889</v>
      </c>
      <c r="M132">
        <f t="shared" si="15"/>
        <v>70</v>
      </c>
      <c r="N132">
        <f t="shared" ca="1" si="16"/>
        <v>8.8863892013498313E-2</v>
      </c>
    </row>
    <row r="133" spans="1:14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18">H132+1</f>
        <v>44016</v>
      </c>
      <c r="I133">
        <f t="shared" si="13"/>
        <v>1</v>
      </c>
      <c r="J133">
        <f t="shared" si="14"/>
        <v>1</v>
      </c>
      <c r="L133">
        <f t="shared" si="17"/>
        <v>890</v>
      </c>
      <c r="M133">
        <f t="shared" si="15"/>
        <v>71</v>
      </c>
      <c r="N133">
        <f t="shared" ca="1" si="16"/>
        <v>8.8764044943820231E-2</v>
      </c>
    </row>
    <row r="134" spans="1:14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18"/>
        <v>44017</v>
      </c>
      <c r="I134">
        <f t="shared" si="13"/>
        <v>14</v>
      </c>
      <c r="J134">
        <f t="shared" si="14"/>
        <v>1</v>
      </c>
      <c r="L134">
        <f t="shared" si="17"/>
        <v>904</v>
      </c>
      <c r="M134">
        <f t="shared" si="15"/>
        <v>72</v>
      </c>
      <c r="N134">
        <f t="shared" ca="1" si="16"/>
        <v>8.7389380530973448E-2</v>
      </c>
    </row>
    <row r="135" spans="1:14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18"/>
        <v>44018</v>
      </c>
      <c r="I135">
        <f t="shared" si="13"/>
        <v>25</v>
      </c>
      <c r="J135">
        <f t="shared" si="14"/>
        <v>0</v>
      </c>
      <c r="L135">
        <f t="shared" si="17"/>
        <v>929</v>
      </c>
      <c r="M135">
        <f t="shared" si="15"/>
        <v>72</v>
      </c>
      <c r="N135">
        <f t="shared" ca="1" si="16"/>
        <v>8.503767491926803E-2</v>
      </c>
    </row>
    <row r="136" spans="1:14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18"/>
        <v>44019</v>
      </c>
      <c r="I136">
        <f t="shared" si="13"/>
        <v>14</v>
      </c>
      <c r="J136">
        <f t="shared" si="14"/>
        <v>0</v>
      </c>
      <c r="L136">
        <f t="shared" si="17"/>
        <v>943</v>
      </c>
      <c r="M136">
        <f t="shared" si="15"/>
        <v>72</v>
      </c>
      <c r="N136">
        <f t="shared" ca="1" si="16"/>
        <v>8.3775185577942737E-2</v>
      </c>
    </row>
    <row r="137" spans="1:14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18"/>
        <v>44020</v>
      </c>
      <c r="I137">
        <f t="shared" si="13"/>
        <v>10</v>
      </c>
      <c r="J137">
        <f t="shared" si="14"/>
        <v>0</v>
      </c>
      <c r="L137">
        <f t="shared" si="17"/>
        <v>953</v>
      </c>
      <c r="M137">
        <f t="shared" si="15"/>
        <v>72</v>
      </c>
      <c r="N137">
        <f t="shared" ca="1" si="16"/>
        <v>8.2896117523609647E-2</v>
      </c>
    </row>
    <row r="138" spans="1:14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18"/>
        <v>44021</v>
      </c>
      <c r="I138">
        <f t="shared" si="13"/>
        <v>8</v>
      </c>
      <c r="J138">
        <f t="shared" si="14"/>
        <v>3</v>
      </c>
      <c r="L138">
        <f t="shared" si="17"/>
        <v>961</v>
      </c>
      <c r="M138">
        <f t="shared" si="15"/>
        <v>75</v>
      </c>
      <c r="N138">
        <f t="shared" ca="1" si="16"/>
        <v>8.4287200832466186E-2</v>
      </c>
    </row>
    <row r="139" spans="1:14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18"/>
        <v>44022</v>
      </c>
      <c r="I139">
        <f t="shared" si="13"/>
        <v>10</v>
      </c>
      <c r="J139">
        <f t="shared" si="14"/>
        <v>0</v>
      </c>
      <c r="L139">
        <f t="shared" si="17"/>
        <v>971</v>
      </c>
      <c r="M139">
        <f t="shared" si="15"/>
        <v>75</v>
      </c>
      <c r="N139">
        <f t="shared" ca="1" si="16"/>
        <v>8.3419155509783724E-2</v>
      </c>
    </row>
    <row r="140" spans="1:14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18"/>
        <v>44023</v>
      </c>
      <c r="I140">
        <f t="shared" si="13"/>
        <v>3</v>
      </c>
      <c r="J140">
        <f t="shared" si="14"/>
        <v>0</v>
      </c>
      <c r="L140">
        <f t="shared" si="17"/>
        <v>974</v>
      </c>
      <c r="M140">
        <f t="shared" si="15"/>
        <v>75</v>
      </c>
      <c r="N140">
        <f t="shared" ca="1" si="16"/>
        <v>8.4188911704312114E-2</v>
      </c>
    </row>
    <row r="141" spans="1:14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18"/>
        <v>44024</v>
      </c>
      <c r="I141">
        <f t="shared" si="13"/>
        <v>5</v>
      </c>
      <c r="J141">
        <f t="shared" si="14"/>
        <v>0</v>
      </c>
      <c r="L141">
        <f t="shared" si="17"/>
        <v>979</v>
      </c>
      <c r="M141">
        <f t="shared" si="15"/>
        <v>75</v>
      </c>
      <c r="N141">
        <f t="shared" ca="1" si="16"/>
        <v>8.3758937691521956E-2</v>
      </c>
    </row>
    <row r="142" spans="1:14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18"/>
        <v>44025</v>
      </c>
      <c r="I142">
        <f t="shared" si="13"/>
        <v>11</v>
      </c>
      <c r="J142">
        <f t="shared" si="14"/>
        <v>1</v>
      </c>
      <c r="L142">
        <f t="shared" si="17"/>
        <v>990</v>
      </c>
      <c r="M142">
        <f t="shared" si="15"/>
        <v>76</v>
      </c>
      <c r="N142">
        <f t="shared" ca="1" si="16"/>
        <v>8.2828282828282834E-2</v>
      </c>
    </row>
    <row r="143" spans="1:14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18"/>
        <v>44026</v>
      </c>
      <c r="I143">
        <f t="shared" si="13"/>
        <v>32</v>
      </c>
      <c r="J143">
        <f t="shared" si="14"/>
        <v>1</v>
      </c>
      <c r="L143">
        <f t="shared" si="17"/>
        <v>1022</v>
      </c>
      <c r="M143">
        <f t="shared" si="15"/>
        <v>77</v>
      </c>
      <c r="N143">
        <f t="shared" ca="1" si="16"/>
        <v>8.0234833659491189E-2</v>
      </c>
    </row>
    <row r="144" spans="1:14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18"/>
        <v>44027</v>
      </c>
      <c r="I144">
        <f t="shared" si="13"/>
        <v>9</v>
      </c>
      <c r="J144">
        <f t="shared" si="14"/>
        <v>0</v>
      </c>
      <c r="L144">
        <f t="shared" si="17"/>
        <v>1031</v>
      </c>
      <c r="M144">
        <f t="shared" si="15"/>
        <v>77</v>
      </c>
      <c r="N144">
        <f t="shared" ca="1" si="16"/>
        <v>7.953443258971872E-2</v>
      </c>
    </row>
    <row r="145" spans="1:14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18"/>
        <v>44028</v>
      </c>
      <c r="I145">
        <f t="shared" si="13"/>
        <v>11</v>
      </c>
      <c r="J145">
        <f t="shared" si="14"/>
        <v>1</v>
      </c>
      <c r="L145">
        <f t="shared" si="17"/>
        <v>1042</v>
      </c>
      <c r="M145">
        <f t="shared" si="15"/>
        <v>78</v>
      </c>
      <c r="N145">
        <f t="shared" ca="1" si="16"/>
        <v>7.8694817658349334E-2</v>
      </c>
    </row>
    <row r="146" spans="1:14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18"/>
        <v>44029</v>
      </c>
      <c r="I146">
        <f t="shared" si="13"/>
        <v>7</v>
      </c>
      <c r="J146">
        <f t="shared" si="14"/>
        <v>1</v>
      </c>
      <c r="L146">
        <f t="shared" si="17"/>
        <v>1049</v>
      </c>
      <c r="M146">
        <f t="shared" si="15"/>
        <v>79</v>
      </c>
      <c r="N146">
        <f t="shared" ca="1" si="16"/>
        <v>7.8169685414680654E-2</v>
      </c>
    </row>
    <row r="147" spans="1:14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18"/>
        <v>44030</v>
      </c>
      <c r="I147">
        <f t="shared" si="13"/>
        <v>4</v>
      </c>
      <c r="J147">
        <f t="shared" si="14"/>
        <v>0</v>
      </c>
      <c r="L147">
        <f t="shared" si="17"/>
        <v>1053</v>
      </c>
      <c r="M147">
        <f t="shared" si="15"/>
        <v>79</v>
      </c>
      <c r="N147">
        <f t="shared" ca="1" si="16"/>
        <v>7.7872744539411204E-2</v>
      </c>
    </row>
    <row r="148" spans="1:14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18"/>
        <v>44031</v>
      </c>
      <c r="I148">
        <f t="shared" si="13"/>
        <v>4</v>
      </c>
      <c r="J148">
        <f t="shared" si="14"/>
        <v>0</v>
      </c>
      <c r="L148">
        <f t="shared" si="17"/>
        <v>1057</v>
      </c>
      <c r="M148">
        <f t="shared" si="15"/>
        <v>79</v>
      </c>
      <c r="N148">
        <f t="shared" ca="1" si="16"/>
        <v>7.8524124881740778E-2</v>
      </c>
    </row>
    <row r="149" spans="1:14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18"/>
        <v>44032</v>
      </c>
      <c r="I149">
        <f t="shared" si="13"/>
        <v>4</v>
      </c>
      <c r="J149">
        <f t="shared" si="14"/>
        <v>0</v>
      </c>
      <c r="L149">
        <f t="shared" si="17"/>
        <v>1061</v>
      </c>
      <c r="M149">
        <f t="shared" si="15"/>
        <v>79</v>
      </c>
      <c r="N149">
        <f t="shared" ca="1" si="16"/>
        <v>7.8228086710650332E-2</v>
      </c>
    </row>
    <row r="150" spans="1:14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18"/>
        <v>44033</v>
      </c>
      <c r="I150">
        <f t="shared" si="13"/>
        <v>5</v>
      </c>
      <c r="J150">
        <f t="shared" si="14"/>
        <v>0</v>
      </c>
      <c r="L150">
        <f t="shared" si="17"/>
        <v>1066</v>
      </c>
      <c r="M150">
        <f t="shared" si="15"/>
        <v>79</v>
      </c>
      <c r="N150">
        <f t="shared" ca="1" si="16"/>
        <v>7.9737335834896811E-2</v>
      </c>
    </row>
    <row r="151" spans="1:14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18"/>
        <v>44034</v>
      </c>
      <c r="I151">
        <f t="shared" si="13"/>
        <v>10</v>
      </c>
      <c r="J151">
        <f t="shared" si="14"/>
        <v>0</v>
      </c>
      <c r="L151">
        <f t="shared" si="17"/>
        <v>1076</v>
      </c>
      <c r="M151">
        <f t="shared" si="15"/>
        <v>79</v>
      </c>
      <c r="N151">
        <f t="shared" ca="1" si="16"/>
        <v>7.9925650557620811E-2</v>
      </c>
    </row>
    <row r="152" spans="1:14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18"/>
        <v>44035</v>
      </c>
      <c r="I152">
        <f t="shared" si="13"/>
        <v>1</v>
      </c>
      <c r="J152">
        <f t="shared" si="14"/>
        <v>2</v>
      </c>
      <c r="L152">
        <f t="shared" si="17"/>
        <v>1077</v>
      </c>
      <c r="M152">
        <f t="shared" si="15"/>
        <v>81</v>
      </c>
      <c r="N152">
        <f t="shared" ca="1" si="16"/>
        <v>7.9851439182915512E-2</v>
      </c>
    </row>
    <row r="153" spans="1:14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18"/>
        <v>44036</v>
      </c>
      <c r="I153">
        <f t="shared" si="13"/>
        <v>9</v>
      </c>
      <c r="J153">
        <f t="shared" si="14"/>
        <v>0</v>
      </c>
      <c r="L153">
        <f t="shared" si="17"/>
        <v>1086</v>
      </c>
      <c r="M153">
        <f t="shared" si="15"/>
        <v>81</v>
      </c>
      <c r="N153">
        <f t="shared" ca="1" si="16"/>
        <v>7.918968692449356E-2</v>
      </c>
    </row>
    <row r="154" spans="1:14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18"/>
        <v>44037</v>
      </c>
      <c r="I154">
        <f t="shared" si="13"/>
        <v>1</v>
      </c>
      <c r="J154">
        <f t="shared" si="14"/>
        <v>1</v>
      </c>
      <c r="L154">
        <f t="shared" si="17"/>
        <v>1087</v>
      </c>
      <c r="M154">
        <f t="shared" si="15"/>
        <v>82</v>
      </c>
      <c r="N154">
        <f t="shared" ca="1" si="16"/>
        <v>7.9116835326586935E-2</v>
      </c>
    </row>
    <row r="155" spans="1:14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18"/>
        <v>44038</v>
      </c>
      <c r="I155">
        <f t="shared" si="13"/>
        <v>8</v>
      </c>
      <c r="J155">
        <f t="shared" si="14"/>
        <v>0</v>
      </c>
      <c r="L155">
        <f t="shared" si="17"/>
        <v>1095</v>
      </c>
      <c r="M155">
        <f t="shared" si="15"/>
        <v>82</v>
      </c>
      <c r="N155">
        <f t="shared" ca="1" si="16"/>
        <v>7.8538812785388129E-2</v>
      </c>
    </row>
    <row r="156" spans="1:14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18"/>
        <v>44039</v>
      </c>
      <c r="I156">
        <f t="shared" si="13"/>
        <v>8</v>
      </c>
      <c r="J156">
        <f t="shared" si="14"/>
        <v>0</v>
      </c>
      <c r="L156">
        <f t="shared" si="17"/>
        <v>1103</v>
      </c>
      <c r="M156">
        <f t="shared" si="15"/>
        <v>82</v>
      </c>
      <c r="N156">
        <f t="shared" ca="1" si="16"/>
        <v>7.7969174977334549E-2</v>
      </c>
    </row>
    <row r="157" spans="1:14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18"/>
        <v>44040</v>
      </c>
      <c r="I157">
        <f t="shared" si="13"/>
        <v>8</v>
      </c>
      <c r="J157">
        <f t="shared" si="14"/>
        <v>0</v>
      </c>
      <c r="L157">
        <f t="shared" si="17"/>
        <v>1111</v>
      </c>
      <c r="M157">
        <f t="shared" si="15"/>
        <v>82</v>
      </c>
      <c r="N157">
        <f t="shared" ca="1" si="16"/>
        <v>7.7407740774077402E-2</v>
      </c>
    </row>
    <row r="158" spans="1:14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18"/>
        <v>44041</v>
      </c>
      <c r="I158">
        <f t="shared" si="13"/>
        <v>9</v>
      </c>
      <c r="J158">
        <f t="shared" si="14"/>
        <v>0</v>
      </c>
      <c r="L158">
        <f t="shared" si="17"/>
        <v>1120</v>
      </c>
      <c r="M158">
        <f t="shared" si="15"/>
        <v>82</v>
      </c>
      <c r="N158">
        <f t="shared" ca="1" si="16"/>
        <v>7.767857142857143E-2</v>
      </c>
    </row>
    <row r="159" spans="1:14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18"/>
        <v>44042</v>
      </c>
      <c r="I159">
        <f t="shared" si="13"/>
        <v>8</v>
      </c>
      <c r="J159">
        <f t="shared" si="14"/>
        <v>0</v>
      </c>
      <c r="L159">
        <f t="shared" si="17"/>
        <v>1128</v>
      </c>
      <c r="M159">
        <f t="shared" si="15"/>
        <v>82</v>
      </c>
      <c r="N159">
        <f t="shared" ca="1" si="16"/>
        <v>7.7127659574468085E-2</v>
      </c>
    </row>
    <row r="160" spans="1:14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18"/>
        <v>44043</v>
      </c>
      <c r="I160">
        <f t="shared" si="13"/>
        <v>6</v>
      </c>
      <c r="J160">
        <f t="shared" si="14"/>
        <v>0</v>
      </c>
      <c r="L160">
        <f t="shared" si="17"/>
        <v>1134</v>
      </c>
      <c r="M160">
        <f t="shared" si="15"/>
        <v>82</v>
      </c>
      <c r="N160">
        <f t="shared" ca="1" si="16"/>
        <v>7.7601410934744264E-2</v>
      </c>
    </row>
    <row r="161" spans="1:14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18"/>
        <v>44044</v>
      </c>
      <c r="I161">
        <f t="shared" si="13"/>
        <v>1</v>
      </c>
      <c r="J161">
        <f t="shared" si="14"/>
        <v>0</v>
      </c>
      <c r="L161">
        <f t="shared" si="17"/>
        <v>1135</v>
      </c>
      <c r="M161">
        <f t="shared" si="15"/>
        <v>82</v>
      </c>
      <c r="N161">
        <f t="shared" ca="1" si="16"/>
        <v>7.7533039647577087E-2</v>
      </c>
    </row>
    <row r="162" spans="1:14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18"/>
        <v>44045</v>
      </c>
      <c r="I162">
        <f t="shared" si="13"/>
        <v>1</v>
      </c>
      <c r="J162">
        <f t="shared" si="14"/>
        <v>1</v>
      </c>
      <c r="L162">
        <f t="shared" si="17"/>
        <v>1136</v>
      </c>
      <c r="M162">
        <f t="shared" si="15"/>
        <v>83</v>
      </c>
      <c r="N162">
        <f t="shared" ca="1" si="16"/>
        <v>7.9225352112676062E-2</v>
      </c>
    </row>
    <row r="163" spans="1:14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18"/>
        <v>44046</v>
      </c>
      <c r="I163">
        <f t="shared" si="13"/>
        <v>12</v>
      </c>
      <c r="J163">
        <f t="shared" si="14"/>
        <v>0</v>
      </c>
      <c r="L163">
        <f t="shared" si="17"/>
        <v>1148</v>
      </c>
      <c r="M163">
        <f t="shared" si="15"/>
        <v>83</v>
      </c>
      <c r="N163">
        <f t="shared" ca="1" si="16"/>
        <v>7.926829268292683E-2</v>
      </c>
    </row>
    <row r="164" spans="1:14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18"/>
        <v>44047</v>
      </c>
      <c r="I164">
        <f t="shared" si="13"/>
        <v>6</v>
      </c>
      <c r="J164">
        <f t="shared" si="14"/>
        <v>2</v>
      </c>
      <c r="L164">
        <f t="shared" si="17"/>
        <v>1154</v>
      </c>
      <c r="M164">
        <f t="shared" si="15"/>
        <v>85</v>
      </c>
      <c r="N164">
        <f t="shared" ca="1" si="16"/>
        <v>7.9722703639514725E-2</v>
      </c>
    </row>
    <row r="165" spans="1:14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18"/>
        <v>44048</v>
      </c>
      <c r="I165">
        <f t="shared" si="13"/>
        <v>15</v>
      </c>
      <c r="J165">
        <f t="shared" si="14"/>
        <v>1</v>
      </c>
      <c r="L165">
        <f t="shared" si="17"/>
        <v>1169</v>
      </c>
      <c r="M165">
        <f t="shared" si="15"/>
        <v>86</v>
      </c>
      <c r="N165">
        <f t="shared" ca="1" si="16"/>
        <v>8.0410607356715139E-2</v>
      </c>
    </row>
    <row r="166" spans="1:14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18"/>
        <v>44049</v>
      </c>
      <c r="I166">
        <f t="shared" si="13"/>
        <v>10</v>
      </c>
      <c r="J166">
        <f t="shared" si="14"/>
        <v>0</v>
      </c>
      <c r="L166">
        <f t="shared" si="17"/>
        <v>1179</v>
      </c>
      <c r="M166">
        <f t="shared" si="15"/>
        <v>86</v>
      </c>
      <c r="N166">
        <f t="shared" ca="1" si="16"/>
        <v>7.9728583545377443E-2</v>
      </c>
    </row>
    <row r="167" spans="1:14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18"/>
        <v>44050</v>
      </c>
      <c r="I167">
        <f t="shared" si="13"/>
        <v>12</v>
      </c>
      <c r="J167">
        <f t="shared" si="14"/>
        <v>0</v>
      </c>
      <c r="L167">
        <f t="shared" si="17"/>
        <v>1191</v>
      </c>
      <c r="M167">
        <f t="shared" si="15"/>
        <v>86</v>
      </c>
      <c r="N167">
        <f t="shared" ca="1" si="16"/>
        <v>7.976490344248531E-2</v>
      </c>
    </row>
    <row r="168" spans="1:14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18"/>
        <v>44051</v>
      </c>
      <c r="I168">
        <f t="shared" si="13"/>
        <v>18</v>
      </c>
      <c r="J168">
        <f t="shared" si="14"/>
        <v>0</v>
      </c>
      <c r="L168">
        <f t="shared" si="17"/>
        <v>1209</v>
      </c>
      <c r="M168">
        <f t="shared" si="15"/>
        <v>86</v>
      </c>
      <c r="N168">
        <f t="shared" ca="1" si="16"/>
        <v>8.0231596360628613E-2</v>
      </c>
    </row>
    <row r="169" spans="1:14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18"/>
        <v>44052</v>
      </c>
      <c r="I169">
        <f t="shared" si="13"/>
        <v>9</v>
      </c>
      <c r="J169">
        <f t="shared" si="14"/>
        <v>0</v>
      </c>
      <c r="L169">
        <f t="shared" si="17"/>
        <v>1218</v>
      </c>
      <c r="M169">
        <f t="shared" si="15"/>
        <v>86</v>
      </c>
      <c r="N169">
        <f t="shared" ca="1" si="16"/>
        <v>8.0459770114942528E-2</v>
      </c>
    </row>
    <row r="170" spans="1:14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18"/>
        <v>44053</v>
      </c>
      <c r="I170">
        <f t="shared" si="13"/>
        <v>35</v>
      </c>
      <c r="J170">
        <f t="shared" si="14"/>
        <v>0</v>
      </c>
      <c r="L170">
        <f t="shared" si="17"/>
        <v>1253</v>
      </c>
      <c r="M170">
        <f t="shared" si="15"/>
        <v>86</v>
      </c>
      <c r="N170">
        <f t="shared" ca="1" si="16"/>
        <v>8.0606544293695126E-2</v>
      </c>
    </row>
    <row r="171" spans="1:14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18"/>
        <v>44054</v>
      </c>
      <c r="I171">
        <f t="shared" si="13"/>
        <v>8</v>
      </c>
      <c r="J171">
        <f t="shared" si="14"/>
        <v>0</v>
      </c>
      <c r="L171">
        <f t="shared" si="17"/>
        <v>1261</v>
      </c>
      <c r="M171">
        <f t="shared" si="15"/>
        <v>86</v>
      </c>
      <c r="N171">
        <f t="shared" ca="1" si="16"/>
        <v>8.009516256938938E-2</v>
      </c>
    </row>
    <row r="172" spans="1:14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18"/>
        <v>44055</v>
      </c>
      <c r="I172">
        <f t="shared" si="13"/>
        <v>11</v>
      </c>
      <c r="J172">
        <f t="shared" si="14"/>
        <v>1</v>
      </c>
      <c r="L172">
        <f t="shared" si="17"/>
        <v>1272</v>
      </c>
      <c r="M172">
        <f t="shared" si="15"/>
        <v>87</v>
      </c>
      <c r="N172">
        <f t="shared" ca="1" si="16"/>
        <v>8.254716981132075E-2</v>
      </c>
    </row>
    <row r="173" spans="1:14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18"/>
        <v>44056</v>
      </c>
      <c r="I173">
        <f t="shared" si="13"/>
        <v>12</v>
      </c>
      <c r="J173">
        <f t="shared" si="14"/>
        <v>0</v>
      </c>
      <c r="L173">
        <f t="shared" si="17"/>
        <v>1284</v>
      </c>
      <c r="M173">
        <f t="shared" si="15"/>
        <v>87</v>
      </c>
      <c r="N173">
        <f t="shared" ca="1" si="16"/>
        <v>8.1775700934579434E-2</v>
      </c>
    </row>
    <row r="174" spans="1:14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18"/>
        <v>44057</v>
      </c>
      <c r="I174">
        <f t="shared" si="13"/>
        <v>10</v>
      </c>
      <c r="J174">
        <f t="shared" si="14"/>
        <v>1</v>
      </c>
      <c r="L174">
        <f t="shared" si="17"/>
        <v>1294</v>
      </c>
      <c r="M174">
        <f t="shared" si="15"/>
        <v>88</v>
      </c>
      <c r="N174">
        <f t="shared" ca="1" si="16"/>
        <v>8.1916537867078823E-2</v>
      </c>
    </row>
    <row r="175" spans="1:14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18"/>
        <v>44058</v>
      </c>
      <c r="I175">
        <f t="shared" si="13"/>
        <v>1</v>
      </c>
      <c r="J175">
        <f t="shared" si="14"/>
        <v>0</v>
      </c>
      <c r="L175">
        <f t="shared" si="17"/>
        <v>1295</v>
      </c>
      <c r="M175">
        <f t="shared" si="15"/>
        <v>88</v>
      </c>
      <c r="N175">
        <f t="shared" ca="1" si="16"/>
        <v>8.1853281853281848E-2</v>
      </c>
    </row>
    <row r="176" spans="1:14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18"/>
        <v>44059</v>
      </c>
      <c r="I176">
        <f t="shared" si="13"/>
        <v>4</v>
      </c>
      <c r="J176">
        <f t="shared" si="14"/>
        <v>2</v>
      </c>
      <c r="L176">
        <f t="shared" si="17"/>
        <v>1299</v>
      </c>
      <c r="M176">
        <f t="shared" si="15"/>
        <v>90</v>
      </c>
      <c r="N176">
        <f t="shared" ca="1" si="16"/>
        <v>8.1601231716705164E-2</v>
      </c>
    </row>
    <row r="177" spans="1:14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18"/>
        <v>44060</v>
      </c>
      <c r="I177">
        <f t="shared" si="13"/>
        <v>15</v>
      </c>
      <c r="J177">
        <f t="shared" si="14"/>
        <v>1</v>
      </c>
      <c r="L177">
        <f t="shared" si="17"/>
        <v>1314</v>
      </c>
      <c r="M177">
        <f t="shared" si="15"/>
        <v>91</v>
      </c>
      <c r="N177">
        <f t="shared" ca="1" si="16"/>
        <v>8.1430745814307454E-2</v>
      </c>
    </row>
    <row r="178" spans="1:14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18"/>
        <v>44061</v>
      </c>
      <c r="I178">
        <f t="shared" si="13"/>
        <v>15</v>
      </c>
      <c r="J178">
        <f t="shared" si="14"/>
        <v>1</v>
      </c>
      <c r="L178">
        <f t="shared" si="17"/>
        <v>1329</v>
      </c>
      <c r="M178">
        <f t="shared" si="15"/>
        <v>92</v>
      </c>
      <c r="N178">
        <f t="shared" ca="1" si="16"/>
        <v>8.2768999247554556E-2</v>
      </c>
    </row>
    <row r="179" spans="1:14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18"/>
        <v>44062</v>
      </c>
      <c r="I179">
        <f t="shared" si="13"/>
        <v>13</v>
      </c>
      <c r="J179">
        <f t="shared" si="14"/>
        <v>2</v>
      </c>
      <c r="L179">
        <f t="shared" si="17"/>
        <v>1342</v>
      </c>
      <c r="M179">
        <f t="shared" si="15"/>
        <v>94</v>
      </c>
      <c r="N179">
        <f t="shared" ca="1" si="16"/>
        <v>8.2712369597615493E-2</v>
      </c>
    </row>
    <row r="180" spans="1:14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18"/>
        <v>44063</v>
      </c>
      <c r="I180">
        <f t="shared" si="13"/>
        <v>6</v>
      </c>
      <c r="J180">
        <f t="shared" si="14"/>
        <v>0</v>
      </c>
      <c r="L180">
        <f t="shared" si="17"/>
        <v>1348</v>
      </c>
      <c r="M180">
        <f t="shared" si="15"/>
        <v>94</v>
      </c>
      <c r="N180">
        <f t="shared" ca="1" si="16"/>
        <v>8.234421364985163E-2</v>
      </c>
    </row>
    <row r="181" spans="1:14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18"/>
        <v>44064</v>
      </c>
      <c r="I181">
        <f t="shared" si="13"/>
        <v>3</v>
      </c>
      <c r="J181">
        <f t="shared" si="14"/>
        <v>1</v>
      </c>
      <c r="L181">
        <f t="shared" si="17"/>
        <v>1351</v>
      </c>
      <c r="M181">
        <f t="shared" si="15"/>
        <v>95</v>
      </c>
      <c r="N181">
        <f t="shared" ca="1" si="16"/>
        <v>8.2901554404145081E-2</v>
      </c>
    </row>
    <row r="182" spans="1:14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18"/>
        <v>44065</v>
      </c>
      <c r="I182">
        <f t="shared" si="13"/>
        <v>5</v>
      </c>
      <c r="J182">
        <f t="shared" si="14"/>
        <v>2</v>
      </c>
      <c r="L182">
        <f t="shared" si="17"/>
        <v>1356</v>
      </c>
      <c r="M182">
        <f t="shared" si="15"/>
        <v>97</v>
      </c>
      <c r="N182">
        <f t="shared" ca="1" si="16"/>
        <v>8.2595870206489674E-2</v>
      </c>
    </row>
    <row r="183" spans="1:14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18"/>
        <v>44066</v>
      </c>
      <c r="I183">
        <f t="shared" si="13"/>
        <v>4</v>
      </c>
      <c r="J183">
        <f t="shared" si="14"/>
        <v>1</v>
      </c>
      <c r="L183">
        <f t="shared" si="17"/>
        <v>1360</v>
      </c>
      <c r="M183">
        <f t="shared" si="15"/>
        <v>98</v>
      </c>
      <c r="N183">
        <f t="shared" ca="1" si="16"/>
        <v>8.38235294117647E-2</v>
      </c>
    </row>
    <row r="184" spans="1:14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18"/>
        <v>44067</v>
      </c>
      <c r="I184">
        <f t="shared" si="13"/>
        <v>9</v>
      </c>
      <c r="J184">
        <f t="shared" si="14"/>
        <v>3</v>
      </c>
      <c r="L184">
        <f t="shared" si="17"/>
        <v>1369</v>
      </c>
      <c r="M184">
        <f t="shared" si="15"/>
        <v>101</v>
      </c>
      <c r="N184">
        <f t="shared" ca="1" si="16"/>
        <v>8.3272461650840027E-2</v>
      </c>
    </row>
    <row r="185" spans="1:14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18"/>
        <v>44068</v>
      </c>
      <c r="I185">
        <f t="shared" si="13"/>
        <v>5</v>
      </c>
      <c r="J185">
        <f t="shared" si="14"/>
        <v>0</v>
      </c>
      <c r="L185">
        <f t="shared" si="17"/>
        <v>1374</v>
      </c>
      <c r="M185">
        <f t="shared" si="15"/>
        <v>101</v>
      </c>
      <c r="N185">
        <f t="shared" ca="1" si="16"/>
        <v>8.442503639010189E-2</v>
      </c>
    </row>
    <row r="186" spans="1:14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18"/>
        <v>44069</v>
      </c>
      <c r="I186">
        <f t="shared" si="13"/>
        <v>6</v>
      </c>
      <c r="J186">
        <f t="shared" si="14"/>
        <v>4</v>
      </c>
      <c r="L186">
        <f t="shared" si="17"/>
        <v>1380</v>
      </c>
      <c r="M186">
        <f t="shared" si="15"/>
        <v>105</v>
      </c>
      <c r="N186">
        <f t="shared" ca="1" si="16"/>
        <v>8.4057971014492749E-2</v>
      </c>
    </row>
    <row r="187" spans="1:14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18"/>
        <v>44070</v>
      </c>
      <c r="I187">
        <f t="shared" si="13"/>
        <v>4</v>
      </c>
      <c r="J187">
        <f t="shared" si="14"/>
        <v>0</v>
      </c>
      <c r="L187">
        <f t="shared" si="17"/>
        <v>1384</v>
      </c>
      <c r="M187">
        <f t="shared" si="15"/>
        <v>105</v>
      </c>
      <c r="N187">
        <f t="shared" ca="1" si="16"/>
        <v>8.3815028901734104E-2</v>
      </c>
    </row>
    <row r="188" spans="1:14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18"/>
        <v>44071</v>
      </c>
      <c r="I188">
        <f t="shared" si="13"/>
        <v>3</v>
      </c>
      <c r="J188">
        <f t="shared" si="14"/>
        <v>1</v>
      </c>
      <c r="L188">
        <f t="shared" si="17"/>
        <v>1387</v>
      </c>
      <c r="M188">
        <f t="shared" si="15"/>
        <v>106</v>
      </c>
      <c r="N188">
        <f t="shared" ca="1" si="16"/>
        <v>8.4354722422494588E-2</v>
      </c>
    </row>
    <row r="189" spans="1:14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18"/>
        <v>44072</v>
      </c>
      <c r="I189">
        <f t="shared" si="13"/>
        <v>2</v>
      </c>
      <c r="J189">
        <f t="shared" si="14"/>
        <v>0</v>
      </c>
      <c r="L189">
        <f t="shared" si="17"/>
        <v>1389</v>
      </c>
      <c r="M189">
        <f t="shared" si="15"/>
        <v>106</v>
      </c>
      <c r="N189">
        <f t="shared" ca="1" si="16"/>
        <v>8.4233261339092869E-2</v>
      </c>
    </row>
    <row r="190" spans="1:14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18"/>
        <v>44073</v>
      </c>
      <c r="I190">
        <f t="shared" si="13"/>
        <v>1</v>
      </c>
      <c r="J190">
        <f t="shared" si="14"/>
        <v>0</v>
      </c>
      <c r="L190">
        <f t="shared" si="17"/>
        <v>1390</v>
      </c>
      <c r="M190">
        <f t="shared" si="15"/>
        <v>106</v>
      </c>
      <c r="N190">
        <f t="shared" ca="1" si="16"/>
        <v>8.4892086330935257E-2</v>
      </c>
    </row>
    <row r="191" spans="1:14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18"/>
        <v>44074</v>
      </c>
      <c r="I191">
        <f t="shared" si="13"/>
        <v>9</v>
      </c>
      <c r="J191">
        <f t="shared" si="14"/>
        <v>1</v>
      </c>
      <c r="L191">
        <f t="shared" si="17"/>
        <v>1399</v>
      </c>
      <c r="M191">
        <f t="shared" si="15"/>
        <v>107</v>
      </c>
      <c r="N191">
        <f t="shared" ca="1" si="16"/>
        <v>8.4345961401000716E-2</v>
      </c>
    </row>
    <row r="192" spans="1:14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18"/>
        <v>44075</v>
      </c>
      <c r="I192">
        <f t="shared" si="13"/>
        <v>9</v>
      </c>
      <c r="J192">
        <f t="shared" si="14"/>
        <v>3</v>
      </c>
      <c r="L192">
        <f t="shared" si="17"/>
        <v>1408</v>
      </c>
      <c r="M192">
        <f t="shared" si="15"/>
        <v>110</v>
      </c>
      <c r="N192">
        <f t="shared" ca="1" si="16"/>
        <v>8.4517045454545456E-2</v>
      </c>
    </row>
    <row r="193" spans="1:14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18"/>
        <v>44076</v>
      </c>
      <c r="I193">
        <f t="shared" si="13"/>
        <v>8</v>
      </c>
      <c r="J193">
        <f t="shared" si="14"/>
        <v>1</v>
      </c>
      <c r="L193">
        <f t="shared" si="17"/>
        <v>1416</v>
      </c>
      <c r="M193">
        <f t="shared" si="15"/>
        <v>111</v>
      </c>
      <c r="N193">
        <f t="shared" ca="1" si="16"/>
        <v>8.4039548022598873E-2</v>
      </c>
    </row>
    <row r="194" spans="1:14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18"/>
        <v>44077</v>
      </c>
      <c r="I194">
        <f t="shared" si="13"/>
        <v>6</v>
      </c>
      <c r="J194">
        <f t="shared" si="14"/>
        <v>0</v>
      </c>
      <c r="L194">
        <f t="shared" si="17"/>
        <v>1422</v>
      </c>
      <c r="M194">
        <f t="shared" si="15"/>
        <v>111</v>
      </c>
      <c r="N194">
        <f t="shared" ca="1" si="16"/>
        <v>8.3684950773558364E-2</v>
      </c>
    </row>
    <row r="195" spans="1:14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18"/>
        <v>44078</v>
      </c>
      <c r="I195">
        <f t="shared" ref="I195:I258" si="19">IFERROR(VLOOKUP(H195,$A:$B, 2, FALSE),0)</f>
        <v>16</v>
      </c>
      <c r="J195">
        <f t="shared" ref="J195:J258" si="20">IFERROR(VLOOKUP(H195,$D:$E, 2, FALSE),0)</f>
        <v>1</v>
      </c>
      <c r="L195">
        <f t="shared" si="17"/>
        <v>1438</v>
      </c>
      <c r="M195">
        <f t="shared" ref="M195:M258" si="21">J195+M194</f>
        <v>112</v>
      </c>
      <c r="N195">
        <f t="shared" ref="N195:N258" ca="1" si="22">OFFSET(M195, $P$1, 0)/L195</f>
        <v>8.2753824756606392E-2</v>
      </c>
    </row>
    <row r="196" spans="1:14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18"/>
        <v>44079</v>
      </c>
      <c r="I196">
        <f t="shared" si="19"/>
        <v>3</v>
      </c>
      <c r="J196">
        <f t="shared" si="20"/>
        <v>0</v>
      </c>
      <c r="L196">
        <f t="shared" ref="L196:L259" si="23">I196+L195</f>
        <v>1441</v>
      </c>
      <c r="M196">
        <f t="shared" si="21"/>
        <v>112</v>
      </c>
      <c r="N196">
        <f t="shared" ca="1" si="22"/>
        <v>8.4663428174878555E-2</v>
      </c>
    </row>
    <row r="197" spans="1:14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24">H196+1</f>
        <v>44080</v>
      </c>
      <c r="I197">
        <f t="shared" si="19"/>
        <v>2</v>
      </c>
      <c r="J197">
        <f t="shared" si="20"/>
        <v>2</v>
      </c>
      <c r="L197">
        <f t="shared" si="23"/>
        <v>1443</v>
      </c>
      <c r="M197">
        <f t="shared" si="21"/>
        <v>114</v>
      </c>
      <c r="N197">
        <f t="shared" ca="1" si="22"/>
        <v>8.5239085239085244E-2</v>
      </c>
    </row>
    <row r="198" spans="1:14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24"/>
        <v>44081</v>
      </c>
      <c r="I198">
        <f t="shared" si="19"/>
        <v>2</v>
      </c>
      <c r="J198">
        <f t="shared" si="20"/>
        <v>0</v>
      </c>
      <c r="L198">
        <f t="shared" si="23"/>
        <v>1445</v>
      </c>
      <c r="M198">
        <f t="shared" si="21"/>
        <v>114</v>
      </c>
      <c r="N198">
        <f t="shared" ca="1" si="22"/>
        <v>8.5813148788927332E-2</v>
      </c>
    </row>
    <row r="199" spans="1:14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24"/>
        <v>44082</v>
      </c>
      <c r="I199">
        <f t="shared" si="19"/>
        <v>3</v>
      </c>
      <c r="J199">
        <f t="shared" si="20"/>
        <v>2</v>
      </c>
      <c r="L199">
        <f t="shared" si="23"/>
        <v>1448</v>
      </c>
      <c r="M199">
        <f t="shared" si="21"/>
        <v>116</v>
      </c>
      <c r="N199">
        <f t="shared" ca="1" si="22"/>
        <v>8.7016574585635359E-2</v>
      </c>
    </row>
    <row r="200" spans="1:14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24"/>
        <v>44083</v>
      </c>
      <c r="I200">
        <f t="shared" si="19"/>
        <v>6</v>
      </c>
      <c r="J200">
        <f t="shared" si="20"/>
        <v>0</v>
      </c>
      <c r="L200">
        <f t="shared" si="23"/>
        <v>1454</v>
      </c>
      <c r="M200">
        <f t="shared" si="21"/>
        <v>116</v>
      </c>
      <c r="N200">
        <f t="shared" ca="1" si="22"/>
        <v>8.6657496561210454E-2</v>
      </c>
    </row>
    <row r="201" spans="1:14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24"/>
        <v>44084</v>
      </c>
      <c r="I201">
        <f t="shared" si="19"/>
        <v>17</v>
      </c>
      <c r="J201">
        <f t="shared" si="20"/>
        <v>0</v>
      </c>
      <c r="L201">
        <f t="shared" si="23"/>
        <v>1471</v>
      </c>
      <c r="M201">
        <f t="shared" si="21"/>
        <v>116</v>
      </c>
      <c r="N201">
        <f t="shared" ca="1" si="22"/>
        <v>8.5656016315431682E-2</v>
      </c>
    </row>
    <row r="202" spans="1:14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24"/>
        <v>44085</v>
      </c>
      <c r="I202">
        <f t="shared" si="19"/>
        <v>0</v>
      </c>
      <c r="J202">
        <f t="shared" si="20"/>
        <v>1</v>
      </c>
      <c r="L202">
        <f t="shared" si="23"/>
        <v>1471</v>
      </c>
      <c r="M202">
        <f t="shared" si="21"/>
        <v>117</v>
      </c>
      <c r="N202">
        <f t="shared" ca="1" si="22"/>
        <v>8.5656016315431682E-2</v>
      </c>
    </row>
    <row r="203" spans="1:14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24"/>
        <v>44086</v>
      </c>
      <c r="I203">
        <f t="shared" si="19"/>
        <v>3</v>
      </c>
      <c r="J203">
        <f t="shared" si="20"/>
        <v>0</v>
      </c>
      <c r="L203">
        <f t="shared" si="23"/>
        <v>1474</v>
      </c>
      <c r="M203">
        <f t="shared" si="21"/>
        <v>117</v>
      </c>
      <c r="N203">
        <f t="shared" ca="1" si="22"/>
        <v>8.6160108548168246E-2</v>
      </c>
    </row>
    <row r="204" spans="1:14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24"/>
        <v>44087</v>
      </c>
      <c r="I204">
        <f t="shared" si="19"/>
        <v>2</v>
      </c>
      <c r="J204">
        <f t="shared" si="20"/>
        <v>1</v>
      </c>
      <c r="L204">
        <f t="shared" si="23"/>
        <v>1476</v>
      </c>
      <c r="M204">
        <f t="shared" si="21"/>
        <v>118</v>
      </c>
      <c r="N204">
        <f t="shared" ca="1" si="22"/>
        <v>8.8075880758807581E-2</v>
      </c>
    </row>
    <row r="205" spans="1:14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24"/>
        <v>44088</v>
      </c>
      <c r="I205">
        <f t="shared" si="19"/>
        <v>4</v>
      </c>
      <c r="J205">
        <f t="shared" si="20"/>
        <v>0</v>
      </c>
      <c r="L205">
        <f t="shared" si="23"/>
        <v>1480</v>
      </c>
      <c r="M205">
        <f t="shared" si="21"/>
        <v>118</v>
      </c>
      <c r="N205">
        <f t="shared" ca="1" si="22"/>
        <v>8.7837837837837843E-2</v>
      </c>
    </row>
    <row r="206" spans="1:14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24"/>
        <v>44089</v>
      </c>
      <c r="I206">
        <f t="shared" si="19"/>
        <v>28</v>
      </c>
      <c r="J206">
        <f t="shared" si="20"/>
        <v>1</v>
      </c>
      <c r="L206">
        <f t="shared" si="23"/>
        <v>1508</v>
      </c>
      <c r="M206">
        <f t="shared" si="21"/>
        <v>119</v>
      </c>
      <c r="N206">
        <f t="shared" ca="1" si="22"/>
        <v>8.6870026525198943E-2</v>
      </c>
    </row>
    <row r="207" spans="1:14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24"/>
        <v>44090</v>
      </c>
      <c r="I207">
        <f t="shared" si="19"/>
        <v>5</v>
      </c>
      <c r="J207">
        <f t="shared" si="20"/>
        <v>0</v>
      </c>
      <c r="L207">
        <f t="shared" si="23"/>
        <v>1513</v>
      </c>
      <c r="M207">
        <f t="shared" si="21"/>
        <v>119</v>
      </c>
      <c r="N207">
        <f t="shared" ca="1" si="22"/>
        <v>8.724388631857237E-2</v>
      </c>
    </row>
    <row r="208" spans="1:14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24"/>
        <v>44091</v>
      </c>
      <c r="I208">
        <f t="shared" si="19"/>
        <v>7</v>
      </c>
      <c r="J208">
        <f t="shared" si="20"/>
        <v>0</v>
      </c>
      <c r="L208">
        <f t="shared" si="23"/>
        <v>1520</v>
      </c>
      <c r="M208">
        <f t="shared" si="21"/>
        <v>119</v>
      </c>
      <c r="N208">
        <f t="shared" ca="1" si="22"/>
        <v>8.6842105263157901E-2</v>
      </c>
    </row>
    <row r="209" spans="1:14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24"/>
        <v>44092</v>
      </c>
      <c r="I209">
        <f t="shared" si="19"/>
        <v>11</v>
      </c>
      <c r="J209">
        <f t="shared" si="20"/>
        <v>0</v>
      </c>
      <c r="L209">
        <f t="shared" si="23"/>
        <v>1531</v>
      </c>
      <c r="M209">
        <f t="shared" si="21"/>
        <v>119</v>
      </c>
      <c r="N209">
        <f t="shared" ca="1" si="22"/>
        <v>8.6218158066623127E-2</v>
      </c>
    </row>
    <row r="210" spans="1:14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24"/>
        <v>44093</v>
      </c>
      <c r="I210">
        <f t="shared" si="19"/>
        <v>2</v>
      </c>
      <c r="J210">
        <f t="shared" si="20"/>
        <v>3</v>
      </c>
      <c r="L210">
        <f t="shared" si="23"/>
        <v>1533</v>
      </c>
      <c r="M210">
        <f t="shared" si="21"/>
        <v>122</v>
      </c>
      <c r="N210">
        <f t="shared" ca="1" si="22"/>
        <v>8.6105675146771032E-2</v>
      </c>
    </row>
    <row r="211" spans="1:14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24"/>
        <v>44094</v>
      </c>
      <c r="I211">
        <f t="shared" si="19"/>
        <v>3</v>
      </c>
      <c r="J211">
        <f t="shared" si="20"/>
        <v>1</v>
      </c>
      <c r="L211">
        <f t="shared" si="23"/>
        <v>1536</v>
      </c>
      <c r="M211">
        <f t="shared" si="21"/>
        <v>123</v>
      </c>
      <c r="N211">
        <f t="shared" ca="1" si="22"/>
        <v>8.59375E-2</v>
      </c>
    </row>
    <row r="212" spans="1:14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24"/>
        <v>44095</v>
      </c>
      <c r="I212">
        <f t="shared" si="19"/>
        <v>16</v>
      </c>
      <c r="J212">
        <f t="shared" si="20"/>
        <v>1</v>
      </c>
      <c r="L212">
        <f t="shared" si="23"/>
        <v>1552</v>
      </c>
      <c r="M212">
        <f t="shared" si="21"/>
        <v>124</v>
      </c>
      <c r="N212">
        <f t="shared" ca="1" si="22"/>
        <v>8.505154639175258E-2</v>
      </c>
    </row>
    <row r="213" spans="1:14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24"/>
        <v>44096</v>
      </c>
      <c r="I213">
        <f t="shared" si="19"/>
        <v>4</v>
      </c>
      <c r="J213">
        <f t="shared" si="20"/>
        <v>2</v>
      </c>
      <c r="L213">
        <f t="shared" si="23"/>
        <v>1556</v>
      </c>
      <c r="M213">
        <f t="shared" si="21"/>
        <v>126</v>
      </c>
      <c r="N213">
        <f t="shared" ca="1" si="22"/>
        <v>8.5475578406169664E-2</v>
      </c>
    </row>
    <row r="214" spans="1:14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24"/>
        <v>44097</v>
      </c>
      <c r="I214">
        <f t="shared" si="19"/>
        <v>4</v>
      </c>
      <c r="J214">
        <f t="shared" si="20"/>
        <v>0</v>
      </c>
      <c r="L214">
        <f t="shared" si="23"/>
        <v>1560</v>
      </c>
      <c r="M214">
        <f t="shared" si="21"/>
        <v>126</v>
      </c>
      <c r="N214">
        <f t="shared" ca="1" si="22"/>
        <v>8.5256410256410259E-2</v>
      </c>
    </row>
    <row r="215" spans="1:14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24"/>
        <v>44098</v>
      </c>
      <c r="I215">
        <f t="shared" si="19"/>
        <v>9</v>
      </c>
      <c r="J215">
        <f t="shared" si="20"/>
        <v>0</v>
      </c>
      <c r="L215">
        <f t="shared" si="23"/>
        <v>1569</v>
      </c>
      <c r="M215">
        <f t="shared" si="21"/>
        <v>126</v>
      </c>
      <c r="N215">
        <f t="shared" ca="1" si="22"/>
        <v>8.5404716379859788E-2</v>
      </c>
    </row>
    <row r="216" spans="1:14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24"/>
        <v>44099</v>
      </c>
      <c r="I216">
        <f t="shared" si="19"/>
        <v>5</v>
      </c>
      <c r="J216">
        <f t="shared" si="20"/>
        <v>0</v>
      </c>
      <c r="L216">
        <f t="shared" si="23"/>
        <v>1574</v>
      </c>
      <c r="M216">
        <f t="shared" si="21"/>
        <v>126</v>
      </c>
      <c r="N216">
        <f t="shared" ca="1" si="22"/>
        <v>8.5768742058449809E-2</v>
      </c>
    </row>
    <row r="217" spans="1:14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24"/>
        <v>44100</v>
      </c>
      <c r="I217">
        <f t="shared" si="19"/>
        <v>4</v>
      </c>
      <c r="J217">
        <f t="shared" si="20"/>
        <v>1</v>
      </c>
      <c r="L217">
        <f t="shared" si="23"/>
        <v>1578</v>
      </c>
      <c r="M217">
        <f t="shared" si="21"/>
        <v>127</v>
      </c>
      <c r="N217">
        <f t="shared" ca="1" si="22"/>
        <v>8.5551330798479083E-2</v>
      </c>
    </row>
    <row r="218" spans="1:14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24"/>
        <v>44101</v>
      </c>
      <c r="I218">
        <f t="shared" si="19"/>
        <v>4</v>
      </c>
      <c r="J218">
        <f t="shared" si="20"/>
        <v>3</v>
      </c>
      <c r="L218">
        <f t="shared" si="23"/>
        <v>1582</v>
      </c>
      <c r="M218">
        <f t="shared" si="21"/>
        <v>130</v>
      </c>
      <c r="N218">
        <f t="shared" ca="1" si="22"/>
        <v>8.5967130214917822E-2</v>
      </c>
    </row>
    <row r="219" spans="1:14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24"/>
        <v>44102</v>
      </c>
      <c r="I219">
        <f t="shared" si="19"/>
        <v>8</v>
      </c>
      <c r="J219">
        <f t="shared" si="20"/>
        <v>0</v>
      </c>
      <c r="L219">
        <f t="shared" si="23"/>
        <v>1590</v>
      </c>
      <c r="M219">
        <f t="shared" si="21"/>
        <v>130</v>
      </c>
      <c r="N219">
        <f t="shared" ca="1" si="22"/>
        <v>8.6792452830188674E-2</v>
      </c>
    </row>
    <row r="220" spans="1:14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24"/>
        <v>44103</v>
      </c>
      <c r="I220">
        <f t="shared" si="19"/>
        <v>3</v>
      </c>
      <c r="J220">
        <f t="shared" si="20"/>
        <v>1</v>
      </c>
      <c r="L220">
        <f t="shared" si="23"/>
        <v>1593</v>
      </c>
      <c r="M220">
        <f t="shared" si="21"/>
        <v>131</v>
      </c>
      <c r="N220">
        <f t="shared" ca="1" si="22"/>
        <v>8.6629001883239173E-2</v>
      </c>
    </row>
    <row r="221" spans="1:14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24"/>
        <v>44104</v>
      </c>
      <c r="I221">
        <f t="shared" si="19"/>
        <v>7</v>
      </c>
      <c r="J221">
        <f t="shared" si="20"/>
        <v>1</v>
      </c>
      <c r="L221">
        <f t="shared" si="23"/>
        <v>1600</v>
      </c>
      <c r="M221">
        <f t="shared" si="21"/>
        <v>132</v>
      </c>
      <c r="N221">
        <f t="shared" ca="1" si="22"/>
        <v>8.6874999999999994E-2</v>
      </c>
    </row>
    <row r="222" spans="1:14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24"/>
        <v>44105</v>
      </c>
      <c r="I222">
        <f t="shared" si="19"/>
        <v>6</v>
      </c>
      <c r="J222">
        <f t="shared" si="20"/>
        <v>0</v>
      </c>
      <c r="L222">
        <f t="shared" si="23"/>
        <v>1606</v>
      </c>
      <c r="M222">
        <f t="shared" si="21"/>
        <v>132</v>
      </c>
      <c r="N222">
        <f t="shared" ca="1" si="22"/>
        <v>8.7795765877957663E-2</v>
      </c>
    </row>
    <row r="223" spans="1:14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24"/>
        <v>44106</v>
      </c>
      <c r="I223">
        <f t="shared" si="19"/>
        <v>3</v>
      </c>
      <c r="J223">
        <f t="shared" si="20"/>
        <v>0</v>
      </c>
      <c r="L223">
        <f t="shared" si="23"/>
        <v>1609</v>
      </c>
      <c r="M223">
        <f t="shared" si="21"/>
        <v>132</v>
      </c>
      <c r="N223">
        <f t="shared" ca="1" si="22"/>
        <v>8.7632069608452448E-2</v>
      </c>
    </row>
    <row r="224" spans="1:14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24"/>
        <v>44107</v>
      </c>
      <c r="I224">
        <f t="shared" si="19"/>
        <v>4</v>
      </c>
      <c r="J224">
        <f t="shared" si="20"/>
        <v>0</v>
      </c>
      <c r="L224">
        <f t="shared" si="23"/>
        <v>1613</v>
      </c>
      <c r="M224">
        <f t="shared" si="21"/>
        <v>132</v>
      </c>
      <c r="N224">
        <f t="shared" ca="1" si="22"/>
        <v>8.7414755114693113E-2</v>
      </c>
    </row>
    <row r="225" spans="1:14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24"/>
        <v>44108</v>
      </c>
      <c r="I225">
        <f t="shared" si="19"/>
        <v>2</v>
      </c>
      <c r="J225">
        <f t="shared" si="20"/>
        <v>0</v>
      </c>
      <c r="L225">
        <f t="shared" si="23"/>
        <v>1615</v>
      </c>
      <c r="M225">
        <f t="shared" si="21"/>
        <v>132</v>
      </c>
      <c r="N225">
        <f t="shared" ca="1" si="22"/>
        <v>8.8544891640866874E-2</v>
      </c>
    </row>
    <row r="226" spans="1:14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24"/>
        <v>44109</v>
      </c>
      <c r="I226">
        <f t="shared" si="19"/>
        <v>12</v>
      </c>
      <c r="J226">
        <f t="shared" si="20"/>
        <v>0</v>
      </c>
      <c r="L226">
        <f t="shared" si="23"/>
        <v>1627</v>
      </c>
      <c r="M226">
        <f t="shared" si="21"/>
        <v>132</v>
      </c>
      <c r="N226">
        <f t="shared" ca="1" si="22"/>
        <v>8.7891825445605407E-2</v>
      </c>
    </row>
    <row r="227" spans="1:14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24"/>
        <v>44110</v>
      </c>
      <c r="I227">
        <f t="shared" si="19"/>
        <v>7</v>
      </c>
      <c r="J227">
        <f t="shared" si="20"/>
        <v>1</v>
      </c>
      <c r="L227">
        <f t="shared" si="23"/>
        <v>1634</v>
      </c>
      <c r="M227">
        <f t="shared" si="21"/>
        <v>133</v>
      </c>
      <c r="N227">
        <f t="shared" ca="1" si="22"/>
        <v>8.7515299877600983E-2</v>
      </c>
    </row>
    <row r="228" spans="1:14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24"/>
        <v>44111</v>
      </c>
      <c r="I228">
        <f t="shared" si="19"/>
        <v>1</v>
      </c>
      <c r="J228">
        <f t="shared" si="20"/>
        <v>0</v>
      </c>
      <c r="L228">
        <f t="shared" si="23"/>
        <v>1635</v>
      </c>
      <c r="M228">
        <f t="shared" si="21"/>
        <v>133</v>
      </c>
      <c r="N228">
        <f t="shared" ca="1" si="22"/>
        <v>8.990825688073395E-2</v>
      </c>
    </row>
    <row r="229" spans="1:14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24"/>
        <v>44112</v>
      </c>
      <c r="I229">
        <f t="shared" si="19"/>
        <v>20</v>
      </c>
      <c r="J229">
        <f t="shared" si="20"/>
        <v>1</v>
      </c>
      <c r="L229">
        <f t="shared" si="23"/>
        <v>1655</v>
      </c>
      <c r="M229">
        <f t="shared" si="21"/>
        <v>134</v>
      </c>
      <c r="N229">
        <f t="shared" ca="1" si="22"/>
        <v>9.003021148036254E-2</v>
      </c>
    </row>
    <row r="230" spans="1:14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24"/>
        <v>44113</v>
      </c>
      <c r="I230">
        <f t="shared" si="19"/>
        <v>3</v>
      </c>
      <c r="J230">
        <f t="shared" si="20"/>
        <v>1</v>
      </c>
      <c r="L230">
        <f t="shared" si="23"/>
        <v>1658</v>
      </c>
      <c r="M230">
        <f t="shared" si="21"/>
        <v>135</v>
      </c>
      <c r="N230">
        <f t="shared" ca="1" si="22"/>
        <v>9.167671893848009E-2</v>
      </c>
    </row>
    <row r="231" spans="1:14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24"/>
        <v>44114</v>
      </c>
      <c r="I231">
        <f t="shared" si="19"/>
        <v>5</v>
      </c>
      <c r="J231">
        <f t="shared" si="20"/>
        <v>0</v>
      </c>
      <c r="L231">
        <f t="shared" si="23"/>
        <v>1663</v>
      </c>
      <c r="M231">
        <f t="shared" si="21"/>
        <v>135</v>
      </c>
      <c r="N231">
        <f t="shared" ca="1" si="22"/>
        <v>9.2603728202044502E-2</v>
      </c>
    </row>
    <row r="232" spans="1:14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24"/>
        <v>44115</v>
      </c>
      <c r="I232">
        <f t="shared" si="19"/>
        <v>5</v>
      </c>
      <c r="J232">
        <f t="shared" si="20"/>
        <v>1</v>
      </c>
      <c r="L232">
        <f t="shared" si="23"/>
        <v>1668</v>
      </c>
      <c r="M232">
        <f t="shared" si="21"/>
        <v>136</v>
      </c>
      <c r="N232">
        <f t="shared" ca="1" si="22"/>
        <v>9.2925659472422067E-2</v>
      </c>
    </row>
    <row r="233" spans="1:14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24"/>
        <v>44116</v>
      </c>
      <c r="I233">
        <f t="shared" si="19"/>
        <v>24</v>
      </c>
      <c r="J233">
        <f t="shared" si="20"/>
        <v>2</v>
      </c>
      <c r="L233">
        <f t="shared" si="23"/>
        <v>1692</v>
      </c>
      <c r="M233">
        <f t="shared" si="21"/>
        <v>138</v>
      </c>
      <c r="N233">
        <f t="shared" ca="1" si="22"/>
        <v>9.1607565011820324E-2</v>
      </c>
    </row>
    <row r="234" spans="1:14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24"/>
        <v>44117</v>
      </c>
      <c r="I234">
        <f t="shared" si="19"/>
        <v>8</v>
      </c>
      <c r="J234">
        <f t="shared" si="20"/>
        <v>0</v>
      </c>
      <c r="L234">
        <f t="shared" si="23"/>
        <v>1700</v>
      </c>
      <c r="M234">
        <f t="shared" si="21"/>
        <v>138</v>
      </c>
      <c r="N234">
        <f t="shared" ca="1" si="22"/>
        <v>9.1764705882352943E-2</v>
      </c>
    </row>
    <row r="235" spans="1:14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24"/>
        <v>44118</v>
      </c>
      <c r="I235">
        <f t="shared" si="19"/>
        <v>7</v>
      </c>
      <c r="J235">
        <f t="shared" si="20"/>
        <v>1</v>
      </c>
      <c r="L235">
        <f t="shared" si="23"/>
        <v>1707</v>
      </c>
      <c r="M235">
        <f t="shared" si="21"/>
        <v>139</v>
      </c>
      <c r="N235">
        <f t="shared" ca="1" si="22"/>
        <v>9.1388400702987704E-2</v>
      </c>
    </row>
    <row r="236" spans="1:14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24"/>
        <v>44119</v>
      </c>
      <c r="I236">
        <f t="shared" si="19"/>
        <v>43</v>
      </c>
      <c r="J236">
        <f t="shared" si="20"/>
        <v>2</v>
      </c>
      <c r="L236">
        <f t="shared" si="23"/>
        <v>1750</v>
      </c>
      <c r="M236">
        <f t="shared" si="21"/>
        <v>141</v>
      </c>
      <c r="N236">
        <f t="shared" ca="1" si="22"/>
        <v>8.9714285714285719E-2</v>
      </c>
    </row>
    <row r="237" spans="1:14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24"/>
        <v>44120</v>
      </c>
      <c r="I237">
        <f t="shared" si="19"/>
        <v>5</v>
      </c>
      <c r="J237">
        <f t="shared" si="20"/>
        <v>0</v>
      </c>
      <c r="L237">
        <f t="shared" si="23"/>
        <v>1755</v>
      </c>
      <c r="M237">
        <f t="shared" si="21"/>
        <v>141</v>
      </c>
      <c r="N237">
        <f t="shared" ca="1" si="22"/>
        <v>8.9458689458689455E-2</v>
      </c>
    </row>
    <row r="238" spans="1:14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24"/>
        <v>44121</v>
      </c>
      <c r="I238">
        <f t="shared" si="19"/>
        <v>2</v>
      </c>
      <c r="J238">
        <f t="shared" si="20"/>
        <v>0</v>
      </c>
      <c r="L238">
        <f t="shared" si="23"/>
        <v>1757</v>
      </c>
      <c r="M238">
        <f t="shared" si="21"/>
        <v>141</v>
      </c>
      <c r="N238">
        <f t="shared" ca="1" si="22"/>
        <v>8.9926010244735344E-2</v>
      </c>
    </row>
    <row r="239" spans="1:14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24"/>
        <v>44122</v>
      </c>
      <c r="I239">
        <f t="shared" si="19"/>
        <v>7</v>
      </c>
      <c r="J239">
        <f t="shared" si="20"/>
        <v>2</v>
      </c>
      <c r="L239">
        <f t="shared" si="23"/>
        <v>1764</v>
      </c>
      <c r="M239">
        <f t="shared" si="21"/>
        <v>143</v>
      </c>
      <c r="N239">
        <f t="shared" ca="1" si="22"/>
        <v>9.013605442176871E-2</v>
      </c>
    </row>
    <row r="240" spans="1:14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24"/>
        <v>44123</v>
      </c>
      <c r="I240">
        <f t="shared" si="19"/>
        <v>18</v>
      </c>
      <c r="J240">
        <f t="shared" si="20"/>
        <v>0</v>
      </c>
      <c r="L240">
        <f t="shared" si="23"/>
        <v>1782</v>
      </c>
      <c r="M240">
        <f t="shared" si="21"/>
        <v>143</v>
      </c>
      <c r="N240">
        <f t="shared" ca="1" si="22"/>
        <v>9.034792368125702E-2</v>
      </c>
    </row>
    <row r="241" spans="1:14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24"/>
        <v>44124</v>
      </c>
      <c r="I241">
        <f t="shared" si="19"/>
        <v>11</v>
      </c>
      <c r="J241">
        <f t="shared" si="20"/>
        <v>0</v>
      </c>
      <c r="L241">
        <f t="shared" si="23"/>
        <v>1793</v>
      </c>
      <c r="M241">
        <f t="shared" si="21"/>
        <v>143</v>
      </c>
      <c r="N241">
        <f t="shared" ca="1" si="22"/>
        <v>8.97936419408812E-2</v>
      </c>
    </row>
    <row r="242" spans="1:14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24"/>
        <v>44125</v>
      </c>
      <c r="I242">
        <f t="shared" si="19"/>
        <v>5</v>
      </c>
      <c r="J242">
        <f t="shared" si="20"/>
        <v>4</v>
      </c>
      <c r="L242">
        <f t="shared" si="23"/>
        <v>1798</v>
      </c>
      <c r="M242">
        <f t="shared" si="21"/>
        <v>147</v>
      </c>
      <c r="N242">
        <f t="shared" ca="1" si="22"/>
        <v>9.2324805339265847E-2</v>
      </c>
    </row>
    <row r="243" spans="1:14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24"/>
        <v>44126</v>
      </c>
      <c r="I243">
        <f t="shared" si="19"/>
        <v>7</v>
      </c>
      <c r="J243">
        <f t="shared" si="20"/>
        <v>2</v>
      </c>
      <c r="L243">
        <f t="shared" si="23"/>
        <v>1805</v>
      </c>
      <c r="M243">
        <f t="shared" si="21"/>
        <v>149</v>
      </c>
      <c r="N243">
        <f t="shared" ca="1" si="22"/>
        <v>9.1966759002770085E-2</v>
      </c>
    </row>
    <row r="244" spans="1:14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24"/>
        <v>44127</v>
      </c>
      <c r="I244">
        <f t="shared" si="19"/>
        <v>5</v>
      </c>
      <c r="J244">
        <f t="shared" si="20"/>
        <v>3</v>
      </c>
      <c r="L244">
        <f t="shared" si="23"/>
        <v>1810</v>
      </c>
      <c r="M244">
        <f t="shared" si="21"/>
        <v>152</v>
      </c>
      <c r="N244">
        <f t="shared" ca="1" si="22"/>
        <v>9.2265193370165741E-2</v>
      </c>
    </row>
    <row r="245" spans="1:14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24"/>
        <v>44128</v>
      </c>
      <c r="I245">
        <f t="shared" si="19"/>
        <v>4</v>
      </c>
      <c r="J245">
        <f t="shared" si="20"/>
        <v>2</v>
      </c>
      <c r="L245">
        <f t="shared" si="23"/>
        <v>1814</v>
      </c>
      <c r="M245">
        <f t="shared" si="21"/>
        <v>154</v>
      </c>
      <c r="N245">
        <f t="shared" ca="1" si="22"/>
        <v>9.206174200661521E-2</v>
      </c>
    </row>
    <row r="246" spans="1:14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24"/>
        <v>44129</v>
      </c>
      <c r="I246">
        <f t="shared" si="19"/>
        <v>0</v>
      </c>
      <c r="J246">
        <f t="shared" si="20"/>
        <v>1</v>
      </c>
      <c r="L246">
        <f t="shared" si="23"/>
        <v>1814</v>
      </c>
      <c r="M246">
        <f t="shared" si="21"/>
        <v>155</v>
      </c>
      <c r="N246">
        <f t="shared" ca="1" si="22"/>
        <v>9.2613009922822495E-2</v>
      </c>
    </row>
    <row r="247" spans="1:14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24"/>
        <v>44130</v>
      </c>
      <c r="I247">
        <f t="shared" si="19"/>
        <v>5</v>
      </c>
      <c r="J247">
        <f t="shared" si="20"/>
        <v>0</v>
      </c>
      <c r="L247">
        <f t="shared" si="23"/>
        <v>1819</v>
      </c>
      <c r="M247">
        <f t="shared" si="21"/>
        <v>155</v>
      </c>
      <c r="N247">
        <f t="shared" ca="1" si="22"/>
        <v>9.2908191313908747E-2</v>
      </c>
    </row>
    <row r="248" spans="1:14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24"/>
        <v>44131</v>
      </c>
      <c r="I248">
        <f t="shared" si="19"/>
        <v>2</v>
      </c>
      <c r="J248">
        <f t="shared" si="20"/>
        <v>1</v>
      </c>
      <c r="L248">
        <f t="shared" si="23"/>
        <v>1821</v>
      </c>
      <c r="M248">
        <f t="shared" si="21"/>
        <v>156</v>
      </c>
      <c r="N248">
        <f t="shared" ca="1" si="22"/>
        <v>9.2806150466776496E-2</v>
      </c>
    </row>
    <row r="249" spans="1:14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24"/>
        <v>44132</v>
      </c>
      <c r="I249">
        <f t="shared" si="19"/>
        <v>3</v>
      </c>
      <c r="J249">
        <f t="shared" si="20"/>
        <v>0</v>
      </c>
      <c r="L249">
        <f t="shared" si="23"/>
        <v>1824</v>
      </c>
      <c r="M249">
        <f t="shared" si="21"/>
        <v>156</v>
      </c>
      <c r="N249">
        <f t="shared" ca="1" si="22"/>
        <v>9.2653508771929821E-2</v>
      </c>
    </row>
    <row r="250" spans="1:14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24"/>
        <v>44133</v>
      </c>
      <c r="I250">
        <f t="shared" si="19"/>
        <v>9</v>
      </c>
      <c r="J250">
        <f t="shared" si="20"/>
        <v>1</v>
      </c>
      <c r="L250">
        <f t="shared" si="23"/>
        <v>1833</v>
      </c>
      <c r="M250">
        <f t="shared" si="21"/>
        <v>157</v>
      </c>
      <c r="N250">
        <f t="shared" ca="1" si="22"/>
        <v>9.2744135297326794E-2</v>
      </c>
    </row>
    <row r="251" spans="1:14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24"/>
        <v>44134</v>
      </c>
      <c r="I251">
        <f t="shared" si="19"/>
        <v>6</v>
      </c>
      <c r="J251">
        <f t="shared" si="20"/>
        <v>0</v>
      </c>
      <c r="L251">
        <f t="shared" si="23"/>
        <v>1839</v>
      </c>
      <c r="M251">
        <f t="shared" si="21"/>
        <v>157</v>
      </c>
      <c r="N251">
        <f t="shared" ca="1" si="22"/>
        <v>9.2985318107667206E-2</v>
      </c>
    </row>
    <row r="252" spans="1:14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24"/>
        <v>44135</v>
      </c>
      <c r="I252">
        <f t="shared" si="19"/>
        <v>5</v>
      </c>
      <c r="J252">
        <f t="shared" si="20"/>
        <v>1</v>
      </c>
      <c r="L252">
        <f t="shared" si="23"/>
        <v>1844</v>
      </c>
      <c r="M252">
        <f t="shared" si="21"/>
        <v>158</v>
      </c>
      <c r="N252">
        <f t="shared" ca="1" si="22"/>
        <v>9.273318872017354E-2</v>
      </c>
    </row>
    <row r="253" spans="1:14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24"/>
        <v>44136</v>
      </c>
      <c r="I253">
        <f t="shared" si="19"/>
        <v>3</v>
      </c>
      <c r="J253">
        <f t="shared" si="20"/>
        <v>1</v>
      </c>
      <c r="L253">
        <f t="shared" si="23"/>
        <v>1847</v>
      </c>
      <c r="M253">
        <f t="shared" si="21"/>
        <v>159</v>
      </c>
      <c r="N253">
        <f t="shared" ca="1" si="22"/>
        <v>9.3665403356794796E-2</v>
      </c>
    </row>
    <row r="254" spans="1:14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24"/>
        <v>44137</v>
      </c>
      <c r="I254">
        <f t="shared" si="19"/>
        <v>38</v>
      </c>
      <c r="J254">
        <f t="shared" si="20"/>
        <v>2</v>
      </c>
      <c r="L254">
        <f t="shared" si="23"/>
        <v>1885</v>
      </c>
      <c r="M254">
        <f t="shared" si="21"/>
        <v>161</v>
      </c>
      <c r="N254">
        <f t="shared" ca="1" si="22"/>
        <v>9.1777188328912462E-2</v>
      </c>
    </row>
    <row r="255" spans="1:14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24"/>
        <v>44138</v>
      </c>
      <c r="I255">
        <f t="shared" si="19"/>
        <v>5</v>
      </c>
      <c r="J255">
        <f t="shared" si="20"/>
        <v>0</v>
      </c>
      <c r="L255">
        <f t="shared" si="23"/>
        <v>1890</v>
      </c>
      <c r="M255">
        <f t="shared" si="21"/>
        <v>161</v>
      </c>
      <c r="N255">
        <f t="shared" ca="1" si="22"/>
        <v>9.3121693121693119E-2</v>
      </c>
    </row>
    <row r="256" spans="1:14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24"/>
        <v>44139</v>
      </c>
      <c r="I256">
        <f t="shared" si="19"/>
        <v>6</v>
      </c>
      <c r="J256">
        <f t="shared" si="20"/>
        <v>5</v>
      </c>
      <c r="L256">
        <f t="shared" si="23"/>
        <v>1896</v>
      </c>
      <c r="M256">
        <f t="shared" si="21"/>
        <v>166</v>
      </c>
      <c r="N256">
        <f t="shared" ca="1" si="22"/>
        <v>9.3354430379746833E-2</v>
      </c>
    </row>
    <row r="257" spans="1:14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24"/>
        <v>44140</v>
      </c>
      <c r="I257">
        <f t="shared" si="19"/>
        <v>10</v>
      </c>
      <c r="J257">
        <f t="shared" si="20"/>
        <v>0</v>
      </c>
      <c r="L257">
        <f t="shared" si="23"/>
        <v>1906</v>
      </c>
      <c r="M257">
        <f t="shared" si="21"/>
        <v>166</v>
      </c>
      <c r="N257">
        <f t="shared" ca="1" si="22"/>
        <v>9.3913955928646375E-2</v>
      </c>
    </row>
    <row r="258" spans="1:14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24"/>
        <v>44141</v>
      </c>
      <c r="I258">
        <f t="shared" si="19"/>
        <v>10</v>
      </c>
      <c r="J258">
        <f t="shared" si="20"/>
        <v>1</v>
      </c>
      <c r="L258">
        <f t="shared" si="23"/>
        <v>1916</v>
      </c>
      <c r="M258">
        <f t="shared" si="21"/>
        <v>167</v>
      </c>
      <c r="N258">
        <f t="shared" ca="1" si="22"/>
        <v>9.3423799582463468E-2</v>
      </c>
    </row>
    <row r="259" spans="1:14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24"/>
        <v>44142</v>
      </c>
      <c r="I259">
        <f t="shared" ref="I259:I322" si="25">IFERROR(VLOOKUP(H259,$A:$B, 2, FALSE),0)</f>
        <v>6</v>
      </c>
      <c r="J259">
        <f t="shared" ref="J259:J322" si="26">IFERROR(VLOOKUP(H259,$D:$E, 2, FALSE),0)</f>
        <v>0</v>
      </c>
      <c r="L259">
        <f t="shared" si="23"/>
        <v>1922</v>
      </c>
      <c r="M259">
        <f t="shared" ref="M259:M322" si="27">J259+M258</f>
        <v>167</v>
      </c>
      <c r="N259">
        <f t="shared" ref="N259:N322" ca="1" si="28">OFFSET(M259, $P$1, 0)/L259</f>
        <v>9.4172736732570234E-2</v>
      </c>
    </row>
    <row r="260" spans="1:14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24"/>
        <v>44143</v>
      </c>
      <c r="I260">
        <f t="shared" si="25"/>
        <v>8</v>
      </c>
      <c r="J260">
        <f t="shared" si="26"/>
        <v>1</v>
      </c>
      <c r="L260">
        <f t="shared" ref="L260:L323" si="29">I260+L259</f>
        <v>1930</v>
      </c>
      <c r="M260">
        <f t="shared" si="27"/>
        <v>168</v>
      </c>
      <c r="N260">
        <f t="shared" ca="1" si="28"/>
        <v>9.3782383419689114E-2</v>
      </c>
    </row>
    <row r="261" spans="1:14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30">H260+1</f>
        <v>44144</v>
      </c>
      <c r="I261">
        <f t="shared" si="25"/>
        <v>18</v>
      </c>
      <c r="J261">
        <f t="shared" si="26"/>
        <v>1</v>
      </c>
      <c r="L261">
        <f t="shared" si="29"/>
        <v>1948</v>
      </c>
      <c r="M261">
        <f t="shared" si="27"/>
        <v>169</v>
      </c>
      <c r="N261">
        <f t="shared" ca="1" si="28"/>
        <v>9.3429158110882954E-2</v>
      </c>
    </row>
    <row r="262" spans="1:14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30"/>
        <v>44145</v>
      </c>
      <c r="I262">
        <f t="shared" si="25"/>
        <v>42</v>
      </c>
      <c r="J262">
        <f t="shared" si="26"/>
        <v>0</v>
      </c>
      <c r="L262">
        <f t="shared" si="29"/>
        <v>1990</v>
      </c>
      <c r="M262">
        <f t="shared" si="27"/>
        <v>169</v>
      </c>
      <c r="N262">
        <f t="shared" ca="1" si="28"/>
        <v>9.2462311557788945E-2</v>
      </c>
    </row>
    <row r="263" spans="1:14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30"/>
        <v>44146</v>
      </c>
      <c r="I263">
        <f t="shared" si="25"/>
        <v>10</v>
      </c>
      <c r="J263">
        <f t="shared" si="26"/>
        <v>0</v>
      </c>
      <c r="L263">
        <f t="shared" si="29"/>
        <v>2000</v>
      </c>
      <c r="M263">
        <f t="shared" si="27"/>
        <v>169</v>
      </c>
      <c r="N263">
        <f t="shared" ca="1" si="28"/>
        <v>9.1999999999999998E-2</v>
      </c>
    </row>
    <row r="264" spans="1:14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30"/>
        <v>44147</v>
      </c>
      <c r="I264">
        <f t="shared" si="25"/>
        <v>12</v>
      </c>
      <c r="J264">
        <f t="shared" si="26"/>
        <v>1</v>
      </c>
      <c r="L264">
        <f t="shared" si="29"/>
        <v>2012</v>
      </c>
      <c r="M264">
        <f t="shared" si="27"/>
        <v>170</v>
      </c>
      <c r="N264">
        <f t="shared" ca="1" si="28"/>
        <v>9.2445328031809146E-2</v>
      </c>
    </row>
    <row r="265" spans="1:14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30"/>
        <v>44148</v>
      </c>
      <c r="I265">
        <f t="shared" si="25"/>
        <v>8</v>
      </c>
      <c r="J265">
        <f t="shared" si="26"/>
        <v>1</v>
      </c>
      <c r="L265">
        <f t="shared" si="29"/>
        <v>2020</v>
      </c>
      <c r="M265">
        <f t="shared" si="27"/>
        <v>171</v>
      </c>
      <c r="N265">
        <f t="shared" ca="1" si="28"/>
        <v>9.3069306930693069E-2</v>
      </c>
    </row>
    <row r="266" spans="1:14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30"/>
        <v>44149</v>
      </c>
      <c r="I266">
        <f t="shared" si="25"/>
        <v>20</v>
      </c>
      <c r="J266">
        <f t="shared" si="26"/>
        <v>0</v>
      </c>
      <c r="L266">
        <f t="shared" si="29"/>
        <v>2040</v>
      </c>
      <c r="M266">
        <f t="shared" si="27"/>
        <v>171</v>
      </c>
      <c r="N266">
        <f t="shared" ca="1" si="28"/>
        <v>9.3137254901960786E-2</v>
      </c>
    </row>
    <row r="267" spans="1:14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30"/>
        <v>44150</v>
      </c>
      <c r="I267">
        <f t="shared" si="25"/>
        <v>12</v>
      </c>
      <c r="J267">
        <f t="shared" si="26"/>
        <v>2</v>
      </c>
      <c r="L267">
        <f t="shared" si="29"/>
        <v>2052</v>
      </c>
      <c r="M267">
        <f t="shared" si="27"/>
        <v>173</v>
      </c>
      <c r="N267">
        <f t="shared" ca="1" si="28"/>
        <v>9.4054580896686155E-2</v>
      </c>
    </row>
    <row r="268" spans="1:14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30"/>
        <v>44151</v>
      </c>
      <c r="I268">
        <f t="shared" si="25"/>
        <v>19</v>
      </c>
      <c r="J268">
        <f t="shared" si="26"/>
        <v>0</v>
      </c>
      <c r="L268">
        <f t="shared" si="29"/>
        <v>2071</v>
      </c>
      <c r="M268">
        <f t="shared" si="27"/>
        <v>173</v>
      </c>
      <c r="N268">
        <f t="shared" ca="1" si="28"/>
        <v>9.415741187831965E-2</v>
      </c>
    </row>
    <row r="269" spans="1:14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30"/>
        <v>44152</v>
      </c>
      <c r="I269">
        <f t="shared" si="25"/>
        <v>35</v>
      </c>
      <c r="J269">
        <f t="shared" si="26"/>
        <v>3</v>
      </c>
      <c r="L269">
        <f t="shared" si="29"/>
        <v>2106</v>
      </c>
      <c r="M269">
        <f t="shared" si="27"/>
        <v>176</v>
      </c>
      <c r="N269">
        <f t="shared" ca="1" si="28"/>
        <v>9.306742640075974E-2</v>
      </c>
    </row>
    <row r="270" spans="1:14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30"/>
        <v>44153</v>
      </c>
      <c r="I270">
        <f t="shared" si="25"/>
        <v>32</v>
      </c>
      <c r="J270">
        <f t="shared" si="26"/>
        <v>1</v>
      </c>
      <c r="L270">
        <f t="shared" si="29"/>
        <v>2138</v>
      </c>
      <c r="M270">
        <f t="shared" si="27"/>
        <v>177</v>
      </c>
      <c r="N270">
        <f t="shared" ca="1" si="28"/>
        <v>9.2609915809167442E-2</v>
      </c>
    </row>
    <row r="271" spans="1:14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30"/>
        <v>44154</v>
      </c>
      <c r="I271">
        <f t="shared" si="25"/>
        <v>24</v>
      </c>
      <c r="J271">
        <f t="shared" si="26"/>
        <v>2</v>
      </c>
      <c r="L271">
        <f t="shared" si="29"/>
        <v>2162</v>
      </c>
      <c r="M271">
        <f t="shared" si="27"/>
        <v>179</v>
      </c>
      <c r="N271">
        <f t="shared" ca="1" si="28"/>
        <v>9.4357076780758553E-2</v>
      </c>
    </row>
    <row r="272" spans="1:14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30"/>
        <v>44155</v>
      </c>
      <c r="I272">
        <f t="shared" si="25"/>
        <v>45</v>
      </c>
      <c r="J272">
        <f t="shared" si="26"/>
        <v>0</v>
      </c>
      <c r="L272">
        <f t="shared" si="29"/>
        <v>2207</v>
      </c>
      <c r="M272">
        <f t="shared" si="27"/>
        <v>179</v>
      </c>
      <c r="N272">
        <f t="shared" ca="1" si="28"/>
        <v>9.4245582238332584E-2</v>
      </c>
    </row>
    <row r="273" spans="1:14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30"/>
        <v>44156</v>
      </c>
      <c r="I273">
        <f t="shared" si="25"/>
        <v>19</v>
      </c>
      <c r="J273">
        <f t="shared" si="26"/>
        <v>2</v>
      </c>
      <c r="L273">
        <f t="shared" si="29"/>
        <v>2226</v>
      </c>
      <c r="M273">
        <f t="shared" si="27"/>
        <v>181</v>
      </c>
      <c r="N273">
        <f t="shared" ca="1" si="28"/>
        <v>9.5238095238095233E-2</v>
      </c>
    </row>
    <row r="274" spans="1:14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30"/>
        <v>44157</v>
      </c>
      <c r="I274">
        <f t="shared" si="25"/>
        <v>15</v>
      </c>
      <c r="J274">
        <f t="shared" si="26"/>
        <v>0</v>
      </c>
      <c r="L274">
        <f t="shared" si="29"/>
        <v>2241</v>
      </c>
      <c r="M274">
        <f t="shared" si="27"/>
        <v>181</v>
      </c>
      <c r="N274">
        <f t="shared" ca="1" si="28"/>
        <v>9.6831771530566713E-2</v>
      </c>
    </row>
    <row r="275" spans="1:14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30"/>
        <v>44158</v>
      </c>
      <c r="I275">
        <f t="shared" si="25"/>
        <v>64</v>
      </c>
      <c r="J275">
        <f t="shared" si="26"/>
        <v>1</v>
      </c>
      <c r="L275">
        <f t="shared" si="29"/>
        <v>2305</v>
      </c>
      <c r="M275">
        <f t="shared" si="27"/>
        <v>182</v>
      </c>
      <c r="N275">
        <f t="shared" ca="1" si="28"/>
        <v>9.7180043383947937E-2</v>
      </c>
    </row>
    <row r="276" spans="1:14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30"/>
        <v>44159</v>
      </c>
      <c r="I276">
        <f t="shared" si="25"/>
        <v>48</v>
      </c>
      <c r="J276">
        <f t="shared" si="26"/>
        <v>2</v>
      </c>
      <c r="L276">
        <f t="shared" si="29"/>
        <v>2353</v>
      </c>
      <c r="M276">
        <f t="shared" si="27"/>
        <v>184</v>
      </c>
      <c r="N276">
        <f t="shared" ca="1" si="28"/>
        <v>9.732256693582661E-2</v>
      </c>
    </row>
    <row r="277" spans="1:14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30"/>
        <v>44160</v>
      </c>
      <c r="I277">
        <f t="shared" si="25"/>
        <v>69</v>
      </c>
      <c r="J277">
        <f t="shared" si="26"/>
        <v>0</v>
      </c>
      <c r="L277">
        <f t="shared" si="29"/>
        <v>2422</v>
      </c>
      <c r="M277">
        <f t="shared" si="27"/>
        <v>184</v>
      </c>
      <c r="N277">
        <f t="shared" ca="1" si="28"/>
        <v>9.5788604459124696E-2</v>
      </c>
    </row>
    <row r="278" spans="1:14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30"/>
        <v>44161</v>
      </c>
      <c r="I278">
        <f t="shared" si="25"/>
        <v>15</v>
      </c>
      <c r="J278">
        <f t="shared" si="26"/>
        <v>2</v>
      </c>
      <c r="L278">
        <f t="shared" si="29"/>
        <v>2437</v>
      </c>
      <c r="M278">
        <f t="shared" si="27"/>
        <v>186</v>
      </c>
      <c r="N278">
        <f t="shared" ca="1" si="28"/>
        <v>9.7250718096019692E-2</v>
      </c>
    </row>
    <row r="279" spans="1:14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30"/>
        <v>44162</v>
      </c>
      <c r="I279">
        <f t="shared" si="25"/>
        <v>51</v>
      </c>
      <c r="J279">
        <f t="shared" si="26"/>
        <v>2</v>
      </c>
      <c r="L279">
        <f t="shared" si="29"/>
        <v>2488</v>
      </c>
      <c r="M279">
        <f t="shared" si="27"/>
        <v>188</v>
      </c>
      <c r="N279">
        <f t="shared" ca="1" si="28"/>
        <v>9.8070739549839234E-2</v>
      </c>
    </row>
    <row r="280" spans="1:14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30"/>
        <v>44163</v>
      </c>
      <c r="I280">
        <f t="shared" si="25"/>
        <v>84</v>
      </c>
      <c r="J280">
        <f t="shared" si="26"/>
        <v>2</v>
      </c>
      <c r="L280">
        <f t="shared" si="29"/>
        <v>2572</v>
      </c>
      <c r="M280">
        <f t="shared" si="27"/>
        <v>190</v>
      </c>
      <c r="N280">
        <f t="shared" ca="1" si="28"/>
        <v>9.6811819595645415E-2</v>
      </c>
    </row>
    <row r="281" spans="1:14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30"/>
        <v>44164</v>
      </c>
      <c r="I281">
        <f t="shared" si="25"/>
        <v>28</v>
      </c>
      <c r="J281">
        <f t="shared" si="26"/>
        <v>3</v>
      </c>
      <c r="L281">
        <f t="shared" si="29"/>
        <v>2600</v>
      </c>
      <c r="M281">
        <f t="shared" si="27"/>
        <v>193</v>
      </c>
      <c r="N281">
        <f t="shared" ca="1" si="28"/>
        <v>9.7692307692307689E-2</v>
      </c>
    </row>
    <row r="282" spans="1:14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30"/>
        <v>44165</v>
      </c>
      <c r="I282">
        <f t="shared" si="25"/>
        <v>173</v>
      </c>
      <c r="J282">
        <f t="shared" si="26"/>
        <v>2</v>
      </c>
      <c r="L282">
        <f t="shared" si="29"/>
        <v>2773</v>
      </c>
      <c r="M282">
        <f t="shared" si="27"/>
        <v>195</v>
      </c>
      <c r="N282">
        <f t="shared" ca="1" si="28"/>
        <v>9.4843130183916338E-2</v>
      </c>
    </row>
    <row r="283" spans="1:14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30"/>
        <v>44166</v>
      </c>
      <c r="I283">
        <f t="shared" si="25"/>
        <v>50</v>
      </c>
      <c r="J283">
        <f t="shared" si="26"/>
        <v>1</v>
      </c>
      <c r="L283">
        <f t="shared" si="29"/>
        <v>2823</v>
      </c>
      <c r="M283">
        <f t="shared" si="27"/>
        <v>196</v>
      </c>
      <c r="N283">
        <f t="shared" ca="1" si="28"/>
        <v>9.7059865391427566E-2</v>
      </c>
    </row>
    <row r="284" spans="1:14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30"/>
        <v>44167</v>
      </c>
      <c r="I284">
        <f t="shared" si="25"/>
        <v>78</v>
      </c>
      <c r="J284">
        <f t="shared" si="26"/>
        <v>2</v>
      </c>
      <c r="L284">
        <f t="shared" si="29"/>
        <v>2901</v>
      </c>
      <c r="M284">
        <f t="shared" si="27"/>
        <v>198</v>
      </c>
      <c r="N284">
        <f t="shared" ca="1" si="28"/>
        <v>9.7207859358841783E-2</v>
      </c>
    </row>
    <row r="285" spans="1:14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30"/>
        <v>44168</v>
      </c>
      <c r="I285">
        <f t="shared" si="25"/>
        <v>76</v>
      </c>
      <c r="J285">
        <f t="shared" si="26"/>
        <v>6</v>
      </c>
      <c r="L285">
        <f t="shared" si="29"/>
        <v>2977</v>
      </c>
      <c r="M285">
        <f t="shared" si="27"/>
        <v>204</v>
      </c>
      <c r="N285">
        <f t="shared" ca="1" si="28"/>
        <v>9.7077594894188782E-2</v>
      </c>
    </row>
    <row r="286" spans="1:14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30"/>
        <v>44169</v>
      </c>
      <c r="I286">
        <f t="shared" si="25"/>
        <v>128</v>
      </c>
      <c r="J286">
        <f t="shared" si="26"/>
        <v>4</v>
      </c>
      <c r="L286">
        <f t="shared" si="29"/>
        <v>3105</v>
      </c>
      <c r="M286">
        <f t="shared" si="27"/>
        <v>208</v>
      </c>
      <c r="N286">
        <f t="shared" ca="1" si="28"/>
        <v>9.5974235104669889E-2</v>
      </c>
    </row>
    <row r="287" spans="1:14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30"/>
        <v>44170</v>
      </c>
      <c r="I287">
        <f t="shared" si="25"/>
        <v>28</v>
      </c>
      <c r="J287">
        <f t="shared" si="26"/>
        <v>4</v>
      </c>
      <c r="L287">
        <f t="shared" si="29"/>
        <v>3133</v>
      </c>
      <c r="M287">
        <f t="shared" si="27"/>
        <v>212</v>
      </c>
      <c r="N287">
        <f t="shared" ca="1" si="28"/>
        <v>9.8308330673475899E-2</v>
      </c>
    </row>
    <row r="288" spans="1:14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30"/>
        <v>44171</v>
      </c>
      <c r="I288">
        <f t="shared" si="25"/>
        <v>32</v>
      </c>
      <c r="J288">
        <f t="shared" si="26"/>
        <v>5</v>
      </c>
      <c r="L288">
        <f t="shared" si="29"/>
        <v>3165</v>
      </c>
      <c r="M288">
        <f t="shared" si="27"/>
        <v>217</v>
      </c>
      <c r="N288">
        <f t="shared" ca="1" si="28"/>
        <v>0.10015797788309637</v>
      </c>
    </row>
    <row r="289" spans="1:14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30"/>
        <v>44172</v>
      </c>
      <c r="I289">
        <f t="shared" si="25"/>
        <v>165</v>
      </c>
      <c r="J289">
        <f t="shared" si="26"/>
        <v>7</v>
      </c>
      <c r="L289">
        <f t="shared" si="29"/>
        <v>3330</v>
      </c>
      <c r="M289">
        <f t="shared" si="27"/>
        <v>224</v>
      </c>
      <c r="N289">
        <f t="shared" ca="1" si="28"/>
        <v>0.1</v>
      </c>
    </row>
    <row r="290" spans="1:14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30"/>
        <v>44173</v>
      </c>
      <c r="I290">
        <f t="shared" si="25"/>
        <v>123</v>
      </c>
      <c r="J290">
        <f t="shared" si="26"/>
        <v>5</v>
      </c>
      <c r="L290">
        <f t="shared" si="29"/>
        <v>3453</v>
      </c>
      <c r="M290">
        <f t="shared" si="27"/>
        <v>229</v>
      </c>
      <c r="N290">
        <f t="shared" ca="1" si="28"/>
        <v>9.9333912539820449E-2</v>
      </c>
    </row>
    <row r="291" spans="1:14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30"/>
        <v>44174</v>
      </c>
      <c r="I291">
        <f t="shared" si="25"/>
        <v>58</v>
      </c>
      <c r="J291">
        <f t="shared" si="26"/>
        <v>3</v>
      </c>
      <c r="L291">
        <f t="shared" si="29"/>
        <v>3511</v>
      </c>
      <c r="M291">
        <f t="shared" si="27"/>
        <v>232</v>
      </c>
      <c r="N291">
        <f t="shared" ca="1" si="28"/>
        <v>0.10082597550555397</v>
      </c>
    </row>
    <row r="292" spans="1:14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30"/>
        <v>44175</v>
      </c>
      <c r="I292">
        <f t="shared" si="25"/>
        <v>82</v>
      </c>
      <c r="J292">
        <f t="shared" si="26"/>
        <v>5</v>
      </c>
      <c r="L292">
        <f t="shared" si="29"/>
        <v>3593</v>
      </c>
      <c r="M292">
        <f t="shared" si="27"/>
        <v>237</v>
      </c>
      <c r="N292">
        <f t="shared" ca="1" si="28"/>
        <v>0.10019482326746451</v>
      </c>
    </row>
    <row r="293" spans="1:14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30"/>
        <v>44176</v>
      </c>
      <c r="I293">
        <f t="shared" si="25"/>
        <v>114</v>
      </c>
      <c r="J293">
        <f t="shared" si="26"/>
        <v>7</v>
      </c>
      <c r="L293">
        <f t="shared" si="29"/>
        <v>3707</v>
      </c>
      <c r="M293">
        <f t="shared" si="27"/>
        <v>244</v>
      </c>
      <c r="N293">
        <f t="shared" ca="1" si="28"/>
        <v>0.10089020771513353</v>
      </c>
    </row>
    <row r="294" spans="1:14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30"/>
        <v>44177</v>
      </c>
      <c r="I294">
        <f t="shared" si="25"/>
        <v>40</v>
      </c>
      <c r="J294">
        <f t="shared" si="26"/>
        <v>5</v>
      </c>
      <c r="L294">
        <f t="shared" si="29"/>
        <v>3747</v>
      </c>
      <c r="M294">
        <f t="shared" si="27"/>
        <v>249</v>
      </c>
      <c r="N294">
        <f t="shared" ca="1" si="28"/>
        <v>0.10248198558847077</v>
      </c>
    </row>
    <row r="295" spans="1:14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30"/>
        <v>44178</v>
      </c>
      <c r="I295">
        <f t="shared" si="25"/>
        <v>61</v>
      </c>
      <c r="J295">
        <f t="shared" si="26"/>
        <v>5</v>
      </c>
      <c r="L295">
        <f t="shared" si="29"/>
        <v>3808</v>
      </c>
      <c r="M295">
        <f t="shared" si="27"/>
        <v>254</v>
      </c>
      <c r="N295">
        <f t="shared" ca="1" si="28"/>
        <v>0.10504201680672269</v>
      </c>
    </row>
    <row r="296" spans="1:14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30"/>
        <v>44179</v>
      </c>
      <c r="I296">
        <f t="shared" si="25"/>
        <v>151</v>
      </c>
      <c r="J296">
        <f t="shared" si="26"/>
        <v>9</v>
      </c>
      <c r="L296">
        <f t="shared" si="29"/>
        <v>3959</v>
      </c>
      <c r="M296">
        <f t="shared" si="27"/>
        <v>263</v>
      </c>
      <c r="N296">
        <f t="shared" ca="1" si="28"/>
        <v>0.10431927254357161</v>
      </c>
    </row>
    <row r="297" spans="1:14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30"/>
        <v>44180</v>
      </c>
      <c r="I297">
        <f t="shared" si="25"/>
        <v>94</v>
      </c>
      <c r="J297">
        <f t="shared" si="26"/>
        <v>11</v>
      </c>
      <c r="L297">
        <f t="shared" si="29"/>
        <v>4053</v>
      </c>
      <c r="M297">
        <f t="shared" si="27"/>
        <v>274</v>
      </c>
      <c r="N297">
        <f t="shared" ca="1" si="28"/>
        <v>0.10486059708857637</v>
      </c>
    </row>
    <row r="298" spans="1:14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30"/>
        <v>44181</v>
      </c>
      <c r="I298">
        <f t="shared" si="25"/>
        <v>88</v>
      </c>
      <c r="J298">
        <f t="shared" si="26"/>
        <v>8</v>
      </c>
      <c r="L298">
        <f t="shared" si="29"/>
        <v>4141</v>
      </c>
      <c r="M298">
        <f t="shared" si="27"/>
        <v>282</v>
      </c>
      <c r="N298">
        <f t="shared" ca="1" si="28"/>
        <v>0.10456411494808017</v>
      </c>
    </row>
    <row r="299" spans="1:14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30"/>
        <v>44182</v>
      </c>
      <c r="I299">
        <f t="shared" si="25"/>
        <v>119</v>
      </c>
      <c r="J299">
        <f t="shared" si="26"/>
        <v>7</v>
      </c>
      <c r="L299">
        <f t="shared" si="29"/>
        <v>4260</v>
      </c>
      <c r="M299">
        <f t="shared" si="27"/>
        <v>289</v>
      </c>
      <c r="N299">
        <f t="shared" ca="1" si="28"/>
        <v>0.10516431924882629</v>
      </c>
    </row>
    <row r="300" spans="1:14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30"/>
        <v>44183</v>
      </c>
      <c r="I300">
        <f t="shared" si="25"/>
        <v>112</v>
      </c>
      <c r="J300">
        <f t="shared" si="26"/>
        <v>9</v>
      </c>
      <c r="L300">
        <f t="shared" si="29"/>
        <v>4372</v>
      </c>
      <c r="M300">
        <f t="shared" si="27"/>
        <v>298</v>
      </c>
      <c r="N300">
        <f t="shared" ca="1" si="28"/>
        <v>0.10635864592863678</v>
      </c>
    </row>
    <row r="301" spans="1:14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30"/>
        <v>44184</v>
      </c>
      <c r="I301">
        <f t="shared" si="25"/>
        <v>66</v>
      </c>
      <c r="J301">
        <f t="shared" si="26"/>
        <v>10</v>
      </c>
      <c r="L301">
        <f t="shared" si="29"/>
        <v>4438</v>
      </c>
      <c r="M301">
        <f t="shared" si="27"/>
        <v>308</v>
      </c>
      <c r="N301">
        <f t="shared" ca="1" si="28"/>
        <v>0.10793150067598017</v>
      </c>
    </row>
    <row r="302" spans="1:14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30"/>
        <v>44185</v>
      </c>
      <c r="I302">
        <f t="shared" si="25"/>
        <v>72</v>
      </c>
      <c r="J302">
        <f t="shared" si="26"/>
        <v>9</v>
      </c>
      <c r="L302">
        <f t="shared" si="29"/>
        <v>4510</v>
      </c>
      <c r="M302">
        <f t="shared" si="27"/>
        <v>317</v>
      </c>
      <c r="N302">
        <f t="shared" ca="1" si="28"/>
        <v>0.10997782705099779</v>
      </c>
    </row>
    <row r="303" spans="1:14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30"/>
        <v>44186</v>
      </c>
      <c r="I303">
        <f t="shared" si="25"/>
        <v>154</v>
      </c>
      <c r="J303">
        <f t="shared" si="26"/>
        <v>16</v>
      </c>
      <c r="L303">
        <f t="shared" si="29"/>
        <v>4664</v>
      </c>
      <c r="M303">
        <f t="shared" si="27"/>
        <v>333</v>
      </c>
      <c r="N303">
        <f t="shared" ca="1" si="28"/>
        <v>0.10827615780445969</v>
      </c>
    </row>
    <row r="304" spans="1:14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30"/>
        <v>44187</v>
      </c>
      <c r="I304">
        <f t="shared" si="25"/>
        <v>80</v>
      </c>
      <c r="J304">
        <f t="shared" si="26"/>
        <v>10</v>
      </c>
      <c r="L304">
        <f t="shared" si="29"/>
        <v>4744</v>
      </c>
      <c r="M304">
        <f t="shared" si="27"/>
        <v>343</v>
      </c>
      <c r="N304">
        <f t="shared" ca="1" si="28"/>
        <v>0.1087689713322091</v>
      </c>
    </row>
    <row r="305" spans="1:14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30"/>
        <v>44188</v>
      </c>
      <c r="I305">
        <f t="shared" si="25"/>
        <v>106</v>
      </c>
      <c r="J305">
        <f t="shared" si="26"/>
        <v>11</v>
      </c>
      <c r="L305">
        <f t="shared" si="29"/>
        <v>4850</v>
      </c>
      <c r="M305">
        <f t="shared" si="27"/>
        <v>354</v>
      </c>
      <c r="N305">
        <f t="shared" ca="1" si="28"/>
        <v>0.10845360824742269</v>
      </c>
    </row>
    <row r="306" spans="1:14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30"/>
        <v>44189</v>
      </c>
      <c r="I306">
        <f t="shared" si="25"/>
        <v>93</v>
      </c>
      <c r="J306">
        <f t="shared" si="26"/>
        <v>6</v>
      </c>
      <c r="L306">
        <f t="shared" si="29"/>
        <v>4943</v>
      </c>
      <c r="M306">
        <f t="shared" si="27"/>
        <v>360</v>
      </c>
      <c r="N306">
        <f t="shared" ca="1" si="28"/>
        <v>0.1088407849484119</v>
      </c>
    </row>
    <row r="307" spans="1:14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30"/>
        <v>44190</v>
      </c>
      <c r="I307">
        <f t="shared" si="25"/>
        <v>19</v>
      </c>
      <c r="J307">
        <f t="shared" si="26"/>
        <v>14</v>
      </c>
      <c r="L307">
        <f t="shared" si="29"/>
        <v>4962</v>
      </c>
      <c r="M307">
        <f t="shared" si="27"/>
        <v>374</v>
      </c>
      <c r="N307">
        <f t="shared" ca="1" si="28"/>
        <v>0.1094316807738815</v>
      </c>
    </row>
    <row r="308" spans="1:14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30"/>
        <v>44191</v>
      </c>
      <c r="I308">
        <f t="shared" si="25"/>
        <v>102</v>
      </c>
      <c r="J308">
        <f t="shared" si="26"/>
        <v>10</v>
      </c>
      <c r="L308">
        <f t="shared" si="29"/>
        <v>5064</v>
      </c>
      <c r="M308">
        <f t="shared" si="27"/>
        <v>384</v>
      </c>
      <c r="N308">
        <f t="shared" ca="1" si="28"/>
        <v>0.10880726698262243</v>
      </c>
    </row>
    <row r="309" spans="1:14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30"/>
        <v>44192</v>
      </c>
      <c r="I309">
        <f t="shared" si="25"/>
        <v>40</v>
      </c>
      <c r="J309">
        <f t="shared" si="26"/>
        <v>16</v>
      </c>
      <c r="L309">
        <f t="shared" si="29"/>
        <v>5104</v>
      </c>
      <c r="M309">
        <f t="shared" si="27"/>
        <v>400</v>
      </c>
      <c r="N309">
        <f t="shared" ca="1" si="28"/>
        <v>0.10913009404388714</v>
      </c>
    </row>
    <row r="310" spans="1:14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30"/>
        <v>44193</v>
      </c>
      <c r="I310">
        <f t="shared" si="25"/>
        <v>105</v>
      </c>
      <c r="J310">
        <f t="shared" si="26"/>
        <v>13</v>
      </c>
      <c r="L310">
        <f t="shared" si="29"/>
        <v>5209</v>
      </c>
      <c r="M310">
        <f t="shared" si="27"/>
        <v>413</v>
      </c>
      <c r="N310">
        <f t="shared" ca="1" si="28"/>
        <v>0.11019389518141678</v>
      </c>
    </row>
    <row r="311" spans="1:14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30"/>
        <v>44194</v>
      </c>
      <c r="I311">
        <f t="shared" si="25"/>
        <v>58</v>
      </c>
      <c r="J311">
        <f t="shared" si="26"/>
        <v>12</v>
      </c>
      <c r="L311">
        <f t="shared" si="29"/>
        <v>5267</v>
      </c>
      <c r="M311">
        <f t="shared" si="27"/>
        <v>425</v>
      </c>
      <c r="N311">
        <f t="shared" ca="1" si="28"/>
        <v>0.11068919688627302</v>
      </c>
    </row>
    <row r="312" spans="1:14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30"/>
        <v>44195</v>
      </c>
      <c r="I312">
        <f t="shared" si="25"/>
        <v>23</v>
      </c>
      <c r="J312">
        <f t="shared" si="26"/>
        <v>8</v>
      </c>
      <c r="L312">
        <f t="shared" si="29"/>
        <v>5290</v>
      </c>
      <c r="M312">
        <f t="shared" si="27"/>
        <v>433</v>
      </c>
      <c r="N312">
        <f t="shared" ca="1" si="28"/>
        <v>0.11172022684310019</v>
      </c>
    </row>
    <row r="313" spans="1:14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30"/>
        <v>44196</v>
      </c>
      <c r="I313">
        <f t="shared" si="25"/>
        <v>59</v>
      </c>
      <c r="J313">
        <f t="shared" si="26"/>
        <v>15</v>
      </c>
      <c r="L313">
        <f t="shared" si="29"/>
        <v>5349</v>
      </c>
      <c r="M313">
        <f t="shared" si="27"/>
        <v>448</v>
      </c>
      <c r="N313">
        <f t="shared" ca="1" si="28"/>
        <v>0.11198354832679006</v>
      </c>
    </row>
    <row r="314" spans="1:14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30"/>
        <v>44197</v>
      </c>
      <c r="I314">
        <f t="shared" si="25"/>
        <v>14</v>
      </c>
      <c r="J314">
        <f t="shared" si="26"/>
        <v>17</v>
      </c>
      <c r="L314">
        <f t="shared" si="29"/>
        <v>5363</v>
      </c>
      <c r="M314">
        <f t="shared" si="27"/>
        <v>465</v>
      </c>
      <c r="N314">
        <f t="shared" ca="1" si="28"/>
        <v>0.11336938280812978</v>
      </c>
    </row>
    <row r="315" spans="1:14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30"/>
        <v>44198</v>
      </c>
      <c r="I315">
        <f t="shared" si="25"/>
        <v>28</v>
      </c>
      <c r="J315">
        <f t="shared" si="26"/>
        <v>14</v>
      </c>
      <c r="L315">
        <f t="shared" si="29"/>
        <v>5391</v>
      </c>
      <c r="M315">
        <f t="shared" si="27"/>
        <v>479</v>
      </c>
      <c r="N315">
        <f t="shared" ca="1" si="28"/>
        <v>0.11389352624744946</v>
      </c>
    </row>
    <row r="316" spans="1:14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30"/>
        <v>44199</v>
      </c>
      <c r="I316">
        <f t="shared" si="25"/>
        <v>36</v>
      </c>
      <c r="J316">
        <f t="shared" si="26"/>
        <v>17</v>
      </c>
      <c r="L316">
        <f t="shared" si="29"/>
        <v>5427</v>
      </c>
      <c r="M316">
        <f t="shared" si="27"/>
        <v>496</v>
      </c>
      <c r="N316">
        <f t="shared" ca="1" si="28"/>
        <v>0.11442786069651742</v>
      </c>
    </row>
    <row r="317" spans="1:14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30"/>
        <v>44200</v>
      </c>
      <c r="I317">
        <f t="shared" si="25"/>
        <v>80</v>
      </c>
      <c r="J317">
        <f t="shared" si="26"/>
        <v>9</v>
      </c>
      <c r="L317">
        <f t="shared" si="29"/>
        <v>5507</v>
      </c>
      <c r="M317">
        <f t="shared" si="27"/>
        <v>505</v>
      </c>
      <c r="N317">
        <f t="shared" ca="1" si="28"/>
        <v>0.11512620301434538</v>
      </c>
    </row>
    <row r="318" spans="1:14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30"/>
        <v>44201</v>
      </c>
      <c r="I318">
        <f t="shared" si="25"/>
        <v>36</v>
      </c>
      <c r="J318">
        <f t="shared" si="26"/>
        <v>11</v>
      </c>
      <c r="L318">
        <f t="shared" si="29"/>
        <v>5543</v>
      </c>
      <c r="M318">
        <f t="shared" si="27"/>
        <v>516</v>
      </c>
      <c r="N318">
        <f t="shared" ca="1" si="28"/>
        <v>0.11582175717120692</v>
      </c>
    </row>
    <row r="319" spans="1:14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30"/>
        <v>44202</v>
      </c>
      <c r="I319">
        <f t="shared" si="25"/>
        <v>29</v>
      </c>
      <c r="J319">
        <f t="shared" si="26"/>
        <v>10</v>
      </c>
      <c r="L319">
        <f t="shared" si="29"/>
        <v>5572</v>
      </c>
      <c r="M319">
        <f t="shared" si="27"/>
        <v>526</v>
      </c>
      <c r="N319">
        <f t="shared" ca="1" si="28"/>
        <v>0.11593682699210338</v>
      </c>
    </row>
    <row r="320" spans="1:14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30"/>
        <v>44203</v>
      </c>
      <c r="I320">
        <f t="shared" si="25"/>
        <v>79</v>
      </c>
      <c r="J320">
        <f t="shared" si="26"/>
        <v>12</v>
      </c>
      <c r="L320">
        <f t="shared" si="29"/>
        <v>5651</v>
      </c>
      <c r="M320">
        <f t="shared" si="27"/>
        <v>538</v>
      </c>
      <c r="N320">
        <f t="shared" ca="1" si="28"/>
        <v>0.11466996991682887</v>
      </c>
    </row>
    <row r="321" spans="1:14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30"/>
        <v>44204</v>
      </c>
      <c r="I321">
        <f t="shared" si="25"/>
        <v>22</v>
      </c>
      <c r="J321">
        <f t="shared" si="26"/>
        <v>5</v>
      </c>
      <c r="L321">
        <f t="shared" si="29"/>
        <v>5673</v>
      </c>
      <c r="M321">
        <f t="shared" si="27"/>
        <v>543</v>
      </c>
      <c r="N321">
        <f t="shared" ca="1" si="28"/>
        <v>0.11528291909042834</v>
      </c>
    </row>
    <row r="322" spans="1:14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30"/>
        <v>44205</v>
      </c>
      <c r="I322">
        <f t="shared" si="25"/>
        <v>24</v>
      </c>
      <c r="J322">
        <f t="shared" si="26"/>
        <v>8</v>
      </c>
      <c r="L322">
        <f t="shared" si="29"/>
        <v>5697</v>
      </c>
      <c r="M322">
        <f t="shared" si="27"/>
        <v>551</v>
      </c>
      <c r="N322">
        <f t="shared" ca="1" si="28"/>
        <v>0.11637704054765666</v>
      </c>
    </row>
    <row r="323" spans="1:14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30"/>
        <v>44206</v>
      </c>
      <c r="I323">
        <f t="shared" ref="I323:I386" si="31">IFERROR(VLOOKUP(H323,$A:$B, 2, FALSE),0)</f>
        <v>34</v>
      </c>
      <c r="J323">
        <f t="shared" ref="J323:J386" si="32">IFERROR(VLOOKUP(H323,$D:$E, 2, FALSE),0)</f>
        <v>6</v>
      </c>
      <c r="L323">
        <f t="shared" si="29"/>
        <v>5731</v>
      </c>
      <c r="M323">
        <f t="shared" ref="M323:M386" si="33">J323+M322</f>
        <v>557</v>
      </c>
      <c r="N323">
        <f t="shared" ref="N323:N386" ca="1" si="34">OFFSET(M323, $P$1, 0)/L323</f>
        <v>0.11673355435351597</v>
      </c>
    </row>
    <row r="324" spans="1:14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30"/>
        <v>44207</v>
      </c>
      <c r="I324">
        <f t="shared" si="31"/>
        <v>78</v>
      </c>
      <c r="J324">
        <f t="shared" si="32"/>
        <v>17</v>
      </c>
      <c r="L324">
        <f t="shared" ref="L324:L387" si="35">I324+L323</f>
        <v>5809</v>
      </c>
      <c r="M324">
        <f t="shared" si="33"/>
        <v>574</v>
      </c>
      <c r="N324">
        <f t="shared" ca="1" si="34"/>
        <v>0.11637114821828197</v>
      </c>
    </row>
    <row r="325" spans="1:14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36">H324+1</f>
        <v>44208</v>
      </c>
      <c r="I325">
        <f t="shared" si="31"/>
        <v>43</v>
      </c>
      <c r="J325">
        <f t="shared" si="32"/>
        <v>9</v>
      </c>
      <c r="L325">
        <f t="shared" si="35"/>
        <v>5852</v>
      </c>
      <c r="M325">
        <f t="shared" si="33"/>
        <v>583</v>
      </c>
      <c r="N325">
        <f t="shared" ca="1" si="34"/>
        <v>0.11671223513328777</v>
      </c>
    </row>
    <row r="326" spans="1:14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36"/>
        <v>44209</v>
      </c>
      <c r="I326">
        <f t="shared" si="31"/>
        <v>23</v>
      </c>
      <c r="J326">
        <f t="shared" si="32"/>
        <v>8</v>
      </c>
      <c r="L326">
        <f t="shared" si="35"/>
        <v>5875</v>
      </c>
      <c r="M326">
        <f t="shared" si="33"/>
        <v>591</v>
      </c>
      <c r="N326">
        <f t="shared" ca="1" si="34"/>
        <v>0.11727659574468086</v>
      </c>
    </row>
    <row r="327" spans="1:14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36"/>
        <v>44210</v>
      </c>
      <c r="I327">
        <f t="shared" si="31"/>
        <v>57</v>
      </c>
      <c r="J327">
        <f t="shared" si="32"/>
        <v>8</v>
      </c>
      <c r="L327">
        <f t="shared" si="35"/>
        <v>5932</v>
      </c>
      <c r="M327">
        <f t="shared" si="33"/>
        <v>599</v>
      </c>
      <c r="N327">
        <f t="shared" ca="1" si="34"/>
        <v>0.11682400539447067</v>
      </c>
    </row>
    <row r="328" spans="1:14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36"/>
        <v>44211</v>
      </c>
      <c r="I328">
        <f t="shared" si="31"/>
        <v>26</v>
      </c>
      <c r="J328">
        <f t="shared" si="32"/>
        <v>9</v>
      </c>
      <c r="L328">
        <f t="shared" si="35"/>
        <v>5958</v>
      </c>
      <c r="M328">
        <f t="shared" si="33"/>
        <v>608</v>
      </c>
      <c r="N328">
        <f t="shared" ca="1" si="34"/>
        <v>0.11732124874118832</v>
      </c>
    </row>
    <row r="329" spans="1:14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36"/>
        <v>44212</v>
      </c>
      <c r="I329">
        <f t="shared" si="31"/>
        <v>23</v>
      </c>
      <c r="J329">
        <f t="shared" si="32"/>
        <v>6</v>
      </c>
      <c r="L329">
        <f t="shared" si="35"/>
        <v>5981</v>
      </c>
      <c r="M329">
        <f t="shared" si="33"/>
        <v>614</v>
      </c>
      <c r="N329">
        <f t="shared" ca="1" si="34"/>
        <v>0.11703728473499415</v>
      </c>
    </row>
    <row r="330" spans="1:14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36"/>
        <v>44213</v>
      </c>
      <c r="I330">
        <f t="shared" si="31"/>
        <v>15</v>
      </c>
      <c r="J330">
        <f t="shared" si="32"/>
        <v>7</v>
      </c>
      <c r="L330">
        <f t="shared" si="35"/>
        <v>5996</v>
      </c>
      <c r="M330">
        <f t="shared" si="33"/>
        <v>621</v>
      </c>
      <c r="N330">
        <f t="shared" ca="1" si="34"/>
        <v>0.11741160773849232</v>
      </c>
    </row>
    <row r="331" spans="1:14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36"/>
        <v>44214</v>
      </c>
      <c r="I331">
        <f t="shared" si="31"/>
        <v>47</v>
      </c>
      <c r="J331">
        <f t="shared" si="32"/>
        <v>13</v>
      </c>
      <c r="L331">
        <f t="shared" si="35"/>
        <v>6043</v>
      </c>
      <c r="M331">
        <f t="shared" si="33"/>
        <v>634</v>
      </c>
      <c r="N331">
        <f t="shared" ca="1" si="34"/>
        <v>0.11765679298361741</v>
      </c>
    </row>
    <row r="332" spans="1:14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36"/>
        <v>44215</v>
      </c>
      <c r="I332">
        <f t="shared" si="31"/>
        <v>17</v>
      </c>
      <c r="J332">
        <f t="shared" si="32"/>
        <v>8</v>
      </c>
      <c r="L332">
        <f t="shared" si="35"/>
        <v>6060</v>
      </c>
      <c r="M332">
        <f t="shared" si="33"/>
        <v>642</v>
      </c>
      <c r="N332">
        <f t="shared" ca="1" si="34"/>
        <v>0.11798679867986799</v>
      </c>
    </row>
    <row r="333" spans="1:14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36"/>
        <v>44216</v>
      </c>
      <c r="I333">
        <f t="shared" si="31"/>
        <v>13</v>
      </c>
      <c r="J333">
        <f t="shared" si="32"/>
        <v>4</v>
      </c>
      <c r="L333">
        <f t="shared" si="35"/>
        <v>6073</v>
      </c>
      <c r="M333">
        <f t="shared" si="33"/>
        <v>646</v>
      </c>
      <c r="N333">
        <f t="shared" ca="1" si="34"/>
        <v>0.11822822328338548</v>
      </c>
    </row>
    <row r="334" spans="1:14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36"/>
        <v>44217</v>
      </c>
      <c r="I334">
        <f t="shared" si="31"/>
        <v>32</v>
      </c>
      <c r="J334">
        <f t="shared" si="32"/>
        <v>2</v>
      </c>
      <c r="L334">
        <f t="shared" si="35"/>
        <v>6105</v>
      </c>
      <c r="M334">
        <f t="shared" si="33"/>
        <v>648</v>
      </c>
      <c r="N334">
        <f t="shared" ca="1" si="34"/>
        <v>0.1180999180999181</v>
      </c>
    </row>
    <row r="335" spans="1:14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36"/>
        <v>44218</v>
      </c>
      <c r="I335">
        <f t="shared" si="31"/>
        <v>16</v>
      </c>
      <c r="J335">
        <f t="shared" si="32"/>
        <v>6</v>
      </c>
      <c r="L335">
        <f t="shared" si="35"/>
        <v>6121</v>
      </c>
      <c r="M335">
        <f t="shared" si="33"/>
        <v>654</v>
      </c>
      <c r="N335">
        <f t="shared" ca="1" si="34"/>
        <v>0.11844469857866362</v>
      </c>
    </row>
    <row r="336" spans="1:14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36"/>
        <v>44219</v>
      </c>
      <c r="I336">
        <f t="shared" si="31"/>
        <v>10</v>
      </c>
      <c r="J336">
        <f t="shared" si="32"/>
        <v>9</v>
      </c>
      <c r="L336">
        <f t="shared" si="35"/>
        <v>6131</v>
      </c>
      <c r="M336">
        <f t="shared" si="33"/>
        <v>663</v>
      </c>
      <c r="N336">
        <f t="shared" ca="1" si="34"/>
        <v>0.11841461425542325</v>
      </c>
    </row>
    <row r="337" spans="1:14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36"/>
        <v>44220</v>
      </c>
      <c r="I337">
        <f t="shared" si="31"/>
        <v>10</v>
      </c>
      <c r="J337">
        <f t="shared" si="32"/>
        <v>6</v>
      </c>
      <c r="L337">
        <f t="shared" si="35"/>
        <v>6141</v>
      </c>
      <c r="M337">
        <f t="shared" si="33"/>
        <v>669</v>
      </c>
      <c r="N337">
        <f t="shared" ca="1" si="34"/>
        <v>0.11822178798241328</v>
      </c>
    </row>
    <row r="338" spans="1:14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36"/>
        <v>44221</v>
      </c>
      <c r="I338">
        <f t="shared" si="31"/>
        <v>22</v>
      </c>
      <c r="J338">
        <f t="shared" si="32"/>
        <v>7</v>
      </c>
      <c r="L338">
        <f t="shared" si="35"/>
        <v>6163</v>
      </c>
      <c r="M338">
        <f t="shared" si="33"/>
        <v>676</v>
      </c>
      <c r="N338">
        <f t="shared" ca="1" si="34"/>
        <v>0.11844880739899399</v>
      </c>
    </row>
    <row r="339" spans="1:14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36"/>
        <v>44222</v>
      </c>
      <c r="I339">
        <f t="shared" si="31"/>
        <v>12</v>
      </c>
      <c r="J339">
        <f t="shared" si="32"/>
        <v>7</v>
      </c>
      <c r="L339">
        <f t="shared" si="35"/>
        <v>6175</v>
      </c>
      <c r="M339">
        <f t="shared" si="33"/>
        <v>683</v>
      </c>
      <c r="N339">
        <f t="shared" ca="1" si="34"/>
        <v>0.1188663967611336</v>
      </c>
    </row>
    <row r="340" spans="1:14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36"/>
        <v>44223</v>
      </c>
      <c r="I340">
        <f t="shared" si="31"/>
        <v>8</v>
      </c>
      <c r="J340">
        <f t="shared" si="32"/>
        <v>6</v>
      </c>
      <c r="L340">
        <f t="shared" si="35"/>
        <v>6183</v>
      </c>
      <c r="M340">
        <f t="shared" si="33"/>
        <v>689</v>
      </c>
      <c r="N340">
        <f t="shared" ca="1" si="34"/>
        <v>0.11919780042050784</v>
      </c>
    </row>
    <row r="341" spans="1:14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36"/>
        <v>44224</v>
      </c>
      <c r="I341">
        <f t="shared" si="31"/>
        <v>7</v>
      </c>
      <c r="J341">
        <f t="shared" si="32"/>
        <v>4</v>
      </c>
      <c r="L341">
        <f t="shared" si="35"/>
        <v>6190</v>
      </c>
      <c r="M341">
        <f t="shared" si="33"/>
        <v>693</v>
      </c>
      <c r="N341">
        <f t="shared" ca="1" si="34"/>
        <v>0.11987075928917609</v>
      </c>
    </row>
    <row r="342" spans="1:14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36"/>
        <v>44225</v>
      </c>
      <c r="I342">
        <f t="shared" si="31"/>
        <v>16</v>
      </c>
      <c r="J342">
        <f t="shared" si="32"/>
        <v>6</v>
      </c>
      <c r="L342">
        <f t="shared" si="35"/>
        <v>6206</v>
      </c>
      <c r="M342">
        <f t="shared" si="33"/>
        <v>699</v>
      </c>
      <c r="N342">
        <f t="shared" ca="1" si="34"/>
        <v>0.11956171446986787</v>
      </c>
    </row>
    <row r="343" spans="1:14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36"/>
        <v>44226</v>
      </c>
      <c r="I343">
        <f t="shared" si="31"/>
        <v>19</v>
      </c>
      <c r="J343">
        <f t="shared" si="32"/>
        <v>1</v>
      </c>
      <c r="L343">
        <f t="shared" si="35"/>
        <v>6225</v>
      </c>
      <c r="M343">
        <f t="shared" si="33"/>
        <v>700</v>
      </c>
      <c r="N343">
        <f t="shared" ca="1" si="34"/>
        <v>0.11951807228915663</v>
      </c>
    </row>
    <row r="344" spans="1:14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36"/>
        <v>44227</v>
      </c>
      <c r="I344">
        <f t="shared" si="31"/>
        <v>15</v>
      </c>
      <c r="J344">
        <f t="shared" si="32"/>
        <v>4</v>
      </c>
      <c r="L344">
        <f t="shared" si="35"/>
        <v>6240</v>
      </c>
      <c r="M344">
        <f t="shared" si="33"/>
        <v>704</v>
      </c>
      <c r="N344">
        <f t="shared" ca="1" si="34"/>
        <v>0.11939102564102565</v>
      </c>
    </row>
    <row r="345" spans="1:14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36"/>
        <v>44228</v>
      </c>
      <c r="I345">
        <f t="shared" si="31"/>
        <v>17</v>
      </c>
      <c r="J345">
        <f t="shared" si="32"/>
        <v>7</v>
      </c>
      <c r="L345">
        <f t="shared" si="35"/>
        <v>6257</v>
      </c>
      <c r="M345">
        <f t="shared" si="33"/>
        <v>711</v>
      </c>
      <c r="N345">
        <f t="shared" ca="1" si="34"/>
        <v>0.11954610835863833</v>
      </c>
    </row>
    <row r="346" spans="1:14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36"/>
        <v>44229</v>
      </c>
      <c r="I346">
        <f t="shared" si="31"/>
        <v>10</v>
      </c>
      <c r="J346">
        <f t="shared" si="32"/>
        <v>4</v>
      </c>
      <c r="L346">
        <f t="shared" si="35"/>
        <v>6267</v>
      </c>
      <c r="M346">
        <f t="shared" si="33"/>
        <v>715</v>
      </c>
      <c r="N346">
        <f t="shared" ca="1" si="34"/>
        <v>0.11935535343864688</v>
      </c>
    </row>
    <row r="347" spans="1:14" x14ac:dyDescent="0.25">
      <c r="A347" s="4">
        <v>44256</v>
      </c>
      <c r="B347">
        <v>1</v>
      </c>
      <c r="H347" s="11">
        <f t="shared" si="36"/>
        <v>44230</v>
      </c>
      <c r="I347">
        <f t="shared" si="31"/>
        <v>10</v>
      </c>
      <c r="J347">
        <f t="shared" si="32"/>
        <v>3</v>
      </c>
      <c r="L347">
        <f t="shared" si="35"/>
        <v>6277</v>
      </c>
      <c r="M347">
        <f t="shared" si="33"/>
        <v>718</v>
      </c>
      <c r="N347">
        <f t="shared" ca="1" si="34"/>
        <v>0.11948382985502629</v>
      </c>
    </row>
    <row r="348" spans="1:14" x14ac:dyDescent="0.25">
      <c r="A348" s="4">
        <v>44263</v>
      </c>
      <c r="B348">
        <v>2</v>
      </c>
      <c r="H348" s="11">
        <f t="shared" si="36"/>
        <v>44231</v>
      </c>
      <c r="I348">
        <f t="shared" si="31"/>
        <v>6</v>
      </c>
      <c r="J348">
        <f t="shared" si="32"/>
        <v>3</v>
      </c>
      <c r="L348">
        <f t="shared" si="35"/>
        <v>6283</v>
      </c>
      <c r="M348">
        <f t="shared" si="33"/>
        <v>721</v>
      </c>
      <c r="N348">
        <f t="shared" ca="1" si="34"/>
        <v>0.11968804711125258</v>
      </c>
    </row>
    <row r="349" spans="1:14" x14ac:dyDescent="0.25">
      <c r="A349" s="4">
        <v>44265</v>
      </c>
      <c r="B349">
        <v>1</v>
      </c>
      <c r="H349" s="11">
        <f t="shared" si="36"/>
        <v>44232</v>
      </c>
      <c r="I349">
        <f t="shared" si="31"/>
        <v>12</v>
      </c>
      <c r="J349">
        <f t="shared" si="32"/>
        <v>4</v>
      </c>
      <c r="L349">
        <f t="shared" si="35"/>
        <v>6295</v>
      </c>
      <c r="M349">
        <f t="shared" si="33"/>
        <v>725</v>
      </c>
      <c r="N349">
        <f t="shared" ca="1" si="34"/>
        <v>0.11977760127084988</v>
      </c>
    </row>
    <row r="350" spans="1:14" x14ac:dyDescent="0.25">
      <c r="A350" s="4">
        <v>44266</v>
      </c>
      <c r="B350">
        <v>2</v>
      </c>
      <c r="H350" s="11">
        <f t="shared" si="36"/>
        <v>44233</v>
      </c>
      <c r="I350">
        <f t="shared" si="31"/>
        <v>2</v>
      </c>
      <c r="J350">
        <f t="shared" si="32"/>
        <v>1</v>
      </c>
      <c r="L350">
        <f t="shared" si="35"/>
        <v>6297</v>
      </c>
      <c r="M350">
        <f t="shared" si="33"/>
        <v>726</v>
      </c>
      <c r="N350">
        <f t="shared" ca="1" si="34"/>
        <v>0.12021597586152136</v>
      </c>
    </row>
    <row r="351" spans="1:14" x14ac:dyDescent="0.25">
      <c r="A351" s="4">
        <v>44267</v>
      </c>
      <c r="B351">
        <v>2</v>
      </c>
      <c r="H351" s="11">
        <f t="shared" si="36"/>
        <v>44234</v>
      </c>
      <c r="I351">
        <f t="shared" si="31"/>
        <v>4</v>
      </c>
      <c r="J351">
        <f t="shared" si="32"/>
        <v>0</v>
      </c>
      <c r="L351">
        <f t="shared" si="35"/>
        <v>6301</v>
      </c>
      <c r="M351">
        <f t="shared" si="33"/>
        <v>726</v>
      </c>
      <c r="N351">
        <f t="shared" ca="1" si="34"/>
        <v>0.12045707030630058</v>
      </c>
    </row>
    <row r="352" spans="1:14" x14ac:dyDescent="0.25">
      <c r="A352" s="4">
        <v>44268</v>
      </c>
      <c r="B352">
        <v>1</v>
      </c>
      <c r="H352" s="11">
        <f t="shared" si="36"/>
        <v>44235</v>
      </c>
      <c r="I352">
        <f t="shared" si="31"/>
        <v>11</v>
      </c>
      <c r="J352">
        <f t="shared" si="32"/>
        <v>4</v>
      </c>
      <c r="L352">
        <f t="shared" si="35"/>
        <v>6312</v>
      </c>
      <c r="M352">
        <f t="shared" si="33"/>
        <v>730</v>
      </c>
      <c r="N352">
        <f t="shared" ca="1" si="34"/>
        <v>0.12040557667934093</v>
      </c>
    </row>
    <row r="353" spans="1:14" x14ac:dyDescent="0.25">
      <c r="A353" s="4">
        <v>44269</v>
      </c>
      <c r="B353">
        <v>1</v>
      </c>
      <c r="H353" s="11">
        <f t="shared" si="36"/>
        <v>44236</v>
      </c>
      <c r="I353">
        <f t="shared" si="31"/>
        <v>7</v>
      </c>
      <c r="J353">
        <f t="shared" si="32"/>
        <v>4</v>
      </c>
      <c r="L353">
        <f t="shared" si="35"/>
        <v>6319</v>
      </c>
      <c r="M353">
        <f t="shared" si="33"/>
        <v>734</v>
      </c>
      <c r="N353">
        <f t="shared" ca="1" si="34"/>
        <v>0.12058870074378858</v>
      </c>
    </row>
    <row r="354" spans="1:14" x14ac:dyDescent="0.25">
      <c r="A354" s="4">
        <v>44270</v>
      </c>
      <c r="B354">
        <v>1</v>
      </c>
      <c r="H354" s="11">
        <f t="shared" si="36"/>
        <v>44237</v>
      </c>
      <c r="I354">
        <f t="shared" si="31"/>
        <v>4</v>
      </c>
      <c r="J354">
        <f t="shared" si="32"/>
        <v>3</v>
      </c>
      <c r="L354">
        <f t="shared" si="35"/>
        <v>6323</v>
      </c>
      <c r="M354">
        <f t="shared" si="33"/>
        <v>737</v>
      </c>
      <c r="N354">
        <f t="shared" ca="1" si="34"/>
        <v>0.12051241499288312</v>
      </c>
    </row>
    <row r="355" spans="1:14" x14ac:dyDescent="0.25">
      <c r="A355" s="4">
        <v>44278</v>
      </c>
      <c r="B355">
        <v>1</v>
      </c>
      <c r="H355" s="11">
        <f t="shared" si="36"/>
        <v>44238</v>
      </c>
      <c r="I355">
        <f t="shared" si="31"/>
        <v>6</v>
      </c>
      <c r="J355">
        <f t="shared" si="32"/>
        <v>5</v>
      </c>
      <c r="L355">
        <f t="shared" si="35"/>
        <v>6329</v>
      </c>
      <c r="M355">
        <f t="shared" si="33"/>
        <v>742</v>
      </c>
      <c r="N355">
        <f t="shared" ca="1" si="34"/>
        <v>0.120398167167009</v>
      </c>
    </row>
    <row r="356" spans="1:14" x14ac:dyDescent="0.25">
      <c r="A356" s="4">
        <v>44281</v>
      </c>
      <c r="B356">
        <v>1</v>
      </c>
      <c r="H356" s="11">
        <f t="shared" si="36"/>
        <v>44239</v>
      </c>
      <c r="I356">
        <f t="shared" si="31"/>
        <v>2</v>
      </c>
      <c r="J356">
        <f t="shared" si="32"/>
        <v>0</v>
      </c>
      <c r="L356">
        <f t="shared" si="35"/>
        <v>6331</v>
      </c>
      <c r="M356">
        <f t="shared" si="33"/>
        <v>742</v>
      </c>
      <c r="N356">
        <f t="shared" ca="1" si="34"/>
        <v>0.12083399147054177</v>
      </c>
    </row>
    <row r="357" spans="1:14" x14ac:dyDescent="0.25">
      <c r="A357" s="4">
        <v>44282</v>
      </c>
      <c r="B357">
        <v>1</v>
      </c>
      <c r="H357" s="11">
        <f t="shared" si="36"/>
        <v>44240</v>
      </c>
      <c r="I357">
        <f t="shared" si="31"/>
        <v>1</v>
      </c>
      <c r="J357">
        <f t="shared" si="32"/>
        <v>2</v>
      </c>
      <c r="L357">
        <f t="shared" si="35"/>
        <v>6332</v>
      </c>
      <c r="M357">
        <f t="shared" si="33"/>
        <v>744</v>
      </c>
      <c r="N357">
        <f t="shared" ca="1" si="34"/>
        <v>0.1208149084017688</v>
      </c>
    </row>
    <row r="358" spans="1:14" x14ac:dyDescent="0.25">
      <c r="A358" s="4">
        <v>44285</v>
      </c>
      <c r="B358">
        <v>1</v>
      </c>
      <c r="H358" s="11">
        <f t="shared" si="36"/>
        <v>44241</v>
      </c>
      <c r="I358">
        <f t="shared" si="31"/>
        <v>0</v>
      </c>
      <c r="J358">
        <f t="shared" si="32"/>
        <v>1</v>
      </c>
      <c r="L358">
        <f t="shared" si="35"/>
        <v>6332</v>
      </c>
      <c r="M358">
        <f t="shared" si="33"/>
        <v>745</v>
      </c>
      <c r="N358">
        <f t="shared" ca="1" si="34"/>
        <v>0.1208149084017688</v>
      </c>
    </row>
    <row r="359" spans="1:14" x14ac:dyDescent="0.25">
      <c r="A359" s="4">
        <v>44286</v>
      </c>
      <c r="B359">
        <v>1</v>
      </c>
      <c r="H359" s="11">
        <f t="shared" si="36"/>
        <v>44242</v>
      </c>
      <c r="I359">
        <f t="shared" si="31"/>
        <v>2</v>
      </c>
      <c r="J359">
        <f t="shared" si="32"/>
        <v>3</v>
      </c>
      <c r="L359">
        <f t="shared" si="35"/>
        <v>6334</v>
      </c>
      <c r="M359">
        <f t="shared" si="33"/>
        <v>748</v>
      </c>
      <c r="N359">
        <f t="shared" ca="1" si="34"/>
        <v>0.12077676034101674</v>
      </c>
    </row>
    <row r="360" spans="1:14" x14ac:dyDescent="0.25">
      <c r="A360" s="4">
        <v>44287</v>
      </c>
      <c r="B360">
        <v>1</v>
      </c>
      <c r="H360" s="11">
        <f t="shared" si="36"/>
        <v>44243</v>
      </c>
      <c r="I360">
        <f t="shared" si="31"/>
        <v>0</v>
      </c>
      <c r="J360">
        <f t="shared" si="32"/>
        <v>0</v>
      </c>
      <c r="L360">
        <f t="shared" si="35"/>
        <v>6334</v>
      </c>
      <c r="M360">
        <f t="shared" si="33"/>
        <v>748</v>
      </c>
      <c r="N360">
        <f t="shared" ca="1" si="34"/>
        <v>0.12077676034101674</v>
      </c>
    </row>
    <row r="361" spans="1:14" x14ac:dyDescent="0.25">
      <c r="A361" s="4">
        <v>44290</v>
      </c>
      <c r="B361">
        <v>2</v>
      </c>
      <c r="H361" s="11">
        <f t="shared" si="36"/>
        <v>44244</v>
      </c>
      <c r="I361">
        <f t="shared" si="31"/>
        <v>2</v>
      </c>
      <c r="J361">
        <f t="shared" si="32"/>
        <v>2</v>
      </c>
      <c r="L361">
        <f t="shared" si="35"/>
        <v>6336</v>
      </c>
      <c r="M361">
        <f t="shared" si="33"/>
        <v>750</v>
      </c>
      <c r="N361">
        <f t="shared" ca="1" si="34"/>
        <v>0.12089646464646464</v>
      </c>
    </row>
    <row r="362" spans="1:14" x14ac:dyDescent="0.25">
      <c r="A362" s="4">
        <v>44291</v>
      </c>
      <c r="B362">
        <v>1</v>
      </c>
      <c r="H362" s="11">
        <f t="shared" si="36"/>
        <v>44245</v>
      </c>
      <c r="I362">
        <f t="shared" si="31"/>
        <v>2</v>
      </c>
      <c r="J362">
        <f t="shared" si="32"/>
        <v>2</v>
      </c>
      <c r="L362">
        <f t="shared" si="35"/>
        <v>6338</v>
      </c>
      <c r="M362">
        <f t="shared" si="33"/>
        <v>752</v>
      </c>
      <c r="N362">
        <f t="shared" ca="1" si="34"/>
        <v>0.12101609340485958</v>
      </c>
    </row>
    <row r="363" spans="1:14" x14ac:dyDescent="0.25">
      <c r="A363" s="4">
        <v>44292</v>
      </c>
      <c r="B363">
        <v>1</v>
      </c>
      <c r="H363" s="11">
        <f t="shared" si="36"/>
        <v>44246</v>
      </c>
      <c r="I363">
        <f t="shared" si="31"/>
        <v>3</v>
      </c>
      <c r="J363">
        <f t="shared" si="32"/>
        <v>2</v>
      </c>
      <c r="L363">
        <f t="shared" si="35"/>
        <v>6341</v>
      </c>
      <c r="M363">
        <f t="shared" si="33"/>
        <v>754</v>
      </c>
      <c r="N363">
        <f t="shared" ca="1" si="34"/>
        <v>0.12111654313199811</v>
      </c>
    </row>
    <row r="364" spans="1:14" x14ac:dyDescent="0.25">
      <c r="A364" s="4">
        <v>44293</v>
      </c>
      <c r="B364">
        <v>2</v>
      </c>
      <c r="H364" s="11">
        <f t="shared" si="36"/>
        <v>44247</v>
      </c>
      <c r="I364">
        <f t="shared" si="31"/>
        <v>1</v>
      </c>
      <c r="J364">
        <f t="shared" si="32"/>
        <v>3</v>
      </c>
      <c r="L364">
        <f t="shared" si="35"/>
        <v>6342</v>
      </c>
      <c r="M364">
        <f t="shared" si="33"/>
        <v>757</v>
      </c>
      <c r="N364">
        <f t="shared" ca="1" si="34"/>
        <v>0.12125512456638285</v>
      </c>
    </row>
    <row r="365" spans="1:14" x14ac:dyDescent="0.25">
      <c r="A365" s="4">
        <v>44295</v>
      </c>
      <c r="B365">
        <v>1</v>
      </c>
      <c r="H365" s="11">
        <f t="shared" si="36"/>
        <v>44248</v>
      </c>
      <c r="I365">
        <f t="shared" si="31"/>
        <v>1</v>
      </c>
      <c r="J365">
        <f t="shared" si="32"/>
        <v>2</v>
      </c>
      <c r="L365">
        <f t="shared" si="35"/>
        <v>6343</v>
      </c>
      <c r="M365">
        <f t="shared" si="33"/>
        <v>759</v>
      </c>
      <c r="N365">
        <f t="shared" ca="1" si="34"/>
        <v>0.12139366230490305</v>
      </c>
    </row>
    <row r="366" spans="1:14" x14ac:dyDescent="0.25">
      <c r="A366" s="4">
        <v>44296</v>
      </c>
      <c r="B366">
        <v>1</v>
      </c>
      <c r="H366" s="11">
        <f t="shared" si="36"/>
        <v>44249</v>
      </c>
      <c r="I366">
        <f t="shared" si="31"/>
        <v>2</v>
      </c>
      <c r="J366">
        <f t="shared" si="32"/>
        <v>1</v>
      </c>
      <c r="L366">
        <f t="shared" si="35"/>
        <v>6345</v>
      </c>
      <c r="M366">
        <f t="shared" si="33"/>
        <v>760</v>
      </c>
      <c r="N366">
        <f t="shared" ca="1" si="34"/>
        <v>0.12151300236406619</v>
      </c>
    </row>
    <row r="367" spans="1:14" x14ac:dyDescent="0.25">
      <c r="A367" s="4">
        <v>44299</v>
      </c>
      <c r="B367">
        <v>2</v>
      </c>
      <c r="H367" s="11">
        <f t="shared" si="36"/>
        <v>44250</v>
      </c>
      <c r="I367">
        <f t="shared" si="31"/>
        <v>4</v>
      </c>
      <c r="J367">
        <f t="shared" si="32"/>
        <v>2</v>
      </c>
      <c r="L367">
        <f t="shared" si="35"/>
        <v>6349</v>
      </c>
      <c r="M367">
        <f t="shared" si="33"/>
        <v>762</v>
      </c>
      <c r="N367">
        <f t="shared" ca="1" si="34"/>
        <v>0.12143644668451725</v>
      </c>
    </row>
    <row r="368" spans="1:14" x14ac:dyDescent="0.25">
      <c r="A368" s="4">
        <v>44301</v>
      </c>
      <c r="B368">
        <v>1</v>
      </c>
      <c r="H368" s="11">
        <f t="shared" si="36"/>
        <v>44251</v>
      </c>
      <c r="I368">
        <f t="shared" si="31"/>
        <v>1</v>
      </c>
      <c r="J368">
        <f t="shared" si="32"/>
        <v>0</v>
      </c>
      <c r="L368">
        <f t="shared" si="35"/>
        <v>6350</v>
      </c>
      <c r="M368">
        <f t="shared" si="33"/>
        <v>762</v>
      </c>
      <c r="N368">
        <f t="shared" ca="1" si="34"/>
        <v>0.12157480314960629</v>
      </c>
    </row>
    <row r="369" spans="1:14" x14ac:dyDescent="0.25">
      <c r="A369" s="4">
        <v>44305</v>
      </c>
      <c r="B369">
        <v>1</v>
      </c>
      <c r="H369" s="11">
        <f t="shared" si="36"/>
        <v>44252</v>
      </c>
      <c r="I369">
        <f t="shared" si="31"/>
        <v>0</v>
      </c>
      <c r="J369">
        <f t="shared" si="32"/>
        <v>0</v>
      </c>
      <c r="L369">
        <f t="shared" si="35"/>
        <v>6350</v>
      </c>
      <c r="M369">
        <f t="shared" si="33"/>
        <v>762</v>
      </c>
      <c r="N369">
        <f t="shared" ca="1" si="34"/>
        <v>0.12204724409448819</v>
      </c>
    </row>
    <row r="370" spans="1:14" x14ac:dyDescent="0.25">
      <c r="A370" s="4">
        <v>44307</v>
      </c>
      <c r="B370">
        <v>2</v>
      </c>
      <c r="H370" s="11">
        <f t="shared" si="36"/>
        <v>44253</v>
      </c>
      <c r="I370">
        <f t="shared" si="31"/>
        <v>2</v>
      </c>
      <c r="J370">
        <f t="shared" si="32"/>
        <v>3</v>
      </c>
      <c r="L370">
        <f t="shared" si="35"/>
        <v>6352</v>
      </c>
      <c r="M370">
        <f t="shared" si="33"/>
        <v>765</v>
      </c>
      <c r="N370">
        <f t="shared" ca="1" si="34"/>
        <v>0.12232367758186398</v>
      </c>
    </row>
    <row r="371" spans="1:14" x14ac:dyDescent="0.25">
      <c r="A371" s="4">
        <v>44308</v>
      </c>
      <c r="B371">
        <v>1</v>
      </c>
      <c r="H371" s="11">
        <f t="shared" si="36"/>
        <v>44254</v>
      </c>
      <c r="I371">
        <f t="shared" si="31"/>
        <v>0</v>
      </c>
      <c r="J371">
        <f t="shared" si="32"/>
        <v>0</v>
      </c>
      <c r="L371">
        <f t="shared" si="35"/>
        <v>6352</v>
      </c>
      <c r="M371">
        <f t="shared" si="33"/>
        <v>765</v>
      </c>
      <c r="N371">
        <f t="shared" ca="1" si="34"/>
        <v>0.12232367758186398</v>
      </c>
    </row>
    <row r="372" spans="1:14" x14ac:dyDescent="0.25">
      <c r="A372" s="4">
        <v>44312</v>
      </c>
      <c r="B372">
        <v>1</v>
      </c>
      <c r="H372" s="11">
        <f t="shared" si="36"/>
        <v>44255</v>
      </c>
      <c r="I372">
        <f t="shared" si="31"/>
        <v>1</v>
      </c>
      <c r="J372">
        <f t="shared" si="32"/>
        <v>0</v>
      </c>
      <c r="L372">
        <f t="shared" si="35"/>
        <v>6353</v>
      </c>
      <c r="M372">
        <f t="shared" si="33"/>
        <v>765</v>
      </c>
      <c r="N372">
        <f t="shared" ca="1" si="34"/>
        <v>0.12246182905713836</v>
      </c>
    </row>
    <row r="373" spans="1:14" x14ac:dyDescent="0.25">
      <c r="A373" s="4">
        <v>44313</v>
      </c>
      <c r="B373">
        <v>1</v>
      </c>
      <c r="H373" s="11">
        <f t="shared" si="36"/>
        <v>44256</v>
      </c>
      <c r="I373">
        <f t="shared" si="31"/>
        <v>1</v>
      </c>
      <c r="J373">
        <f t="shared" si="32"/>
        <v>0</v>
      </c>
      <c r="L373">
        <f t="shared" si="35"/>
        <v>6354</v>
      </c>
      <c r="M373">
        <f t="shared" si="33"/>
        <v>765</v>
      </c>
      <c r="N373">
        <f t="shared" ca="1" si="34"/>
        <v>0.12244255587031791</v>
      </c>
    </row>
    <row r="374" spans="1:14" x14ac:dyDescent="0.25">
      <c r="A374" s="4">
        <v>44314</v>
      </c>
      <c r="B374">
        <v>1</v>
      </c>
      <c r="H374" s="11">
        <f t="shared" si="36"/>
        <v>44257</v>
      </c>
      <c r="I374">
        <f t="shared" si="31"/>
        <v>0</v>
      </c>
      <c r="J374">
        <f t="shared" si="32"/>
        <v>0</v>
      </c>
      <c r="L374">
        <f t="shared" si="35"/>
        <v>6354</v>
      </c>
      <c r="M374">
        <f t="shared" si="33"/>
        <v>765</v>
      </c>
      <c r="N374">
        <f t="shared" ca="1" si="34"/>
        <v>0.12244255587031791</v>
      </c>
    </row>
    <row r="375" spans="1:14" x14ac:dyDescent="0.25">
      <c r="A375" s="4">
        <v>44315</v>
      </c>
      <c r="B375">
        <v>1</v>
      </c>
      <c r="H375" s="11">
        <f t="shared" si="36"/>
        <v>44258</v>
      </c>
      <c r="I375">
        <f t="shared" si="31"/>
        <v>0</v>
      </c>
      <c r="J375">
        <f t="shared" si="32"/>
        <v>1</v>
      </c>
      <c r="L375">
        <f t="shared" si="35"/>
        <v>6354</v>
      </c>
      <c r="M375">
        <f t="shared" si="33"/>
        <v>766</v>
      </c>
      <c r="N375">
        <f t="shared" ca="1" si="34"/>
        <v>0.12259993704752911</v>
      </c>
    </row>
    <row r="376" spans="1:14" x14ac:dyDescent="0.25">
      <c r="A376" s="4">
        <v>44319</v>
      </c>
      <c r="B376">
        <v>1</v>
      </c>
      <c r="H376" s="11">
        <f t="shared" si="36"/>
        <v>44259</v>
      </c>
      <c r="I376">
        <f t="shared" si="31"/>
        <v>0</v>
      </c>
      <c r="J376">
        <f t="shared" si="32"/>
        <v>1</v>
      </c>
      <c r="L376">
        <f t="shared" si="35"/>
        <v>6354</v>
      </c>
      <c r="M376">
        <f t="shared" si="33"/>
        <v>767</v>
      </c>
      <c r="N376">
        <f t="shared" ca="1" si="34"/>
        <v>0.12275731822474033</v>
      </c>
    </row>
    <row r="377" spans="1:14" x14ac:dyDescent="0.25">
      <c r="A377" s="4">
        <v>44321</v>
      </c>
      <c r="B377">
        <v>3</v>
      </c>
      <c r="H377" s="11">
        <f t="shared" si="36"/>
        <v>44260</v>
      </c>
      <c r="I377">
        <f t="shared" si="31"/>
        <v>0</v>
      </c>
      <c r="J377">
        <f t="shared" si="32"/>
        <v>1</v>
      </c>
      <c r="L377">
        <f t="shared" si="35"/>
        <v>6354</v>
      </c>
      <c r="M377">
        <f t="shared" si="33"/>
        <v>768</v>
      </c>
      <c r="N377">
        <f t="shared" ca="1" si="34"/>
        <v>0.12275731822474033</v>
      </c>
    </row>
    <row r="378" spans="1:14" x14ac:dyDescent="0.25">
      <c r="H378" s="11">
        <f t="shared" si="36"/>
        <v>44261</v>
      </c>
      <c r="I378">
        <f t="shared" si="31"/>
        <v>0</v>
      </c>
      <c r="J378">
        <f t="shared" si="32"/>
        <v>1</v>
      </c>
      <c r="L378">
        <f t="shared" si="35"/>
        <v>6354</v>
      </c>
      <c r="M378">
        <f t="shared" si="33"/>
        <v>769</v>
      </c>
      <c r="N378">
        <f t="shared" ca="1" si="34"/>
        <v>0.12275731822474033</v>
      </c>
    </row>
    <row r="379" spans="1:14" x14ac:dyDescent="0.25">
      <c r="H379" s="11">
        <f t="shared" si="36"/>
        <v>44262</v>
      </c>
      <c r="I379">
        <f t="shared" si="31"/>
        <v>0</v>
      </c>
      <c r="J379">
        <f t="shared" si="32"/>
        <v>1</v>
      </c>
      <c r="L379">
        <f t="shared" si="35"/>
        <v>6354</v>
      </c>
      <c r="M379">
        <f t="shared" si="33"/>
        <v>770</v>
      </c>
      <c r="N379">
        <f t="shared" ca="1" si="34"/>
        <v>0.12291469940195153</v>
      </c>
    </row>
    <row r="380" spans="1:14" x14ac:dyDescent="0.25">
      <c r="H380" s="11">
        <f t="shared" si="36"/>
        <v>44263</v>
      </c>
      <c r="I380">
        <f t="shared" si="31"/>
        <v>2</v>
      </c>
      <c r="J380">
        <f t="shared" si="32"/>
        <v>1</v>
      </c>
      <c r="L380">
        <f t="shared" si="35"/>
        <v>6356</v>
      </c>
      <c r="M380">
        <f t="shared" si="33"/>
        <v>771</v>
      </c>
      <c r="N380">
        <f t="shared" ca="1" si="34"/>
        <v>0.12287602265575834</v>
      </c>
    </row>
    <row r="381" spans="1:14" x14ac:dyDescent="0.25">
      <c r="H381" s="11">
        <f t="shared" si="36"/>
        <v>44264</v>
      </c>
      <c r="I381">
        <f t="shared" si="31"/>
        <v>0</v>
      </c>
      <c r="J381">
        <f t="shared" si="32"/>
        <v>0</v>
      </c>
      <c r="L381">
        <f t="shared" si="35"/>
        <v>6356</v>
      </c>
      <c r="M381">
        <f t="shared" si="33"/>
        <v>771</v>
      </c>
      <c r="N381">
        <f t="shared" ca="1" si="34"/>
        <v>0.12287602265575834</v>
      </c>
    </row>
    <row r="382" spans="1:14" x14ac:dyDescent="0.25">
      <c r="H382" s="11">
        <f t="shared" si="36"/>
        <v>44265</v>
      </c>
      <c r="I382">
        <f t="shared" si="31"/>
        <v>1</v>
      </c>
      <c r="J382">
        <f t="shared" si="32"/>
        <v>1</v>
      </c>
      <c r="L382">
        <f t="shared" si="35"/>
        <v>6357</v>
      </c>
      <c r="M382">
        <f t="shared" si="33"/>
        <v>772</v>
      </c>
      <c r="N382">
        <f t="shared" ca="1" si="34"/>
        <v>0.12301400031461381</v>
      </c>
    </row>
    <row r="383" spans="1:14" x14ac:dyDescent="0.25">
      <c r="H383" s="11">
        <f t="shared" si="36"/>
        <v>44266</v>
      </c>
      <c r="I383">
        <f t="shared" si="31"/>
        <v>2</v>
      </c>
      <c r="J383">
        <f t="shared" si="32"/>
        <v>3</v>
      </c>
      <c r="L383">
        <f t="shared" si="35"/>
        <v>6359</v>
      </c>
      <c r="M383">
        <f t="shared" si="33"/>
        <v>775</v>
      </c>
      <c r="N383">
        <f t="shared" ca="1" si="34"/>
        <v>0.12297531058342506</v>
      </c>
    </row>
    <row r="384" spans="1:14" x14ac:dyDescent="0.25">
      <c r="H384" s="11">
        <f t="shared" si="36"/>
        <v>44267</v>
      </c>
      <c r="I384">
        <f t="shared" si="31"/>
        <v>2</v>
      </c>
      <c r="J384">
        <f t="shared" si="32"/>
        <v>2</v>
      </c>
      <c r="L384">
        <f t="shared" si="35"/>
        <v>6361</v>
      </c>
      <c r="M384">
        <f t="shared" si="33"/>
        <v>777</v>
      </c>
      <c r="N384">
        <f t="shared" ca="1" si="34"/>
        <v>0.12293664518157522</v>
      </c>
    </row>
    <row r="385" spans="8:14" x14ac:dyDescent="0.25">
      <c r="H385" s="11">
        <f t="shared" si="36"/>
        <v>44268</v>
      </c>
      <c r="I385">
        <f t="shared" si="31"/>
        <v>1</v>
      </c>
      <c r="J385">
        <f t="shared" si="32"/>
        <v>0</v>
      </c>
      <c r="L385">
        <f t="shared" si="35"/>
        <v>6362</v>
      </c>
      <c r="M385">
        <f t="shared" si="33"/>
        <v>777</v>
      </c>
      <c r="N385">
        <f t="shared" ca="1" si="34"/>
        <v>0.12291732159698208</v>
      </c>
    </row>
    <row r="386" spans="8:14" x14ac:dyDescent="0.25">
      <c r="H386" s="11">
        <f t="shared" si="36"/>
        <v>44269</v>
      </c>
      <c r="I386">
        <f t="shared" si="31"/>
        <v>1</v>
      </c>
      <c r="J386">
        <f t="shared" si="32"/>
        <v>1</v>
      </c>
      <c r="L386">
        <f t="shared" si="35"/>
        <v>6363</v>
      </c>
      <c r="M386">
        <f t="shared" si="33"/>
        <v>778</v>
      </c>
      <c r="N386">
        <f t="shared" ca="1" si="34"/>
        <v>0.12289800408612289</v>
      </c>
    </row>
    <row r="387" spans="8:14" x14ac:dyDescent="0.25">
      <c r="H387" s="11">
        <f t="shared" si="36"/>
        <v>44270</v>
      </c>
      <c r="I387">
        <f t="shared" ref="I387:I446" si="37">IFERROR(VLOOKUP(H387,$A:$B, 2, FALSE),0)</f>
        <v>1</v>
      </c>
      <c r="J387">
        <f t="shared" ref="J387:J446" si="38">IFERROR(VLOOKUP(H387,$D:$E, 2, FALSE),0)</f>
        <v>0</v>
      </c>
      <c r="L387">
        <f t="shared" si="35"/>
        <v>6364</v>
      </c>
      <c r="M387">
        <f t="shared" ref="M387:M446" si="39">J387+M386</f>
        <v>778</v>
      </c>
      <c r="N387">
        <f t="shared" ref="N387:N446" ca="1" si="40">OFFSET(M387, $P$1, 0)/L387</f>
        <v>0.1228786926461345</v>
      </c>
    </row>
    <row r="388" spans="8:14" x14ac:dyDescent="0.25">
      <c r="H388" s="11">
        <f t="shared" si="36"/>
        <v>44271</v>
      </c>
      <c r="I388">
        <f t="shared" si="37"/>
        <v>0</v>
      </c>
      <c r="J388">
        <f t="shared" si="38"/>
        <v>0</v>
      </c>
      <c r="L388">
        <f t="shared" ref="L388:L446" si="41">I388+L387</f>
        <v>6364</v>
      </c>
      <c r="M388">
        <f t="shared" si="39"/>
        <v>778</v>
      </c>
      <c r="N388">
        <f t="shared" ca="1" si="40"/>
        <v>0.1228786926461345</v>
      </c>
    </row>
    <row r="389" spans="8:14" x14ac:dyDescent="0.25">
      <c r="H389" s="11">
        <f t="shared" ref="H389:H446" si="42">H388+1</f>
        <v>44272</v>
      </c>
      <c r="I389">
        <f t="shared" si="37"/>
        <v>0</v>
      </c>
      <c r="J389">
        <f t="shared" si="38"/>
        <v>1</v>
      </c>
      <c r="L389">
        <f t="shared" si="41"/>
        <v>6364</v>
      </c>
      <c r="M389">
        <f t="shared" si="39"/>
        <v>779</v>
      </c>
      <c r="N389">
        <f t="shared" ca="1" si="40"/>
        <v>0.1228786926461345</v>
      </c>
    </row>
    <row r="390" spans="8:14" x14ac:dyDescent="0.25">
      <c r="H390" s="11">
        <f t="shared" si="42"/>
        <v>44273</v>
      </c>
      <c r="I390">
        <f t="shared" si="37"/>
        <v>0</v>
      </c>
      <c r="J390">
        <f t="shared" si="38"/>
        <v>1</v>
      </c>
      <c r="L390">
        <f t="shared" si="41"/>
        <v>6364</v>
      </c>
      <c r="M390">
        <f t="shared" si="39"/>
        <v>780</v>
      </c>
      <c r="N390">
        <f t="shared" ca="1" si="40"/>
        <v>0.1228786926461345</v>
      </c>
    </row>
    <row r="391" spans="8:14" x14ac:dyDescent="0.25">
      <c r="H391" s="11">
        <f t="shared" si="42"/>
        <v>44274</v>
      </c>
      <c r="I391">
        <f t="shared" si="37"/>
        <v>0</v>
      </c>
      <c r="J391">
        <f t="shared" si="38"/>
        <v>0</v>
      </c>
      <c r="L391">
        <f t="shared" si="41"/>
        <v>6364</v>
      </c>
      <c r="M391">
        <f t="shared" si="39"/>
        <v>780</v>
      </c>
      <c r="N391">
        <f t="shared" ca="1" si="40"/>
        <v>0.12319296040226273</v>
      </c>
    </row>
    <row r="392" spans="8:14" x14ac:dyDescent="0.25">
      <c r="H392" s="11">
        <f t="shared" si="42"/>
        <v>44275</v>
      </c>
      <c r="I392">
        <f t="shared" si="37"/>
        <v>0</v>
      </c>
      <c r="J392">
        <f t="shared" si="38"/>
        <v>0</v>
      </c>
      <c r="L392">
        <f t="shared" si="41"/>
        <v>6364</v>
      </c>
      <c r="M392">
        <f t="shared" si="39"/>
        <v>780</v>
      </c>
      <c r="N392">
        <f t="shared" ca="1" si="40"/>
        <v>0.12319296040226273</v>
      </c>
    </row>
    <row r="393" spans="8:14" x14ac:dyDescent="0.25">
      <c r="H393" s="11">
        <f t="shared" si="42"/>
        <v>44276</v>
      </c>
      <c r="I393">
        <f t="shared" si="37"/>
        <v>0</v>
      </c>
      <c r="J393">
        <f t="shared" si="38"/>
        <v>1</v>
      </c>
      <c r="L393">
        <f t="shared" si="41"/>
        <v>6364</v>
      </c>
      <c r="M393">
        <f t="shared" si="39"/>
        <v>781</v>
      </c>
      <c r="N393">
        <f t="shared" ca="1" si="40"/>
        <v>0.12350722815839095</v>
      </c>
    </row>
    <row r="394" spans="8:14" x14ac:dyDescent="0.25">
      <c r="H394" s="11">
        <f t="shared" si="42"/>
        <v>44277</v>
      </c>
      <c r="I394">
        <f t="shared" si="37"/>
        <v>0</v>
      </c>
      <c r="J394">
        <f t="shared" si="38"/>
        <v>0</v>
      </c>
      <c r="L394">
        <f t="shared" si="41"/>
        <v>6364</v>
      </c>
      <c r="M394">
        <f t="shared" si="39"/>
        <v>781</v>
      </c>
      <c r="N394">
        <f t="shared" ca="1" si="40"/>
        <v>0.12366436203645506</v>
      </c>
    </row>
    <row r="395" spans="8:14" x14ac:dyDescent="0.25">
      <c r="H395" s="11">
        <f t="shared" si="42"/>
        <v>44278</v>
      </c>
      <c r="I395">
        <f t="shared" si="37"/>
        <v>1</v>
      </c>
      <c r="J395">
        <f t="shared" si="38"/>
        <v>0</v>
      </c>
      <c r="L395">
        <f t="shared" si="41"/>
        <v>6365</v>
      </c>
      <c r="M395">
        <f t="shared" si="39"/>
        <v>781</v>
      </c>
      <c r="N395">
        <f t="shared" ca="1" si="40"/>
        <v>0.12364493322859388</v>
      </c>
    </row>
    <row r="396" spans="8:14" x14ac:dyDescent="0.25">
      <c r="H396" s="11">
        <f t="shared" si="42"/>
        <v>44279</v>
      </c>
      <c r="I396">
        <f t="shared" si="37"/>
        <v>0</v>
      </c>
      <c r="J396">
        <f t="shared" si="38"/>
        <v>1</v>
      </c>
      <c r="L396">
        <f t="shared" si="41"/>
        <v>6365</v>
      </c>
      <c r="M396">
        <f t="shared" si="39"/>
        <v>782</v>
      </c>
      <c r="N396">
        <f t="shared" ca="1" si="40"/>
        <v>0.12364493322859388</v>
      </c>
    </row>
    <row r="397" spans="8:14" x14ac:dyDescent="0.25">
      <c r="H397" s="11">
        <f t="shared" si="42"/>
        <v>44280</v>
      </c>
      <c r="I397">
        <f t="shared" si="37"/>
        <v>0</v>
      </c>
      <c r="J397">
        <f t="shared" si="38"/>
        <v>0</v>
      </c>
      <c r="L397">
        <f t="shared" si="41"/>
        <v>6365</v>
      </c>
      <c r="M397">
        <f t="shared" si="39"/>
        <v>782</v>
      </c>
      <c r="N397">
        <f t="shared" ca="1" si="40"/>
        <v>0.12364493322859388</v>
      </c>
    </row>
    <row r="398" spans="8:14" x14ac:dyDescent="0.25">
      <c r="H398" s="11">
        <f t="shared" si="42"/>
        <v>44281</v>
      </c>
      <c r="I398">
        <f t="shared" si="37"/>
        <v>1</v>
      </c>
      <c r="J398">
        <f t="shared" si="38"/>
        <v>0</v>
      </c>
      <c r="L398">
        <f t="shared" si="41"/>
        <v>6366</v>
      </c>
      <c r="M398">
        <f t="shared" si="39"/>
        <v>782</v>
      </c>
      <c r="N398">
        <f t="shared" ca="1" si="40"/>
        <v>0.12362551052466227</v>
      </c>
    </row>
    <row r="399" spans="8:14" x14ac:dyDescent="0.25">
      <c r="H399" s="11">
        <f t="shared" si="42"/>
        <v>44282</v>
      </c>
      <c r="I399">
        <f t="shared" si="37"/>
        <v>1</v>
      </c>
      <c r="J399">
        <f t="shared" si="38"/>
        <v>0</v>
      </c>
      <c r="L399">
        <f t="shared" si="41"/>
        <v>6367</v>
      </c>
      <c r="M399">
        <f t="shared" si="39"/>
        <v>782</v>
      </c>
      <c r="N399">
        <f t="shared" ca="1" si="40"/>
        <v>0.12376315376158316</v>
      </c>
    </row>
    <row r="400" spans="8:14" x14ac:dyDescent="0.25">
      <c r="H400" s="11">
        <f t="shared" si="42"/>
        <v>44283</v>
      </c>
      <c r="I400">
        <f t="shared" si="37"/>
        <v>0</v>
      </c>
      <c r="J400">
        <f t="shared" si="38"/>
        <v>0</v>
      </c>
      <c r="L400">
        <f t="shared" si="41"/>
        <v>6367</v>
      </c>
      <c r="M400">
        <f t="shared" si="39"/>
        <v>782</v>
      </c>
      <c r="N400">
        <f t="shared" ca="1" si="40"/>
        <v>0.12376315376158316</v>
      </c>
    </row>
    <row r="401" spans="8:14" x14ac:dyDescent="0.25">
      <c r="H401" s="11">
        <f t="shared" si="42"/>
        <v>44284</v>
      </c>
      <c r="I401">
        <f t="shared" si="37"/>
        <v>0</v>
      </c>
      <c r="J401">
        <f t="shared" si="38"/>
        <v>0</v>
      </c>
      <c r="L401">
        <f t="shared" si="41"/>
        <v>6367</v>
      </c>
      <c r="M401">
        <f t="shared" si="39"/>
        <v>782</v>
      </c>
      <c r="N401">
        <f t="shared" ca="1" si="40"/>
        <v>0.12376315376158316</v>
      </c>
    </row>
    <row r="402" spans="8:14" x14ac:dyDescent="0.25">
      <c r="H402" s="11">
        <f t="shared" si="42"/>
        <v>44285</v>
      </c>
      <c r="I402">
        <f t="shared" si="37"/>
        <v>1</v>
      </c>
      <c r="J402">
        <f t="shared" si="38"/>
        <v>0</v>
      </c>
      <c r="L402">
        <f t="shared" si="41"/>
        <v>6368</v>
      </c>
      <c r="M402">
        <f t="shared" si="39"/>
        <v>782</v>
      </c>
      <c r="N402">
        <f t="shared" ca="1" si="40"/>
        <v>0.12374371859296482</v>
      </c>
    </row>
    <row r="403" spans="8:14" x14ac:dyDescent="0.25">
      <c r="H403" s="11">
        <f t="shared" si="42"/>
        <v>44286</v>
      </c>
      <c r="I403">
        <f t="shared" si="37"/>
        <v>1</v>
      </c>
      <c r="J403">
        <f t="shared" si="38"/>
        <v>0</v>
      </c>
      <c r="L403">
        <f t="shared" si="41"/>
        <v>6369</v>
      </c>
      <c r="M403">
        <f t="shared" si="39"/>
        <v>782</v>
      </c>
      <c r="N403">
        <f t="shared" ca="1" si="40"/>
        <v>0.12372428952739833</v>
      </c>
    </row>
    <row r="404" spans="8:14" x14ac:dyDescent="0.25">
      <c r="H404" s="11">
        <f t="shared" si="42"/>
        <v>44287</v>
      </c>
      <c r="I404">
        <f t="shared" si="37"/>
        <v>1</v>
      </c>
      <c r="J404">
        <f t="shared" si="38"/>
        <v>0</v>
      </c>
      <c r="L404">
        <f t="shared" si="41"/>
        <v>6370</v>
      </c>
      <c r="M404">
        <f t="shared" si="39"/>
        <v>782</v>
      </c>
      <c r="N404">
        <f t="shared" ca="1" si="40"/>
        <v>0.12370486656200942</v>
      </c>
    </row>
    <row r="405" spans="8:14" x14ac:dyDescent="0.25">
      <c r="H405" s="11">
        <f t="shared" si="42"/>
        <v>44288</v>
      </c>
      <c r="I405">
        <f t="shared" si="37"/>
        <v>0</v>
      </c>
      <c r="J405">
        <f t="shared" si="38"/>
        <v>2</v>
      </c>
      <c r="L405">
        <f t="shared" si="41"/>
        <v>6370</v>
      </c>
      <c r="M405">
        <f t="shared" si="39"/>
        <v>784</v>
      </c>
      <c r="N405">
        <f t="shared" ca="1" si="40"/>
        <v>0.12370486656200942</v>
      </c>
    </row>
    <row r="406" spans="8:14" x14ac:dyDescent="0.25">
      <c r="H406" s="11">
        <f t="shared" si="42"/>
        <v>44289</v>
      </c>
      <c r="I406">
        <f t="shared" si="37"/>
        <v>0</v>
      </c>
      <c r="J406">
        <f t="shared" si="38"/>
        <v>0</v>
      </c>
      <c r="L406">
        <f t="shared" si="41"/>
        <v>6370</v>
      </c>
      <c r="M406">
        <f t="shared" si="39"/>
        <v>784</v>
      </c>
      <c r="N406">
        <f t="shared" ca="1" si="40"/>
        <v>0.12370486656200942</v>
      </c>
    </row>
    <row r="407" spans="8:14" x14ac:dyDescent="0.25">
      <c r="H407" s="11">
        <f t="shared" si="42"/>
        <v>44290</v>
      </c>
      <c r="I407">
        <f t="shared" si="37"/>
        <v>2</v>
      </c>
      <c r="J407">
        <f t="shared" si="38"/>
        <v>2</v>
      </c>
      <c r="L407">
        <f t="shared" si="41"/>
        <v>6372</v>
      </c>
      <c r="M407">
        <f t="shared" si="39"/>
        <v>786</v>
      </c>
      <c r="N407">
        <f t="shared" ca="1" si="40"/>
        <v>0.12366603892027621</v>
      </c>
    </row>
    <row r="408" spans="8:14" x14ac:dyDescent="0.25">
      <c r="H408" s="11">
        <f t="shared" si="42"/>
        <v>44291</v>
      </c>
      <c r="I408">
        <f t="shared" si="37"/>
        <v>1</v>
      </c>
      <c r="J408">
        <f t="shared" si="38"/>
        <v>1</v>
      </c>
      <c r="L408">
        <f t="shared" si="41"/>
        <v>6373</v>
      </c>
      <c r="M408">
        <f t="shared" si="39"/>
        <v>787</v>
      </c>
      <c r="N408">
        <f t="shared" ca="1" si="40"/>
        <v>0.12364663423819237</v>
      </c>
    </row>
    <row r="409" spans="8:14" x14ac:dyDescent="0.25">
      <c r="H409" s="11">
        <f t="shared" si="42"/>
        <v>44292</v>
      </c>
      <c r="I409">
        <f t="shared" si="37"/>
        <v>1</v>
      </c>
      <c r="J409">
        <f t="shared" si="38"/>
        <v>0</v>
      </c>
      <c r="L409">
        <f t="shared" si="41"/>
        <v>6374</v>
      </c>
      <c r="M409">
        <f t="shared" si="39"/>
        <v>787</v>
      </c>
      <c r="N409">
        <f t="shared" ca="1" si="40"/>
        <v>0.12362723564480703</v>
      </c>
    </row>
    <row r="410" spans="8:14" x14ac:dyDescent="0.25">
      <c r="H410" s="11">
        <f t="shared" si="42"/>
        <v>44293</v>
      </c>
      <c r="I410">
        <f t="shared" si="37"/>
        <v>2</v>
      </c>
      <c r="J410">
        <f t="shared" si="38"/>
        <v>0</v>
      </c>
      <c r="L410">
        <f t="shared" si="41"/>
        <v>6376</v>
      </c>
      <c r="M410">
        <f t="shared" si="39"/>
        <v>787</v>
      </c>
      <c r="N410">
        <f t="shared" ca="1" si="40"/>
        <v>0.12358845671267252</v>
      </c>
    </row>
    <row r="411" spans="8:14" x14ac:dyDescent="0.25">
      <c r="H411" s="11">
        <f t="shared" si="42"/>
        <v>44294</v>
      </c>
      <c r="I411">
        <f t="shared" si="37"/>
        <v>0</v>
      </c>
      <c r="J411">
        <f t="shared" si="38"/>
        <v>0</v>
      </c>
      <c r="L411">
        <f t="shared" si="41"/>
        <v>6376</v>
      </c>
      <c r="M411">
        <f t="shared" si="39"/>
        <v>787</v>
      </c>
      <c r="N411">
        <f t="shared" ca="1" si="40"/>
        <v>0.12358845671267252</v>
      </c>
    </row>
    <row r="412" spans="8:14" x14ac:dyDescent="0.25">
      <c r="H412" s="11">
        <f t="shared" si="42"/>
        <v>44295</v>
      </c>
      <c r="I412">
        <f t="shared" si="37"/>
        <v>1</v>
      </c>
      <c r="J412">
        <f t="shared" si="38"/>
        <v>0</v>
      </c>
      <c r="L412">
        <f t="shared" si="41"/>
        <v>6377</v>
      </c>
      <c r="M412">
        <f t="shared" si="39"/>
        <v>787</v>
      </c>
      <c r="N412">
        <f t="shared" ca="1" si="40"/>
        <v>0.12356907636819821</v>
      </c>
    </row>
    <row r="413" spans="8:14" x14ac:dyDescent="0.25">
      <c r="H413" s="11">
        <f t="shared" si="42"/>
        <v>44296</v>
      </c>
      <c r="I413">
        <f t="shared" si="37"/>
        <v>1</v>
      </c>
      <c r="J413">
        <f t="shared" si="38"/>
        <v>1</v>
      </c>
      <c r="L413">
        <f t="shared" si="41"/>
        <v>6378</v>
      </c>
      <c r="M413">
        <f t="shared" si="39"/>
        <v>788</v>
      </c>
      <c r="N413">
        <f t="shared" ca="1" si="40"/>
        <v>0.12370649106302917</v>
      </c>
    </row>
    <row r="414" spans="8:14" x14ac:dyDescent="0.25">
      <c r="H414" s="11">
        <f t="shared" si="42"/>
        <v>44297</v>
      </c>
      <c r="I414">
        <f t="shared" si="37"/>
        <v>0</v>
      </c>
      <c r="J414">
        <f t="shared" si="38"/>
        <v>0</v>
      </c>
      <c r="L414">
        <f t="shared" si="41"/>
        <v>6378</v>
      </c>
      <c r="M414">
        <f t="shared" si="39"/>
        <v>788</v>
      </c>
      <c r="N414">
        <f t="shared" ca="1" si="40"/>
        <v>0.12370649106302917</v>
      </c>
    </row>
    <row r="415" spans="8:14" x14ac:dyDescent="0.25">
      <c r="H415" s="11">
        <f t="shared" si="42"/>
        <v>44298</v>
      </c>
      <c r="I415">
        <f t="shared" si="37"/>
        <v>0</v>
      </c>
      <c r="J415">
        <f t="shared" si="38"/>
        <v>0</v>
      </c>
      <c r="L415">
        <f t="shared" si="41"/>
        <v>6378</v>
      </c>
      <c r="M415">
        <f t="shared" si="39"/>
        <v>788</v>
      </c>
      <c r="N415">
        <f t="shared" ca="1" si="40"/>
        <v>0.12386328002508623</v>
      </c>
    </row>
    <row r="416" spans="8:14" x14ac:dyDescent="0.25">
      <c r="H416" s="11">
        <f t="shared" si="42"/>
        <v>44299</v>
      </c>
      <c r="I416">
        <f t="shared" si="37"/>
        <v>2</v>
      </c>
      <c r="J416">
        <f t="shared" si="38"/>
        <v>0</v>
      </c>
      <c r="L416">
        <f t="shared" si="41"/>
        <v>6380</v>
      </c>
      <c r="M416">
        <f t="shared" si="39"/>
        <v>788</v>
      </c>
      <c r="N416">
        <f t="shared" ca="1" si="40"/>
        <v>0.1238244514106583</v>
      </c>
    </row>
    <row r="417" spans="8:14" x14ac:dyDescent="0.25">
      <c r="H417" s="11">
        <f t="shared" si="42"/>
        <v>44300</v>
      </c>
      <c r="I417">
        <f t="shared" si="37"/>
        <v>0</v>
      </c>
      <c r="J417">
        <f t="shared" si="38"/>
        <v>0</v>
      </c>
      <c r="L417">
        <f t="shared" si="41"/>
        <v>6380</v>
      </c>
      <c r="M417">
        <f t="shared" si="39"/>
        <v>788</v>
      </c>
      <c r="N417">
        <f t="shared" ca="1" si="40"/>
        <v>0.12398119122257054</v>
      </c>
    </row>
    <row r="418" spans="8:14" x14ac:dyDescent="0.25">
      <c r="H418" s="11">
        <f t="shared" si="42"/>
        <v>44301</v>
      </c>
      <c r="I418">
        <f t="shared" si="37"/>
        <v>1</v>
      </c>
      <c r="J418">
        <f t="shared" si="38"/>
        <v>0</v>
      </c>
      <c r="L418">
        <f t="shared" si="41"/>
        <v>6381</v>
      </c>
      <c r="M418">
        <f t="shared" si="39"/>
        <v>788</v>
      </c>
      <c r="N418">
        <f t="shared" ca="1" si="40"/>
        <v>0.12396176147939195</v>
      </c>
    </row>
    <row r="419" spans="8:14" x14ac:dyDescent="0.25">
      <c r="H419" s="11">
        <f t="shared" si="42"/>
        <v>44302</v>
      </c>
      <c r="I419">
        <f t="shared" si="37"/>
        <v>0</v>
      </c>
      <c r="J419">
        <f t="shared" si="38"/>
        <v>0</v>
      </c>
      <c r="L419">
        <f t="shared" si="41"/>
        <v>6381</v>
      </c>
      <c r="M419">
        <f t="shared" si="39"/>
        <v>788</v>
      </c>
      <c r="N419">
        <f t="shared" ca="1" si="40"/>
        <v>0.12396176147939195</v>
      </c>
    </row>
    <row r="420" spans="8:14" x14ac:dyDescent="0.25">
      <c r="H420" s="11">
        <f t="shared" si="42"/>
        <v>44303</v>
      </c>
      <c r="I420">
        <f t="shared" si="37"/>
        <v>0</v>
      </c>
      <c r="J420">
        <f t="shared" si="38"/>
        <v>0</v>
      </c>
      <c r="L420">
        <f t="shared" si="41"/>
        <v>6381</v>
      </c>
      <c r="M420">
        <f t="shared" si="39"/>
        <v>788</v>
      </c>
      <c r="N420">
        <f t="shared" ca="1" si="40"/>
        <v>0.12396176147939195</v>
      </c>
    </row>
    <row r="421" spans="8:14" x14ac:dyDescent="0.25">
      <c r="H421" s="11">
        <f t="shared" si="42"/>
        <v>44304</v>
      </c>
      <c r="I421">
        <f t="shared" si="37"/>
        <v>0</v>
      </c>
      <c r="J421">
        <f t="shared" si="38"/>
        <v>0</v>
      </c>
      <c r="L421">
        <f t="shared" si="41"/>
        <v>6381</v>
      </c>
      <c r="M421">
        <f t="shared" si="39"/>
        <v>788</v>
      </c>
      <c r="N421">
        <f t="shared" ca="1" si="40"/>
        <v>0.12396176147939195</v>
      </c>
    </row>
    <row r="422" spans="8:14" x14ac:dyDescent="0.25">
      <c r="H422" s="11">
        <f t="shared" si="42"/>
        <v>44305</v>
      </c>
      <c r="I422">
        <f t="shared" si="37"/>
        <v>1</v>
      </c>
      <c r="J422">
        <f t="shared" si="38"/>
        <v>0</v>
      </c>
      <c r="L422">
        <f t="shared" si="41"/>
        <v>6382</v>
      </c>
      <c r="M422">
        <f t="shared" si="39"/>
        <v>788</v>
      </c>
      <c r="N422">
        <f t="shared" ca="1" si="40"/>
        <v>0.12409902851770604</v>
      </c>
    </row>
    <row r="423" spans="8:14" x14ac:dyDescent="0.25">
      <c r="H423" s="11">
        <f t="shared" si="42"/>
        <v>44306</v>
      </c>
      <c r="I423">
        <f t="shared" si="37"/>
        <v>0</v>
      </c>
      <c r="J423">
        <f t="shared" si="38"/>
        <v>0</v>
      </c>
      <c r="L423">
        <f t="shared" si="41"/>
        <v>6382</v>
      </c>
      <c r="M423">
        <f t="shared" si="39"/>
        <v>788</v>
      </c>
      <c r="N423">
        <f t="shared" ca="1" si="40"/>
        <v>0.12409902851770604</v>
      </c>
    </row>
    <row r="424" spans="8:14" x14ac:dyDescent="0.25">
      <c r="H424" s="11">
        <f t="shared" si="42"/>
        <v>44307</v>
      </c>
      <c r="I424">
        <f t="shared" si="37"/>
        <v>2</v>
      </c>
      <c r="J424">
        <f t="shared" si="38"/>
        <v>0</v>
      </c>
      <c r="L424">
        <f t="shared" si="41"/>
        <v>6384</v>
      </c>
      <c r="M424">
        <f t="shared" si="39"/>
        <v>788</v>
      </c>
      <c r="N424">
        <f t="shared" ca="1" si="40"/>
        <v>0.12406015037593984</v>
      </c>
    </row>
    <row r="425" spans="8:14" x14ac:dyDescent="0.25">
      <c r="H425" s="11">
        <f t="shared" si="42"/>
        <v>44308</v>
      </c>
      <c r="I425">
        <f t="shared" si="37"/>
        <v>1</v>
      </c>
      <c r="J425">
        <f t="shared" si="38"/>
        <v>0</v>
      </c>
      <c r="L425">
        <f t="shared" si="41"/>
        <v>6385</v>
      </c>
      <c r="M425">
        <f t="shared" si="39"/>
        <v>788</v>
      </c>
      <c r="N425">
        <f t="shared" ca="1" si="40"/>
        <v>0.12419733750978856</v>
      </c>
    </row>
    <row r="426" spans="8:14" x14ac:dyDescent="0.25">
      <c r="H426" s="11">
        <f t="shared" si="42"/>
        <v>44309</v>
      </c>
      <c r="I426">
        <f t="shared" si="37"/>
        <v>0</v>
      </c>
      <c r="J426">
        <f t="shared" si="38"/>
        <v>0</v>
      </c>
      <c r="L426">
        <f t="shared" si="41"/>
        <v>6385</v>
      </c>
      <c r="M426">
        <f t="shared" si="39"/>
        <v>788</v>
      </c>
      <c r="N426">
        <f t="shared" ca="1" si="40"/>
        <v>0.12419733750978856</v>
      </c>
    </row>
    <row r="427" spans="8:14" x14ac:dyDescent="0.25">
      <c r="H427" s="11">
        <f t="shared" si="42"/>
        <v>44310</v>
      </c>
      <c r="I427">
        <f t="shared" si="37"/>
        <v>0</v>
      </c>
      <c r="J427">
        <f t="shared" si="38"/>
        <v>1</v>
      </c>
      <c r="L427">
        <f t="shared" si="41"/>
        <v>6385</v>
      </c>
      <c r="M427">
        <f t="shared" si="39"/>
        <v>789</v>
      </c>
      <c r="N427">
        <f t="shared" ca="1" si="40"/>
        <v>0.12419733750978856</v>
      </c>
    </row>
    <row r="428" spans="8:14" x14ac:dyDescent="0.25">
      <c r="H428" s="11">
        <f t="shared" si="42"/>
        <v>44311</v>
      </c>
      <c r="I428">
        <f t="shared" si="37"/>
        <v>0</v>
      </c>
      <c r="J428">
        <f t="shared" si="38"/>
        <v>0</v>
      </c>
      <c r="L428">
        <f t="shared" si="41"/>
        <v>6385</v>
      </c>
      <c r="M428">
        <f t="shared" si="39"/>
        <v>789</v>
      </c>
      <c r="N428">
        <f t="shared" ca="1" si="40"/>
        <v>0.12419733750978856</v>
      </c>
    </row>
    <row r="429" spans="8:14" x14ac:dyDescent="0.25">
      <c r="H429" s="11">
        <f t="shared" si="42"/>
        <v>44312</v>
      </c>
      <c r="I429">
        <f t="shared" si="37"/>
        <v>1</v>
      </c>
      <c r="J429">
        <f t="shared" si="38"/>
        <v>1</v>
      </c>
      <c r="L429">
        <f t="shared" si="41"/>
        <v>6386</v>
      </c>
      <c r="M429">
        <f t="shared" si="39"/>
        <v>790</v>
      </c>
      <c r="N429">
        <f t="shared" ca="1" si="40"/>
        <v>0.12417788913247729</v>
      </c>
    </row>
    <row r="430" spans="8:14" x14ac:dyDescent="0.25">
      <c r="H430" s="11">
        <f t="shared" si="42"/>
        <v>44313</v>
      </c>
      <c r="I430">
        <f t="shared" si="37"/>
        <v>1</v>
      </c>
      <c r="J430">
        <f t="shared" si="38"/>
        <v>0</v>
      </c>
      <c r="L430">
        <f t="shared" si="41"/>
        <v>6387</v>
      </c>
      <c r="M430">
        <f t="shared" si="39"/>
        <v>790</v>
      </c>
      <c r="N430">
        <f t="shared" ca="1" si="40"/>
        <v>0.12415844684515422</v>
      </c>
    </row>
    <row r="431" spans="8:14" x14ac:dyDescent="0.25">
      <c r="H431" s="11">
        <f t="shared" si="42"/>
        <v>44314</v>
      </c>
      <c r="I431">
        <f t="shared" si="37"/>
        <v>1</v>
      </c>
      <c r="J431">
        <f t="shared" si="38"/>
        <v>1</v>
      </c>
      <c r="L431">
        <f t="shared" si="41"/>
        <v>6388</v>
      </c>
      <c r="M431">
        <f t="shared" si="39"/>
        <v>791</v>
      </c>
      <c r="N431">
        <f t="shared" ca="1" si="40"/>
        <v>0.1241390106449593</v>
      </c>
    </row>
    <row r="432" spans="8:14" x14ac:dyDescent="0.25">
      <c r="H432" s="11">
        <f t="shared" si="42"/>
        <v>44315</v>
      </c>
      <c r="I432">
        <f t="shared" si="37"/>
        <v>1</v>
      </c>
      <c r="J432">
        <f t="shared" si="38"/>
        <v>0</v>
      </c>
      <c r="L432">
        <f t="shared" si="41"/>
        <v>6389</v>
      </c>
      <c r="M432">
        <f t="shared" si="39"/>
        <v>791</v>
      </c>
      <c r="N432">
        <f t="shared" ca="1" si="40"/>
        <v>0.12411958052903428</v>
      </c>
    </row>
    <row r="433" spans="8:14" x14ac:dyDescent="0.25">
      <c r="H433" s="11">
        <f t="shared" si="42"/>
        <v>44316</v>
      </c>
      <c r="I433">
        <f t="shared" si="37"/>
        <v>0</v>
      </c>
      <c r="J433">
        <f t="shared" si="38"/>
        <v>0</v>
      </c>
      <c r="L433">
        <f t="shared" si="41"/>
        <v>6389</v>
      </c>
      <c r="M433">
        <f t="shared" si="39"/>
        <v>791</v>
      </c>
      <c r="N433">
        <f t="shared" ca="1" si="40"/>
        <v>0</v>
      </c>
    </row>
    <row r="434" spans="8:14" x14ac:dyDescent="0.25">
      <c r="H434" s="11">
        <f t="shared" si="42"/>
        <v>44317</v>
      </c>
      <c r="I434">
        <f t="shared" si="37"/>
        <v>0</v>
      </c>
      <c r="J434">
        <f t="shared" si="38"/>
        <v>0</v>
      </c>
      <c r="L434">
        <f t="shared" si="41"/>
        <v>6389</v>
      </c>
      <c r="M434">
        <f t="shared" si="39"/>
        <v>791</v>
      </c>
      <c r="N434">
        <f t="shared" ca="1" si="40"/>
        <v>0</v>
      </c>
    </row>
    <row r="435" spans="8:14" x14ac:dyDescent="0.25">
      <c r="H435" s="11">
        <f t="shared" si="42"/>
        <v>44318</v>
      </c>
      <c r="I435">
        <f t="shared" si="37"/>
        <v>0</v>
      </c>
      <c r="J435">
        <f t="shared" si="38"/>
        <v>0</v>
      </c>
      <c r="L435">
        <f t="shared" si="41"/>
        <v>6389</v>
      </c>
      <c r="M435">
        <f t="shared" si="39"/>
        <v>791</v>
      </c>
      <c r="N435">
        <f t="shared" ca="1" si="40"/>
        <v>0</v>
      </c>
    </row>
    <row r="436" spans="8:14" x14ac:dyDescent="0.25">
      <c r="H436" s="11">
        <f t="shared" si="42"/>
        <v>44319</v>
      </c>
      <c r="I436">
        <f t="shared" si="37"/>
        <v>1</v>
      </c>
      <c r="J436">
        <f t="shared" si="38"/>
        <v>1</v>
      </c>
      <c r="L436">
        <f t="shared" si="41"/>
        <v>6390</v>
      </c>
      <c r="M436">
        <f t="shared" si="39"/>
        <v>792</v>
      </c>
      <c r="N436">
        <f t="shared" ca="1" si="40"/>
        <v>0</v>
      </c>
    </row>
    <row r="437" spans="8:14" x14ac:dyDescent="0.25">
      <c r="H437" s="11">
        <f t="shared" si="42"/>
        <v>44320</v>
      </c>
      <c r="I437">
        <f t="shared" si="37"/>
        <v>0</v>
      </c>
      <c r="J437">
        <f t="shared" si="38"/>
        <v>0</v>
      </c>
      <c r="L437">
        <f t="shared" si="41"/>
        <v>6390</v>
      </c>
      <c r="M437">
        <f t="shared" si="39"/>
        <v>792</v>
      </c>
      <c r="N437">
        <f t="shared" ca="1" si="40"/>
        <v>0</v>
      </c>
    </row>
    <row r="438" spans="8:14" x14ac:dyDescent="0.25">
      <c r="H438" s="11">
        <f t="shared" si="42"/>
        <v>44321</v>
      </c>
      <c r="I438">
        <f t="shared" si="37"/>
        <v>3</v>
      </c>
      <c r="J438">
        <f t="shared" si="38"/>
        <v>0</v>
      </c>
      <c r="L438">
        <f t="shared" si="41"/>
        <v>6393</v>
      </c>
      <c r="M438">
        <f t="shared" si="39"/>
        <v>792</v>
      </c>
      <c r="N438">
        <f t="shared" ca="1" si="40"/>
        <v>0</v>
      </c>
    </row>
    <row r="439" spans="8:14" x14ac:dyDescent="0.25">
      <c r="H439" s="11">
        <f t="shared" si="42"/>
        <v>44322</v>
      </c>
      <c r="I439">
        <f t="shared" si="37"/>
        <v>0</v>
      </c>
      <c r="J439">
        <f t="shared" si="38"/>
        <v>1</v>
      </c>
      <c r="L439">
        <f t="shared" si="41"/>
        <v>6393</v>
      </c>
      <c r="M439">
        <f t="shared" si="39"/>
        <v>793</v>
      </c>
      <c r="N439">
        <f t="shared" ca="1" si="40"/>
        <v>0</v>
      </c>
    </row>
    <row r="440" spans="8:14" x14ac:dyDescent="0.25">
      <c r="H440" s="11">
        <f t="shared" si="42"/>
        <v>44323</v>
      </c>
      <c r="I440">
        <f t="shared" si="37"/>
        <v>0</v>
      </c>
      <c r="J440">
        <f t="shared" si="38"/>
        <v>0</v>
      </c>
      <c r="L440">
        <f t="shared" si="41"/>
        <v>6393</v>
      </c>
      <c r="M440">
        <f t="shared" si="39"/>
        <v>793</v>
      </c>
      <c r="N440">
        <f t="shared" ca="1" si="40"/>
        <v>0</v>
      </c>
    </row>
    <row r="441" spans="8:14" x14ac:dyDescent="0.25">
      <c r="H441" s="11">
        <f t="shared" si="42"/>
        <v>44324</v>
      </c>
      <c r="I441">
        <f t="shared" si="37"/>
        <v>0</v>
      </c>
      <c r="J441">
        <f t="shared" si="38"/>
        <v>0</v>
      </c>
      <c r="L441">
        <f t="shared" si="41"/>
        <v>6393</v>
      </c>
      <c r="M441">
        <f t="shared" si="39"/>
        <v>793</v>
      </c>
      <c r="N441">
        <f t="shared" ca="1" si="40"/>
        <v>0</v>
      </c>
    </row>
    <row r="442" spans="8:14" x14ac:dyDescent="0.25">
      <c r="H442" s="11">
        <f t="shared" si="42"/>
        <v>44325</v>
      </c>
      <c r="I442">
        <f t="shared" si="37"/>
        <v>0</v>
      </c>
      <c r="J442">
        <f t="shared" si="38"/>
        <v>0</v>
      </c>
      <c r="L442">
        <f t="shared" si="41"/>
        <v>6393</v>
      </c>
      <c r="M442">
        <f t="shared" si="39"/>
        <v>793</v>
      </c>
      <c r="N442">
        <f t="shared" ca="1" si="40"/>
        <v>0</v>
      </c>
    </row>
    <row r="443" spans="8:14" x14ac:dyDescent="0.25">
      <c r="H443" s="11">
        <f t="shared" si="42"/>
        <v>44326</v>
      </c>
      <c r="I443">
        <f t="shared" si="37"/>
        <v>0</v>
      </c>
      <c r="J443">
        <f t="shared" si="38"/>
        <v>0</v>
      </c>
      <c r="L443">
        <f t="shared" si="41"/>
        <v>6393</v>
      </c>
      <c r="M443">
        <f t="shared" si="39"/>
        <v>793</v>
      </c>
      <c r="N443">
        <f t="shared" ca="1" si="40"/>
        <v>0</v>
      </c>
    </row>
    <row r="444" spans="8:14" x14ac:dyDescent="0.25">
      <c r="H444" s="11">
        <f t="shared" si="42"/>
        <v>44327</v>
      </c>
      <c r="I444">
        <f t="shared" si="37"/>
        <v>0</v>
      </c>
      <c r="J444">
        <f t="shared" si="38"/>
        <v>0</v>
      </c>
      <c r="L444">
        <f t="shared" si="41"/>
        <v>6393</v>
      </c>
      <c r="M444">
        <f t="shared" si="39"/>
        <v>793</v>
      </c>
      <c r="N444">
        <f t="shared" ca="1" si="40"/>
        <v>0</v>
      </c>
    </row>
    <row r="445" spans="8:14" x14ac:dyDescent="0.25">
      <c r="H445" s="11">
        <f t="shared" si="42"/>
        <v>44328</v>
      </c>
      <c r="I445">
        <f t="shared" si="37"/>
        <v>0</v>
      </c>
      <c r="J445">
        <f t="shared" si="38"/>
        <v>0</v>
      </c>
      <c r="L445">
        <f t="shared" si="41"/>
        <v>6393</v>
      </c>
      <c r="M445">
        <f t="shared" si="39"/>
        <v>793</v>
      </c>
      <c r="N445">
        <f t="shared" ca="1" si="40"/>
        <v>0</v>
      </c>
    </row>
    <row r="446" spans="8:14" x14ac:dyDescent="0.25">
      <c r="H446" s="11">
        <f t="shared" si="42"/>
        <v>44329</v>
      </c>
      <c r="I446">
        <f t="shared" si="37"/>
        <v>0</v>
      </c>
      <c r="J446">
        <f t="shared" si="38"/>
        <v>0</v>
      </c>
      <c r="L446">
        <f t="shared" si="41"/>
        <v>6393</v>
      </c>
      <c r="M446">
        <f t="shared" si="39"/>
        <v>793</v>
      </c>
      <c r="N446">
        <f t="shared" ca="1" si="4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topLeftCell="A25" workbookViewId="0">
      <selection activeCell="G20" sqref="G20"/>
    </sheetView>
  </sheetViews>
  <sheetFormatPr defaultRowHeight="15" x14ac:dyDescent="0.25"/>
  <cols>
    <col min="3" max="3" width="10.7109375" customWidth="1"/>
    <col min="5" max="5" width="13.42578125" bestFit="1" customWidth="1"/>
    <col min="6" max="6" width="18" bestFit="1" customWidth="1"/>
    <col min="10" max="10" width="13.42578125" bestFit="1" customWidth="1"/>
    <col min="11" max="11" width="18" bestFit="1" customWidth="1"/>
  </cols>
  <sheetData>
    <row r="1" spans="1:6" x14ac:dyDescent="0.25">
      <c r="A1" t="s">
        <v>5</v>
      </c>
      <c r="B1" t="s">
        <v>4</v>
      </c>
      <c r="C1" t="s">
        <v>3</v>
      </c>
    </row>
    <row r="2" spans="1:6" x14ac:dyDescent="0.25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25">
      <c r="A3">
        <v>2</v>
      </c>
      <c r="B3">
        <v>3</v>
      </c>
      <c r="C3" s="4">
        <v>43894</v>
      </c>
      <c r="E3" s="7" t="s">
        <v>11</v>
      </c>
      <c r="F3">
        <v>5349</v>
      </c>
    </row>
    <row r="4" spans="1:6" x14ac:dyDescent="0.25">
      <c r="A4">
        <v>1</v>
      </c>
      <c r="B4">
        <v>4</v>
      </c>
      <c r="C4" s="4">
        <v>43896</v>
      </c>
      <c r="E4" s="8" t="s">
        <v>16</v>
      </c>
      <c r="F4">
        <v>101</v>
      </c>
    </row>
    <row r="5" spans="1:6" x14ac:dyDescent="0.25">
      <c r="A5">
        <v>1</v>
      </c>
      <c r="B5">
        <v>5</v>
      </c>
      <c r="C5" s="4">
        <v>43897</v>
      </c>
      <c r="E5" s="8" t="s">
        <v>17</v>
      </c>
      <c r="F5">
        <v>779</v>
      </c>
    </row>
    <row r="6" spans="1:6" x14ac:dyDescent="0.25">
      <c r="A6">
        <v>2</v>
      </c>
      <c r="B6">
        <v>7</v>
      </c>
      <c r="C6" s="4">
        <v>43898</v>
      </c>
      <c r="E6" s="8" t="s">
        <v>18</v>
      </c>
      <c r="F6">
        <v>720</v>
      </c>
    </row>
    <row r="7" spans="1:6" x14ac:dyDescent="0.25">
      <c r="A7">
        <v>2</v>
      </c>
      <c r="B7">
        <v>9</v>
      </c>
      <c r="C7" s="4">
        <v>43899</v>
      </c>
      <c r="E7" s="8" t="s">
        <v>19</v>
      </c>
      <c r="F7">
        <v>3749</v>
      </c>
    </row>
    <row r="8" spans="1:6" x14ac:dyDescent="0.25">
      <c r="A8">
        <v>3</v>
      </c>
      <c r="B8">
        <v>12</v>
      </c>
      <c r="C8" s="4">
        <v>43900</v>
      </c>
      <c r="E8" s="7" t="s">
        <v>12</v>
      </c>
      <c r="F8">
        <v>1044</v>
      </c>
    </row>
    <row r="9" spans="1:6" x14ac:dyDescent="0.25">
      <c r="A9">
        <v>1</v>
      </c>
      <c r="B9">
        <v>13</v>
      </c>
      <c r="C9" s="4">
        <v>43901</v>
      </c>
      <c r="E9" s="8" t="s">
        <v>16</v>
      </c>
      <c r="F9">
        <v>1020</v>
      </c>
    </row>
    <row r="10" spans="1:6" x14ac:dyDescent="0.25">
      <c r="A10">
        <v>1</v>
      </c>
      <c r="B10">
        <v>14</v>
      </c>
      <c r="C10" s="4">
        <v>43902</v>
      </c>
      <c r="E10" s="8" t="s">
        <v>17</v>
      </c>
      <c r="F10">
        <v>24</v>
      </c>
    </row>
    <row r="11" spans="1:6" x14ac:dyDescent="0.25">
      <c r="A11">
        <v>3</v>
      </c>
      <c r="B11">
        <v>17</v>
      </c>
      <c r="C11" s="4">
        <v>43903</v>
      </c>
      <c r="E11" s="7" t="s">
        <v>10</v>
      </c>
      <c r="F11">
        <v>6393</v>
      </c>
    </row>
    <row r="12" spans="1:6" x14ac:dyDescent="0.25">
      <c r="A12">
        <v>1</v>
      </c>
      <c r="B12">
        <v>18</v>
      </c>
      <c r="C12" s="4">
        <v>43904</v>
      </c>
    </row>
    <row r="13" spans="1:6" x14ac:dyDescent="0.25">
      <c r="A13">
        <v>2</v>
      </c>
      <c r="B13">
        <v>20</v>
      </c>
      <c r="C13" s="4">
        <v>43905</v>
      </c>
    </row>
    <row r="14" spans="1:6" x14ac:dyDescent="0.25">
      <c r="A14">
        <v>2</v>
      </c>
      <c r="B14">
        <v>22</v>
      </c>
      <c r="C14" s="4">
        <v>43907</v>
      </c>
    </row>
    <row r="15" spans="1:6" x14ac:dyDescent="0.25">
      <c r="A15">
        <v>5</v>
      </c>
      <c r="B15">
        <v>27</v>
      </c>
      <c r="C15" s="4">
        <v>43908</v>
      </c>
    </row>
    <row r="16" spans="1:6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D04-9663-4D21-B525-0A77E937F042}">
  <dimension ref="A1:H60"/>
  <sheetViews>
    <sheetView workbookViewId="0">
      <selection activeCell="H14" sqref="H14"/>
    </sheetView>
  </sheetViews>
  <sheetFormatPr defaultRowHeight="15" x14ac:dyDescent="0.25"/>
  <cols>
    <col min="1" max="1" width="12.85546875" customWidth="1"/>
  </cols>
  <sheetData>
    <row r="1" spans="1:8" x14ac:dyDescent="0.25">
      <c r="A1" t="s">
        <v>22</v>
      </c>
      <c r="B1" t="s">
        <v>44</v>
      </c>
      <c r="C1" t="s">
        <v>45</v>
      </c>
      <c r="E1" t="s">
        <v>42</v>
      </c>
      <c r="F1" t="s">
        <v>46</v>
      </c>
    </row>
    <row r="2" spans="1:8" x14ac:dyDescent="0.25">
      <c r="A2" s="11">
        <v>44158</v>
      </c>
      <c r="B2">
        <v>64</v>
      </c>
      <c r="C2">
        <v>1</v>
      </c>
      <c r="E2">
        <v>0</v>
      </c>
      <c r="F2">
        <f ca="1">CORREL(B2:B41,OFFSET(B2:B41,E2,1))</f>
        <v>4.6630399432400584E-2</v>
      </c>
    </row>
    <row r="3" spans="1:8" x14ac:dyDescent="0.25">
      <c r="A3" s="11">
        <v>44159</v>
      </c>
      <c r="B3">
        <v>48</v>
      </c>
      <c r="C3">
        <v>2</v>
      </c>
      <c r="E3">
        <v>1</v>
      </c>
      <c r="F3">
        <f t="shared" ref="F3:F18" ca="1" si="0">CORREL(B3:B42,OFFSET(B3:B42,E3,1))</f>
        <v>-9.7914221654420125E-2</v>
      </c>
    </row>
    <row r="4" spans="1:8" x14ac:dyDescent="0.25">
      <c r="A4" s="11">
        <v>44160</v>
      </c>
      <c r="B4">
        <v>69</v>
      </c>
      <c r="C4">
        <v>0</v>
      </c>
      <c r="E4">
        <v>2</v>
      </c>
      <c r="F4">
        <f t="shared" ca="1" si="0"/>
        <v>-0.25033663563973629</v>
      </c>
    </row>
    <row r="5" spans="1:8" x14ac:dyDescent="0.25">
      <c r="A5" s="11">
        <v>44161</v>
      </c>
      <c r="B5">
        <v>15</v>
      </c>
      <c r="C5">
        <v>2</v>
      </c>
      <c r="E5">
        <v>3</v>
      </c>
      <c r="F5">
        <f t="shared" ca="1" si="0"/>
        <v>-4.0296046611647219E-3</v>
      </c>
    </row>
    <row r="6" spans="1:8" x14ac:dyDescent="0.25">
      <c r="A6" s="11">
        <v>44162</v>
      </c>
      <c r="B6">
        <v>51</v>
      </c>
      <c r="C6">
        <v>2</v>
      </c>
      <c r="E6">
        <v>4</v>
      </c>
      <c r="F6">
        <f t="shared" ca="1" si="0"/>
        <v>1.3292404921906649E-2</v>
      </c>
    </row>
    <row r="7" spans="1:8" x14ac:dyDescent="0.25">
      <c r="A7" s="11">
        <v>44163</v>
      </c>
      <c r="B7">
        <v>84</v>
      </c>
      <c r="C7">
        <v>2</v>
      </c>
      <c r="E7">
        <v>5</v>
      </c>
      <c r="F7">
        <f t="shared" ca="1" si="0"/>
        <v>-8.4555915660761344E-2</v>
      </c>
    </row>
    <row r="8" spans="1:8" x14ac:dyDescent="0.25">
      <c r="A8" s="11">
        <v>44164</v>
      </c>
      <c r="B8">
        <v>28</v>
      </c>
      <c r="C8">
        <v>3</v>
      </c>
      <c r="E8">
        <v>6</v>
      </c>
      <c r="F8">
        <f t="shared" ca="1" si="0"/>
        <v>-5.3418446972117374E-2</v>
      </c>
    </row>
    <row r="9" spans="1:8" x14ac:dyDescent="0.25">
      <c r="A9" s="11">
        <v>44165</v>
      </c>
      <c r="B9">
        <v>173</v>
      </c>
      <c r="C9">
        <v>2</v>
      </c>
      <c r="E9">
        <v>7</v>
      </c>
      <c r="F9">
        <f t="shared" ca="1" si="0"/>
        <v>0.14584917975798797</v>
      </c>
    </row>
    <row r="10" spans="1:8" x14ac:dyDescent="0.25">
      <c r="A10" s="11">
        <v>44166</v>
      </c>
      <c r="B10">
        <v>50</v>
      </c>
      <c r="C10">
        <v>1</v>
      </c>
      <c r="E10">
        <v>8</v>
      </c>
      <c r="F10">
        <f t="shared" ca="1" si="0"/>
        <v>0.20687512705731237</v>
      </c>
    </row>
    <row r="11" spans="1:8" x14ac:dyDescent="0.25">
      <c r="A11" s="11">
        <v>44167</v>
      </c>
      <c r="B11">
        <v>78</v>
      </c>
      <c r="C11">
        <v>2</v>
      </c>
      <c r="E11">
        <v>9</v>
      </c>
      <c r="F11">
        <f t="shared" ca="1" si="0"/>
        <v>-8.5237895322629917E-2</v>
      </c>
    </row>
    <row r="12" spans="1:8" x14ac:dyDescent="0.25">
      <c r="A12" s="11">
        <v>44168</v>
      </c>
      <c r="B12">
        <v>76</v>
      </c>
      <c r="C12">
        <v>6</v>
      </c>
      <c r="E12">
        <v>10</v>
      </c>
      <c r="F12">
        <f t="shared" ca="1" si="0"/>
        <v>0.21209440630783125</v>
      </c>
    </row>
    <row r="13" spans="1:8" x14ac:dyDescent="0.25">
      <c r="A13" s="11">
        <v>44169</v>
      </c>
      <c r="B13">
        <v>128</v>
      </c>
      <c r="C13">
        <v>4</v>
      </c>
      <c r="E13">
        <v>11</v>
      </c>
      <c r="F13">
        <f t="shared" ca="1" si="0"/>
        <v>0.45477483445512079</v>
      </c>
      <c r="H13" t="s">
        <v>51</v>
      </c>
    </row>
    <row r="14" spans="1:8" x14ac:dyDescent="0.25">
      <c r="A14" s="11">
        <v>44170</v>
      </c>
      <c r="B14">
        <v>28</v>
      </c>
      <c r="C14">
        <v>4</v>
      </c>
      <c r="E14">
        <v>12</v>
      </c>
      <c r="F14">
        <f t="shared" ca="1" si="0"/>
        <v>0.20173900080153398</v>
      </c>
    </row>
    <row r="15" spans="1:8" x14ac:dyDescent="0.25">
      <c r="A15" s="11">
        <v>44171</v>
      </c>
      <c r="B15">
        <v>32</v>
      </c>
      <c r="C15">
        <v>5</v>
      </c>
      <c r="E15">
        <v>13</v>
      </c>
      <c r="F15">
        <f t="shared" ca="1" si="0"/>
        <v>0.1983480643503634</v>
      </c>
    </row>
    <row r="16" spans="1:8" x14ac:dyDescent="0.25">
      <c r="A16" s="11">
        <v>44172</v>
      </c>
      <c r="B16">
        <v>165</v>
      </c>
      <c r="C16">
        <v>7</v>
      </c>
      <c r="E16">
        <v>14</v>
      </c>
      <c r="F16">
        <f t="shared" ca="1" si="0"/>
        <v>0.55367547220573032</v>
      </c>
      <c r="H16" t="s">
        <v>48</v>
      </c>
    </row>
    <row r="17" spans="1:6" x14ac:dyDescent="0.25">
      <c r="A17" s="11">
        <v>44173</v>
      </c>
      <c r="B17">
        <v>123</v>
      </c>
      <c r="C17">
        <v>5</v>
      </c>
      <c r="E17">
        <v>15</v>
      </c>
      <c r="F17">
        <f t="shared" ca="1" si="0"/>
        <v>0.21539325314855381</v>
      </c>
    </row>
    <row r="18" spans="1:6" x14ac:dyDescent="0.25">
      <c r="A18" s="11">
        <v>44174</v>
      </c>
      <c r="B18">
        <v>58</v>
      </c>
      <c r="C18">
        <v>3</v>
      </c>
      <c r="E18">
        <v>16</v>
      </c>
      <c r="F18">
        <f t="shared" ca="1" si="0"/>
        <v>0.24855750131548046</v>
      </c>
    </row>
    <row r="19" spans="1:6" x14ac:dyDescent="0.25">
      <c r="A19" s="11">
        <v>44175</v>
      </c>
      <c r="B19">
        <v>82</v>
      </c>
      <c r="C19">
        <v>5</v>
      </c>
      <c r="E19">
        <v>17</v>
      </c>
      <c r="F19">
        <f t="shared" ref="F19:F25" ca="1" si="1">CORREL(B19:B58,OFFSET(B19:B58,E19,1))</f>
        <v>0.2523548967988869</v>
      </c>
    </row>
    <row r="20" spans="1:6" x14ac:dyDescent="0.25">
      <c r="A20" s="11">
        <v>44176</v>
      </c>
      <c r="B20">
        <v>114</v>
      </c>
      <c r="C20">
        <v>7</v>
      </c>
      <c r="E20">
        <v>18</v>
      </c>
      <c r="F20">
        <f t="shared" ca="1" si="1"/>
        <v>0.28564194671572829</v>
      </c>
    </row>
    <row r="21" spans="1:6" x14ac:dyDescent="0.25">
      <c r="A21" s="11">
        <v>44177</v>
      </c>
      <c r="B21">
        <v>40</v>
      </c>
      <c r="C21">
        <v>5</v>
      </c>
      <c r="E21">
        <v>19</v>
      </c>
      <c r="F21">
        <f t="shared" ca="1" si="1"/>
        <v>0.14705759789189726</v>
      </c>
    </row>
    <row r="22" spans="1:6" x14ac:dyDescent="0.25">
      <c r="A22" s="11">
        <v>44178</v>
      </c>
      <c r="B22">
        <v>61</v>
      </c>
      <c r="C22">
        <v>5</v>
      </c>
      <c r="E22">
        <v>20</v>
      </c>
      <c r="F22">
        <f t="shared" ca="1" si="1"/>
        <v>0.24837803934946606</v>
      </c>
    </row>
    <row r="23" spans="1:6" x14ac:dyDescent="0.25">
      <c r="A23" s="11">
        <v>44179</v>
      </c>
      <c r="B23">
        <v>151</v>
      </c>
      <c r="C23">
        <v>9</v>
      </c>
      <c r="E23">
        <v>21</v>
      </c>
      <c r="F23">
        <f t="shared" ca="1" si="1"/>
        <v>0.54262336523314947</v>
      </c>
    </row>
    <row r="24" spans="1:6" x14ac:dyDescent="0.25">
      <c r="A24" s="11">
        <v>44180</v>
      </c>
      <c r="B24">
        <v>94</v>
      </c>
      <c r="C24">
        <v>11</v>
      </c>
      <c r="E24">
        <v>22</v>
      </c>
      <c r="F24">
        <f t="shared" ca="1" si="1"/>
        <v>-6.3112343876301033E-2</v>
      </c>
    </row>
    <row r="25" spans="1:6" x14ac:dyDescent="0.25">
      <c r="A25" s="11">
        <v>44181</v>
      </c>
      <c r="B25">
        <v>88</v>
      </c>
      <c r="C25">
        <v>8</v>
      </c>
      <c r="E25">
        <v>23</v>
      </c>
      <c r="F25">
        <f t="shared" ca="1" si="1"/>
        <v>-0.13029281999635967</v>
      </c>
    </row>
    <row r="26" spans="1:6" x14ac:dyDescent="0.25">
      <c r="A26" s="11">
        <v>44182</v>
      </c>
      <c r="B26">
        <v>119</v>
      </c>
      <c r="C26">
        <v>7</v>
      </c>
    </row>
    <row r="27" spans="1:6" x14ac:dyDescent="0.25">
      <c r="A27" s="11">
        <v>44183</v>
      </c>
      <c r="B27">
        <v>112</v>
      </c>
      <c r="C27">
        <v>9</v>
      </c>
    </row>
    <row r="28" spans="1:6" x14ac:dyDescent="0.25">
      <c r="A28" s="11">
        <v>44184</v>
      </c>
      <c r="B28">
        <v>66</v>
      </c>
      <c r="C28">
        <v>10</v>
      </c>
    </row>
    <row r="29" spans="1:6" x14ac:dyDescent="0.25">
      <c r="A29" s="11">
        <v>44185</v>
      </c>
      <c r="B29">
        <v>72</v>
      </c>
      <c r="C29">
        <v>9</v>
      </c>
    </row>
    <row r="30" spans="1:6" x14ac:dyDescent="0.25">
      <c r="A30" s="11">
        <v>44186</v>
      </c>
      <c r="B30">
        <v>154</v>
      </c>
      <c r="C30">
        <v>16</v>
      </c>
    </row>
    <row r="31" spans="1:6" x14ac:dyDescent="0.25">
      <c r="A31" s="11">
        <v>44187</v>
      </c>
      <c r="B31">
        <v>80</v>
      </c>
      <c r="C31">
        <v>10</v>
      </c>
    </row>
    <row r="32" spans="1:6" x14ac:dyDescent="0.25">
      <c r="A32" s="11">
        <v>44188</v>
      </c>
      <c r="B32">
        <v>106</v>
      </c>
      <c r="C32">
        <v>11</v>
      </c>
    </row>
    <row r="33" spans="1:3" x14ac:dyDescent="0.25">
      <c r="A33" s="11">
        <v>44189</v>
      </c>
      <c r="B33">
        <v>93</v>
      </c>
      <c r="C33">
        <v>6</v>
      </c>
    </row>
    <row r="34" spans="1:3" x14ac:dyDescent="0.25">
      <c r="A34" s="11">
        <v>44190</v>
      </c>
      <c r="B34">
        <v>19</v>
      </c>
      <c r="C34">
        <v>14</v>
      </c>
    </row>
    <row r="35" spans="1:3" x14ac:dyDescent="0.25">
      <c r="A35" s="11">
        <v>44191</v>
      </c>
      <c r="B35">
        <v>102</v>
      </c>
      <c r="C35">
        <v>10</v>
      </c>
    </row>
    <row r="36" spans="1:3" x14ac:dyDescent="0.25">
      <c r="A36" s="11">
        <v>44192</v>
      </c>
      <c r="B36">
        <v>40</v>
      </c>
      <c r="C36">
        <v>16</v>
      </c>
    </row>
    <row r="37" spans="1:3" x14ac:dyDescent="0.25">
      <c r="A37" s="11">
        <v>44193</v>
      </c>
      <c r="B37">
        <v>105</v>
      </c>
      <c r="C37">
        <v>13</v>
      </c>
    </row>
    <row r="38" spans="1:3" x14ac:dyDescent="0.25">
      <c r="A38" s="11">
        <v>44194</v>
      </c>
      <c r="B38">
        <v>58</v>
      </c>
      <c r="C38">
        <v>12</v>
      </c>
    </row>
    <row r="39" spans="1:3" x14ac:dyDescent="0.25">
      <c r="A39" s="11">
        <v>44195</v>
      </c>
      <c r="B39">
        <v>23</v>
      </c>
      <c r="C39">
        <v>8</v>
      </c>
    </row>
    <row r="40" spans="1:3" x14ac:dyDescent="0.25">
      <c r="A40" s="11">
        <v>44196</v>
      </c>
      <c r="B40">
        <v>59</v>
      </c>
      <c r="C40">
        <v>15</v>
      </c>
    </row>
    <row r="41" spans="1:3" x14ac:dyDescent="0.25">
      <c r="A41" s="11">
        <v>44197</v>
      </c>
      <c r="B41">
        <v>14</v>
      </c>
      <c r="C41">
        <v>17</v>
      </c>
    </row>
    <row r="42" spans="1:3" x14ac:dyDescent="0.25">
      <c r="A42" s="11">
        <v>44198</v>
      </c>
      <c r="B42">
        <v>28</v>
      </c>
      <c r="C42">
        <v>14</v>
      </c>
    </row>
    <row r="43" spans="1:3" x14ac:dyDescent="0.25">
      <c r="A43" s="11">
        <v>44199</v>
      </c>
      <c r="B43">
        <v>36</v>
      </c>
      <c r="C43">
        <v>17</v>
      </c>
    </row>
    <row r="44" spans="1:3" x14ac:dyDescent="0.25">
      <c r="A44" s="11">
        <v>44200</v>
      </c>
      <c r="B44">
        <v>80</v>
      </c>
      <c r="C44">
        <v>9</v>
      </c>
    </row>
    <row r="45" spans="1:3" x14ac:dyDescent="0.25">
      <c r="A45" s="11">
        <v>44201</v>
      </c>
      <c r="B45">
        <v>36</v>
      </c>
      <c r="C45">
        <v>11</v>
      </c>
    </row>
    <row r="46" spans="1:3" x14ac:dyDescent="0.25">
      <c r="A46" s="11">
        <v>44202</v>
      </c>
      <c r="B46">
        <v>29</v>
      </c>
      <c r="C46">
        <v>10</v>
      </c>
    </row>
    <row r="47" spans="1:3" x14ac:dyDescent="0.25">
      <c r="A47" s="11">
        <v>44203</v>
      </c>
      <c r="B47">
        <v>79</v>
      </c>
      <c r="C47">
        <v>12</v>
      </c>
    </row>
    <row r="48" spans="1:3" x14ac:dyDescent="0.25">
      <c r="A48" s="11">
        <v>44204</v>
      </c>
      <c r="B48">
        <v>22</v>
      </c>
      <c r="C48">
        <v>5</v>
      </c>
    </row>
    <row r="49" spans="1:3" x14ac:dyDescent="0.25">
      <c r="A49" s="11">
        <v>44205</v>
      </c>
      <c r="B49">
        <v>24</v>
      </c>
      <c r="C49">
        <v>8</v>
      </c>
    </row>
    <row r="50" spans="1:3" x14ac:dyDescent="0.25">
      <c r="A50" s="11">
        <v>44206</v>
      </c>
      <c r="B50">
        <v>34</v>
      </c>
      <c r="C50">
        <v>6</v>
      </c>
    </row>
    <row r="51" spans="1:3" x14ac:dyDescent="0.25">
      <c r="A51" s="11">
        <v>44207</v>
      </c>
      <c r="B51">
        <v>78</v>
      </c>
      <c r="C51">
        <v>17</v>
      </c>
    </row>
    <row r="52" spans="1:3" x14ac:dyDescent="0.25">
      <c r="A52" s="11">
        <v>44208</v>
      </c>
      <c r="B52">
        <v>43</v>
      </c>
      <c r="C52">
        <v>9</v>
      </c>
    </row>
    <row r="53" spans="1:3" x14ac:dyDescent="0.25">
      <c r="A53" s="11">
        <v>44209</v>
      </c>
      <c r="B53">
        <v>23</v>
      </c>
      <c r="C53">
        <v>8</v>
      </c>
    </row>
    <row r="54" spans="1:3" x14ac:dyDescent="0.25">
      <c r="A54" s="11">
        <v>44210</v>
      </c>
      <c r="B54">
        <v>57</v>
      </c>
      <c r="C54">
        <v>8</v>
      </c>
    </row>
    <row r="55" spans="1:3" x14ac:dyDescent="0.25">
      <c r="A55" s="11">
        <v>44211</v>
      </c>
      <c r="B55">
        <v>26</v>
      </c>
      <c r="C55">
        <v>9</v>
      </c>
    </row>
    <row r="56" spans="1:3" x14ac:dyDescent="0.25">
      <c r="A56" s="11">
        <v>44212</v>
      </c>
      <c r="B56">
        <v>23</v>
      </c>
      <c r="C56">
        <v>6</v>
      </c>
    </row>
    <row r="57" spans="1:3" x14ac:dyDescent="0.25">
      <c r="A57" s="11">
        <v>44213</v>
      </c>
      <c r="B57">
        <v>15</v>
      </c>
      <c r="C57">
        <v>7</v>
      </c>
    </row>
    <row r="58" spans="1:3" x14ac:dyDescent="0.25">
      <c r="A58" s="11">
        <v>44214</v>
      </c>
      <c r="B58">
        <v>47</v>
      </c>
      <c r="C58">
        <v>13</v>
      </c>
    </row>
    <row r="59" spans="1:3" x14ac:dyDescent="0.25">
      <c r="A59" s="11">
        <v>44215</v>
      </c>
      <c r="B59">
        <v>17</v>
      </c>
      <c r="C59">
        <v>8</v>
      </c>
    </row>
    <row r="60" spans="1:3" x14ac:dyDescent="0.25">
      <c r="A60" s="11">
        <v>44216</v>
      </c>
      <c r="B60">
        <v>13</v>
      </c>
      <c r="C6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workbookViewId="0">
      <selection activeCell="A6" sqref="A6"/>
    </sheetView>
  </sheetViews>
  <sheetFormatPr defaultRowHeight="15" x14ac:dyDescent="0.25"/>
  <sheetData>
    <row r="1" spans="1:13" x14ac:dyDescent="0.25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25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25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7" si="0">$E3/$B3</f>
        <v>6.9306930693069313E-2</v>
      </c>
      <c r="L3" s="10" t="s">
        <v>24</v>
      </c>
      <c r="M3">
        <v>8.3440308087291401E-2</v>
      </c>
    </row>
    <row r="4" spans="1:13" x14ac:dyDescent="0.25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25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25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25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25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25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25">
      <c r="A10" s="7" t="s">
        <v>10</v>
      </c>
      <c r="B10">
        <v>6393</v>
      </c>
      <c r="D10" s="8" t="s">
        <v>18</v>
      </c>
      <c r="E10">
        <v>17</v>
      </c>
    </row>
    <row r="11" spans="1:13" x14ac:dyDescent="0.25">
      <c r="D11" s="8" t="s">
        <v>19</v>
      </c>
      <c r="E11">
        <v>15</v>
      </c>
    </row>
    <row r="12" spans="1:13" x14ac:dyDescent="0.25">
      <c r="A12" t="s">
        <v>33</v>
      </c>
      <c r="D12" s="7" t="s">
        <v>13</v>
      </c>
      <c r="E12">
        <v>125</v>
      </c>
    </row>
    <row r="13" spans="1:13" x14ac:dyDescent="0.25">
      <c r="D13" s="8" t="s">
        <v>16</v>
      </c>
      <c r="E13">
        <v>57</v>
      </c>
    </row>
    <row r="14" spans="1:13" x14ac:dyDescent="0.25">
      <c r="D14" s="8" t="s">
        <v>17</v>
      </c>
      <c r="E14">
        <v>28</v>
      </c>
    </row>
    <row r="15" spans="1:13" x14ac:dyDescent="0.25">
      <c r="D15" s="8" t="s">
        <v>18</v>
      </c>
      <c r="E15">
        <v>25</v>
      </c>
    </row>
    <row r="16" spans="1:13" x14ac:dyDescent="0.25">
      <c r="D16" s="8" t="s">
        <v>19</v>
      </c>
      <c r="E16">
        <v>15</v>
      </c>
    </row>
    <row r="17" spans="4:5" x14ac:dyDescent="0.25">
      <c r="D17" s="7" t="s">
        <v>14</v>
      </c>
      <c r="E17">
        <v>9</v>
      </c>
    </row>
    <row r="18" spans="4:5" x14ac:dyDescent="0.25">
      <c r="D18" s="7" t="s">
        <v>10</v>
      </c>
      <c r="E18">
        <v>963</v>
      </c>
    </row>
    <row r="20" spans="4:5" x14ac:dyDescent="0.25">
      <c r="D20" t="s">
        <v>32</v>
      </c>
    </row>
    <row r="41" spans="7:7" x14ac:dyDescent="0.25">
      <c r="G41" t="s">
        <v>34</v>
      </c>
    </row>
    <row r="43" spans="7:7" x14ac:dyDescent="0.25">
      <c r="G43" t="s">
        <v>35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topLeftCell="A61" workbookViewId="0">
      <selection activeCell="B346" sqref="A1:B346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3" x14ac:dyDescent="0.25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25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25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25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25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25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25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25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25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25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25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25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25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25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25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25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25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25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25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25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25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25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  <row r="5" spans="1:1" x14ac:dyDescent="0.25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 CFR vs Jan CFR</vt:lpstr>
      <vt:lpstr>Cumulative CFR calculation</vt:lpstr>
      <vt:lpstr>COVID-19_cases_at_Long_Term_Car</vt:lpstr>
      <vt:lpstr>correlation analysis</vt:lpstr>
      <vt:lpstr>CFR calculation</vt:lpstr>
      <vt:lpstr>Count_of_deaths_with_COVID-19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2025-05-12T16:04:19Z</dcterms:modified>
</cp:coreProperties>
</file>