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/>
  <xr:revisionPtr revIDLastSave="0" documentId="13_ncr:1_{95F0A9C3-E747-43AB-BCBE-474D6FA3EEFD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conclusions" sheetId="5" r:id="rId1"/>
    <sheet name="by Quarter" sheetId="3" r:id="rId2"/>
    <sheet name="cases in LTCF" sheetId="6" r:id="rId3"/>
    <sheet name="all-cause deaths" sheetId="1" r:id="rId4"/>
    <sheet name="covid deaths by quarter" sheetId="4" r:id="rId5"/>
    <sheet name="covid deaths original" sheetId="2" r:id="rId6"/>
  </sheets>
  <calcPr calcId="191029"/>
  <pivotCaches>
    <pivotCache cacheId="1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3" i="1" l="1"/>
  <c r="Z13" i="1"/>
  <c r="U13" i="1"/>
  <c r="P13" i="1"/>
  <c r="P44" i="3"/>
  <c r="O44" i="3"/>
  <c r="Q44" i="3" s="1"/>
  <c r="N44" i="3"/>
  <c r="Q43" i="3"/>
  <c r="R43" i="3" s="1"/>
  <c r="P43" i="3"/>
  <c r="O43" i="3"/>
  <c r="N43" i="3"/>
  <c r="P42" i="3"/>
  <c r="O42" i="3"/>
  <c r="Q42" i="3" s="1"/>
  <c r="N42" i="3"/>
  <c r="P41" i="3"/>
  <c r="O41" i="3"/>
  <c r="Q41" i="3" s="1"/>
  <c r="N41" i="3"/>
  <c r="P40" i="3"/>
  <c r="O40" i="3"/>
  <c r="Q40" i="3" s="1"/>
  <c r="N40" i="3"/>
  <c r="Q39" i="3"/>
  <c r="R39" i="3" s="1"/>
  <c r="P39" i="3"/>
  <c r="O39" i="3"/>
  <c r="N39" i="3"/>
  <c r="P38" i="3"/>
  <c r="O38" i="3"/>
  <c r="Q38" i="3" s="1"/>
  <c r="N38" i="3"/>
  <c r="P37" i="3"/>
  <c r="O37" i="3"/>
  <c r="Q37" i="3" s="1"/>
  <c r="R37" i="3" s="1"/>
  <c r="N37" i="3"/>
  <c r="Q36" i="3"/>
  <c r="R36" i="3" s="1"/>
  <c r="P36" i="3"/>
  <c r="O36" i="3"/>
  <c r="N36" i="3"/>
  <c r="N52" i="3"/>
  <c r="N51" i="3"/>
  <c r="N50" i="3"/>
  <c r="N49" i="3"/>
  <c r="N48" i="3"/>
  <c r="N47" i="3"/>
  <c r="B28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R44" i="3" l="1"/>
  <c r="R38" i="3"/>
  <c r="R40" i="3"/>
  <c r="R41" i="3"/>
  <c r="R42" i="3"/>
</calcChain>
</file>

<file path=xl/sharedStrings.xml><?xml version="1.0" encoding="utf-8"?>
<sst xmlns="http://schemas.openxmlformats.org/spreadsheetml/2006/main" count="427" uniqueCount="71">
  <si>
    <t>age_group</t>
  </si>
  <si>
    <t>Q1 2018</t>
  </si>
  <si>
    <t>Q2 2018</t>
  </si>
  <si>
    <t>Q3 2018</t>
  </si>
  <si>
    <t>Q4 2018</t>
  </si>
  <si>
    <t>CY 2018</t>
  </si>
  <si>
    <t>Q1 2019</t>
  </si>
  <si>
    <t>Q2 2019</t>
  </si>
  <si>
    <t>Q3 2019</t>
  </si>
  <si>
    <t>Q4 2019</t>
  </si>
  <si>
    <t>CY 2019</t>
  </si>
  <si>
    <t>Q1 2020</t>
  </si>
  <si>
    <t>Q2 2020</t>
  </si>
  <si>
    <t>Q3 2020</t>
  </si>
  <si>
    <t>Q4 2020</t>
  </si>
  <si>
    <t>CY 2020</t>
  </si>
  <si>
    <t>Q1 2021</t>
  </si>
  <si>
    <t>Q2 2021</t>
  </si>
  <si>
    <t>Q3 2021</t>
  </si>
  <si>
    <t>Q4 2021</t>
  </si>
  <si>
    <t>CY 2021</t>
  </si>
  <si>
    <t>Q1 2022</t>
  </si>
  <si>
    <t>Q2 2022</t>
  </si>
  <si>
    <t>Q3 2022</t>
  </si>
  <si>
    <t>Q4 2022</t>
  </si>
  <si>
    <t>CY 2022</t>
  </si>
  <si>
    <t>Q1 2023</t>
  </si>
  <si>
    <t>Q2 2023</t>
  </si>
  <si>
    <t>Q3 2023</t>
  </si>
  <si>
    <t>Q4 2023</t>
  </si>
  <si>
    <t>CY 2023</t>
  </si>
  <si>
    <t>19 or under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</si>
  <si>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</si>
  <si>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</si>
  <si>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</si>
  <si>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</si>
  <si>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</si>
  <si>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</si>
  <si>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</si>
  <si>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</si>
  <si>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Unknown</t>
  </si>
  <si>
    <t>*</t>
  </si>
  <si>
    <t>COVID deaths by quarter and year for Santa Clara County residents, 2020-2023</t>
  </si>
  <si>
    <t>All-cause deaths by quarter and year for Santa Clara County residents, 2018-2023</t>
  </si>
  <si>
    <t>Santa Clara County Public Health Department, California Integrated Vital Records System (Cal-IVRS), 2020-2023 California Comprehensive Death File</t>
  </si>
  <si>
    <t>Source:</t>
  </si>
  <si>
    <t>Santa Clara County Public Health Department, California Integrated Vital Records System (Cal-IVRS), 2018-23 California Comprehensive Death File</t>
  </si>
  <si>
    <t>California Reportable Disease Information Exchange (CalREDIE)</t>
  </si>
  <si>
    <t>Note:</t>
  </si>
  <si>
    <t>Additional cells may also be censored to avoid back-calculation using the CY count</t>
  </si>
  <si>
    <t>Cells with a count less than 11 are censored</t>
  </si>
  <si>
    <t>NCACM</t>
  </si>
  <si>
    <t>CACM</t>
  </si>
  <si>
    <t>Row Labels</t>
  </si>
  <si>
    <t>Sum of New_cases</t>
  </si>
  <si>
    <t>2020</t>
  </si>
  <si>
    <t>Qtr1</t>
  </si>
  <si>
    <t>Qtr2</t>
  </si>
  <si>
    <t>Qtr3</t>
  </si>
  <si>
    <t>Qtr4</t>
  </si>
  <si>
    <t>2021</t>
  </si>
  <si>
    <t>Grand Total</t>
  </si>
  <si>
    <t>Linked to source</t>
  </si>
  <si>
    <t>local values only copy</t>
  </si>
  <si>
    <t>q4/q1 for covid deaths</t>
  </si>
  <si>
    <t>NCACM % inncrease of Q1 2021 vs. baseline(Q1 of 2018-2020)</t>
  </si>
  <si>
    <t>stunning quarterly increase in COVID deaths after vax rollout</t>
  </si>
  <si>
    <t>baseline</t>
  </si>
  <si>
    <t>sigma</t>
  </si>
  <si>
    <t>Z-score</t>
  </si>
  <si>
    <t>Q1/baseline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</si>
</sst>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cause deaths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'by Quarter'!$A$3</c:f>
              <c:strCache>
                <c:ptCount val="1"/>
                <c:pt idx="0">
                  <c:v>19 or under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Quarter'!$B$2:$Y$2</c:f>
              <c:strCache>
                <c:ptCount val="24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  <c:pt idx="16">
                  <c:v>Q1 2022</c:v>
                </c:pt>
                <c:pt idx="17">
                  <c:v>Q2 2022</c:v>
                </c:pt>
                <c:pt idx="18">
                  <c:v>Q3 2022</c:v>
                </c:pt>
                <c:pt idx="19">
                  <c:v>Q4 2022</c:v>
                </c:pt>
                <c:pt idx="20">
                  <c:v>Q1 2023</c:v>
                </c:pt>
                <c:pt idx="21">
                  <c:v>Q2 2023</c:v>
                </c:pt>
                <c:pt idx="22">
                  <c:v>Q3 2023</c:v>
                </c:pt>
                <c:pt idx="23">
                  <c:v>Q4 2023</c:v>
                </c:pt>
              </c:strCache>
            </c:strRef>
          </c:cat>
          <c:val>
            <c:numRef>
              <c:f>'by Quarter'!$B$3:$Y$3</c:f>
              <c:numCache>
                <c:formatCode>General</c:formatCode>
                <c:ptCount val="24"/>
                <c:pt idx="0">
                  <c:v>32</c:v>
                </c:pt>
                <c:pt idx="1">
                  <c:v>30</c:v>
                </c:pt>
                <c:pt idx="2">
                  <c:v>39</c:v>
                </c:pt>
                <c:pt idx="3">
                  <c:v>24</c:v>
                </c:pt>
                <c:pt idx="4">
                  <c:v>30</c:v>
                </c:pt>
                <c:pt idx="5">
                  <c:v>32</c:v>
                </c:pt>
                <c:pt idx="6">
                  <c:v>28</c:v>
                </c:pt>
                <c:pt idx="7">
                  <c:v>27</c:v>
                </c:pt>
                <c:pt idx="8">
                  <c:v>26</c:v>
                </c:pt>
                <c:pt idx="9">
                  <c:v>43</c:v>
                </c:pt>
                <c:pt idx="10">
                  <c:v>30</c:v>
                </c:pt>
                <c:pt idx="11">
                  <c:v>28</c:v>
                </c:pt>
                <c:pt idx="12">
                  <c:v>36</c:v>
                </c:pt>
                <c:pt idx="13">
                  <c:v>30</c:v>
                </c:pt>
                <c:pt idx="14">
                  <c:v>27</c:v>
                </c:pt>
                <c:pt idx="15">
                  <c:v>28</c:v>
                </c:pt>
                <c:pt idx="16">
                  <c:v>32</c:v>
                </c:pt>
                <c:pt idx="17">
                  <c:v>32</c:v>
                </c:pt>
                <c:pt idx="18">
                  <c:v>26</c:v>
                </c:pt>
                <c:pt idx="19">
                  <c:v>30</c:v>
                </c:pt>
                <c:pt idx="20">
                  <c:v>25</c:v>
                </c:pt>
                <c:pt idx="21">
                  <c:v>35</c:v>
                </c:pt>
                <c:pt idx="22">
                  <c:v>35</c:v>
                </c:pt>
                <c:pt idx="23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8D-4120-BA3C-98CA808DB031}"/>
            </c:ext>
          </c:extLst>
        </c:ser>
        <c:ser>
          <c:idx val="1"/>
          <c:order val="1"/>
          <c:tx>
            <c:strRef>
              <c:f>'by Quarter'!$A$4</c:f>
              <c:strCache>
                <c:ptCount val="1"/>
                <c:pt idx="0">
                  <c:v>20-29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Quarter'!$B$2:$Y$2</c:f>
              <c:strCache>
                <c:ptCount val="24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  <c:pt idx="16">
                  <c:v>Q1 2022</c:v>
                </c:pt>
                <c:pt idx="17">
                  <c:v>Q2 2022</c:v>
                </c:pt>
                <c:pt idx="18">
                  <c:v>Q3 2022</c:v>
                </c:pt>
                <c:pt idx="19">
                  <c:v>Q4 2022</c:v>
                </c:pt>
                <c:pt idx="20">
                  <c:v>Q1 2023</c:v>
                </c:pt>
                <c:pt idx="21">
                  <c:v>Q2 2023</c:v>
                </c:pt>
                <c:pt idx="22">
                  <c:v>Q3 2023</c:v>
                </c:pt>
                <c:pt idx="23">
                  <c:v>Q4 2023</c:v>
                </c:pt>
              </c:strCache>
            </c:strRef>
          </c:cat>
          <c:val>
            <c:numRef>
              <c:f>'by Quarter'!$B$4:$Y$4</c:f>
              <c:numCache>
                <c:formatCode>General</c:formatCode>
                <c:ptCount val="24"/>
                <c:pt idx="0">
                  <c:v>15</c:v>
                </c:pt>
                <c:pt idx="1">
                  <c:v>38</c:v>
                </c:pt>
                <c:pt idx="2">
                  <c:v>31</c:v>
                </c:pt>
                <c:pt idx="3">
                  <c:v>37</c:v>
                </c:pt>
                <c:pt idx="4">
                  <c:v>17</c:v>
                </c:pt>
                <c:pt idx="5">
                  <c:v>24</c:v>
                </c:pt>
                <c:pt idx="6">
                  <c:v>37</c:v>
                </c:pt>
                <c:pt idx="7">
                  <c:v>38</c:v>
                </c:pt>
                <c:pt idx="8">
                  <c:v>40</c:v>
                </c:pt>
                <c:pt idx="9">
                  <c:v>46</c:v>
                </c:pt>
                <c:pt idx="10">
                  <c:v>38</c:v>
                </c:pt>
                <c:pt idx="11">
                  <c:v>40</c:v>
                </c:pt>
                <c:pt idx="12">
                  <c:v>42</c:v>
                </c:pt>
                <c:pt idx="13">
                  <c:v>37</c:v>
                </c:pt>
                <c:pt idx="14">
                  <c:v>38</c:v>
                </c:pt>
                <c:pt idx="15">
                  <c:v>37</c:v>
                </c:pt>
                <c:pt idx="16">
                  <c:v>38</c:v>
                </c:pt>
                <c:pt idx="17">
                  <c:v>44</c:v>
                </c:pt>
                <c:pt idx="18">
                  <c:v>42</c:v>
                </c:pt>
                <c:pt idx="19">
                  <c:v>37</c:v>
                </c:pt>
                <c:pt idx="20">
                  <c:v>29</c:v>
                </c:pt>
                <c:pt idx="21">
                  <c:v>53</c:v>
                </c:pt>
                <c:pt idx="22">
                  <c:v>36</c:v>
                </c:pt>
                <c:pt idx="2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8D-4120-BA3C-98CA808DB031}"/>
            </c:ext>
          </c:extLst>
        </c:ser>
        <c:ser>
          <c:idx val="2"/>
          <c:order val="2"/>
          <c:tx>
            <c:strRef>
              <c:f>'by Quarter'!$A$5</c:f>
              <c:strCache>
                <c:ptCount val="1"/>
                <c:pt idx="0">
                  <c:v>30-39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Quarter'!$B$2:$Y$2</c:f>
              <c:strCache>
                <c:ptCount val="24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  <c:pt idx="16">
                  <c:v>Q1 2022</c:v>
                </c:pt>
                <c:pt idx="17">
                  <c:v>Q2 2022</c:v>
                </c:pt>
                <c:pt idx="18">
                  <c:v>Q3 2022</c:v>
                </c:pt>
                <c:pt idx="19">
                  <c:v>Q4 2022</c:v>
                </c:pt>
                <c:pt idx="20">
                  <c:v>Q1 2023</c:v>
                </c:pt>
                <c:pt idx="21">
                  <c:v>Q2 2023</c:v>
                </c:pt>
                <c:pt idx="22">
                  <c:v>Q3 2023</c:v>
                </c:pt>
                <c:pt idx="23">
                  <c:v>Q4 2023</c:v>
                </c:pt>
              </c:strCache>
            </c:strRef>
          </c:cat>
          <c:val>
            <c:numRef>
              <c:f>'by Quarter'!$B$5:$Y$5</c:f>
              <c:numCache>
                <c:formatCode>General</c:formatCode>
                <c:ptCount val="24"/>
                <c:pt idx="0">
                  <c:v>46</c:v>
                </c:pt>
                <c:pt idx="1">
                  <c:v>41</c:v>
                </c:pt>
                <c:pt idx="2">
                  <c:v>54</c:v>
                </c:pt>
                <c:pt idx="3">
                  <c:v>55</c:v>
                </c:pt>
                <c:pt idx="4">
                  <c:v>36</c:v>
                </c:pt>
                <c:pt idx="5">
                  <c:v>47</c:v>
                </c:pt>
                <c:pt idx="6">
                  <c:v>50</c:v>
                </c:pt>
                <c:pt idx="7">
                  <c:v>51</c:v>
                </c:pt>
                <c:pt idx="8">
                  <c:v>66</c:v>
                </c:pt>
                <c:pt idx="9">
                  <c:v>53</c:v>
                </c:pt>
                <c:pt idx="10">
                  <c:v>56</c:v>
                </c:pt>
                <c:pt idx="11">
                  <c:v>66</c:v>
                </c:pt>
                <c:pt idx="12">
                  <c:v>67</c:v>
                </c:pt>
                <c:pt idx="13">
                  <c:v>65</c:v>
                </c:pt>
                <c:pt idx="14">
                  <c:v>51</c:v>
                </c:pt>
                <c:pt idx="15">
                  <c:v>68</c:v>
                </c:pt>
                <c:pt idx="16">
                  <c:v>62</c:v>
                </c:pt>
                <c:pt idx="17">
                  <c:v>61</c:v>
                </c:pt>
                <c:pt idx="18">
                  <c:v>51</c:v>
                </c:pt>
                <c:pt idx="19">
                  <c:v>66</c:v>
                </c:pt>
                <c:pt idx="20">
                  <c:v>58</c:v>
                </c:pt>
                <c:pt idx="21">
                  <c:v>68</c:v>
                </c:pt>
                <c:pt idx="22">
                  <c:v>58</c:v>
                </c:pt>
                <c:pt idx="2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8D-4120-BA3C-98CA808DB031}"/>
            </c:ext>
          </c:extLst>
        </c:ser>
        <c:ser>
          <c:idx val="3"/>
          <c:order val="3"/>
          <c:tx>
            <c:strRef>
              <c:f>'by Quarter'!$A$6</c:f>
              <c:strCache>
                <c:ptCount val="1"/>
                <c:pt idx="0">
                  <c:v>40-49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Quarter'!$B$2:$Y$2</c:f>
              <c:strCache>
                <c:ptCount val="24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  <c:pt idx="16">
                  <c:v>Q1 2022</c:v>
                </c:pt>
                <c:pt idx="17">
                  <c:v>Q2 2022</c:v>
                </c:pt>
                <c:pt idx="18">
                  <c:v>Q3 2022</c:v>
                </c:pt>
                <c:pt idx="19">
                  <c:v>Q4 2022</c:v>
                </c:pt>
                <c:pt idx="20">
                  <c:v>Q1 2023</c:v>
                </c:pt>
                <c:pt idx="21">
                  <c:v>Q2 2023</c:v>
                </c:pt>
                <c:pt idx="22">
                  <c:v>Q3 2023</c:v>
                </c:pt>
                <c:pt idx="23">
                  <c:v>Q4 2023</c:v>
                </c:pt>
              </c:strCache>
            </c:strRef>
          </c:cat>
          <c:val>
            <c:numRef>
              <c:f>'by Quarter'!$B$6:$Y$6</c:f>
              <c:numCache>
                <c:formatCode>General</c:formatCode>
                <c:ptCount val="24"/>
                <c:pt idx="0">
                  <c:v>80</c:v>
                </c:pt>
                <c:pt idx="1">
                  <c:v>75</c:v>
                </c:pt>
                <c:pt idx="2">
                  <c:v>80</c:v>
                </c:pt>
                <c:pt idx="3">
                  <c:v>86</c:v>
                </c:pt>
                <c:pt idx="4">
                  <c:v>86</c:v>
                </c:pt>
                <c:pt idx="5">
                  <c:v>66</c:v>
                </c:pt>
                <c:pt idx="6">
                  <c:v>88</c:v>
                </c:pt>
                <c:pt idx="7">
                  <c:v>86</c:v>
                </c:pt>
                <c:pt idx="8">
                  <c:v>82</c:v>
                </c:pt>
                <c:pt idx="9">
                  <c:v>98</c:v>
                </c:pt>
                <c:pt idx="10">
                  <c:v>109</c:v>
                </c:pt>
                <c:pt idx="11">
                  <c:v>107</c:v>
                </c:pt>
                <c:pt idx="12">
                  <c:v>102</c:v>
                </c:pt>
                <c:pt idx="13">
                  <c:v>83</c:v>
                </c:pt>
                <c:pt idx="14">
                  <c:v>102</c:v>
                </c:pt>
                <c:pt idx="15">
                  <c:v>102</c:v>
                </c:pt>
                <c:pt idx="16">
                  <c:v>83</c:v>
                </c:pt>
                <c:pt idx="17">
                  <c:v>107</c:v>
                </c:pt>
                <c:pt idx="18">
                  <c:v>98</c:v>
                </c:pt>
                <c:pt idx="19">
                  <c:v>103</c:v>
                </c:pt>
                <c:pt idx="20">
                  <c:v>105</c:v>
                </c:pt>
                <c:pt idx="21">
                  <c:v>83</c:v>
                </c:pt>
                <c:pt idx="22">
                  <c:v>88</c:v>
                </c:pt>
                <c:pt idx="23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8D-4120-BA3C-98CA808DB031}"/>
            </c:ext>
          </c:extLst>
        </c:ser>
        <c:ser>
          <c:idx val="4"/>
          <c:order val="4"/>
          <c:tx>
            <c:strRef>
              <c:f>'by Quarter'!$A$7</c:f>
              <c:strCache>
                <c:ptCount val="1"/>
                <c:pt idx="0">
                  <c:v>50-59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'by Quarter'!$B$2:$Y$2</c:f>
              <c:strCache>
                <c:ptCount val="24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  <c:pt idx="16">
                  <c:v>Q1 2022</c:v>
                </c:pt>
                <c:pt idx="17">
                  <c:v>Q2 2022</c:v>
                </c:pt>
                <c:pt idx="18">
                  <c:v>Q3 2022</c:v>
                </c:pt>
                <c:pt idx="19">
                  <c:v>Q4 2022</c:v>
                </c:pt>
                <c:pt idx="20">
                  <c:v>Q1 2023</c:v>
                </c:pt>
                <c:pt idx="21">
                  <c:v>Q2 2023</c:v>
                </c:pt>
                <c:pt idx="22">
                  <c:v>Q3 2023</c:v>
                </c:pt>
                <c:pt idx="23">
                  <c:v>Q4 2023</c:v>
                </c:pt>
              </c:strCache>
            </c:strRef>
          </c:cat>
          <c:val>
            <c:numRef>
              <c:f>'by Quarter'!$B$7:$Y$7</c:f>
              <c:numCache>
                <c:formatCode>General</c:formatCode>
                <c:ptCount val="24"/>
                <c:pt idx="0">
                  <c:v>186</c:v>
                </c:pt>
                <c:pt idx="1">
                  <c:v>196</c:v>
                </c:pt>
                <c:pt idx="2">
                  <c:v>194</c:v>
                </c:pt>
                <c:pt idx="3">
                  <c:v>209</c:v>
                </c:pt>
                <c:pt idx="4">
                  <c:v>195</c:v>
                </c:pt>
                <c:pt idx="5">
                  <c:v>195</c:v>
                </c:pt>
                <c:pt idx="6">
                  <c:v>182</c:v>
                </c:pt>
                <c:pt idx="7">
                  <c:v>202</c:v>
                </c:pt>
                <c:pt idx="8">
                  <c:v>231</c:v>
                </c:pt>
                <c:pt idx="9">
                  <c:v>183</c:v>
                </c:pt>
                <c:pt idx="10">
                  <c:v>232</c:v>
                </c:pt>
                <c:pt idx="11">
                  <c:v>232</c:v>
                </c:pt>
                <c:pt idx="12">
                  <c:v>281</c:v>
                </c:pt>
                <c:pt idx="13">
                  <c:v>194</c:v>
                </c:pt>
                <c:pt idx="14">
                  <c:v>203</c:v>
                </c:pt>
                <c:pt idx="15">
                  <c:v>221</c:v>
                </c:pt>
                <c:pt idx="16">
                  <c:v>200</c:v>
                </c:pt>
                <c:pt idx="17">
                  <c:v>217</c:v>
                </c:pt>
                <c:pt idx="18">
                  <c:v>216</c:v>
                </c:pt>
                <c:pt idx="19">
                  <c:v>210</c:v>
                </c:pt>
                <c:pt idx="20">
                  <c:v>205</c:v>
                </c:pt>
                <c:pt idx="21">
                  <c:v>184</c:v>
                </c:pt>
                <c:pt idx="22">
                  <c:v>172</c:v>
                </c:pt>
                <c:pt idx="23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8D-4120-BA3C-98CA808DB031}"/>
            </c:ext>
          </c:extLst>
        </c:ser>
        <c:ser>
          <c:idx val="5"/>
          <c:order val="5"/>
          <c:tx>
            <c:strRef>
              <c:f>'by Quarter'!$A$8</c:f>
              <c:strCache>
                <c:ptCount val="1"/>
                <c:pt idx="0">
                  <c:v>60-69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'by Quarter'!$B$2:$Y$2</c:f>
              <c:strCache>
                <c:ptCount val="24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  <c:pt idx="16">
                  <c:v>Q1 2022</c:v>
                </c:pt>
                <c:pt idx="17">
                  <c:v>Q2 2022</c:v>
                </c:pt>
                <c:pt idx="18">
                  <c:v>Q3 2022</c:v>
                </c:pt>
                <c:pt idx="19">
                  <c:v>Q4 2022</c:v>
                </c:pt>
                <c:pt idx="20">
                  <c:v>Q1 2023</c:v>
                </c:pt>
                <c:pt idx="21">
                  <c:v>Q2 2023</c:v>
                </c:pt>
                <c:pt idx="22">
                  <c:v>Q3 2023</c:v>
                </c:pt>
                <c:pt idx="23">
                  <c:v>Q4 2023</c:v>
                </c:pt>
              </c:strCache>
            </c:strRef>
          </c:cat>
          <c:val>
            <c:numRef>
              <c:f>'by Quarter'!$B$8:$Y$8</c:f>
              <c:numCache>
                <c:formatCode>General</c:formatCode>
                <c:ptCount val="24"/>
                <c:pt idx="0">
                  <c:v>371</c:v>
                </c:pt>
                <c:pt idx="1">
                  <c:v>310</c:v>
                </c:pt>
                <c:pt idx="2">
                  <c:v>331</c:v>
                </c:pt>
                <c:pt idx="3">
                  <c:v>354</c:v>
                </c:pt>
                <c:pt idx="4">
                  <c:v>346</c:v>
                </c:pt>
                <c:pt idx="5">
                  <c:v>314</c:v>
                </c:pt>
                <c:pt idx="6">
                  <c:v>310</c:v>
                </c:pt>
                <c:pt idx="7">
                  <c:v>356</c:v>
                </c:pt>
                <c:pt idx="8">
                  <c:v>328</c:v>
                </c:pt>
                <c:pt idx="9">
                  <c:v>388</c:v>
                </c:pt>
                <c:pt idx="10">
                  <c:v>380</c:v>
                </c:pt>
                <c:pt idx="11">
                  <c:v>415</c:v>
                </c:pt>
                <c:pt idx="12">
                  <c:v>471</c:v>
                </c:pt>
                <c:pt idx="13">
                  <c:v>331</c:v>
                </c:pt>
                <c:pt idx="14">
                  <c:v>376</c:v>
                </c:pt>
                <c:pt idx="15">
                  <c:v>362</c:v>
                </c:pt>
                <c:pt idx="16">
                  <c:v>408</c:v>
                </c:pt>
                <c:pt idx="17">
                  <c:v>325</c:v>
                </c:pt>
                <c:pt idx="18">
                  <c:v>360</c:v>
                </c:pt>
                <c:pt idx="19">
                  <c:v>447</c:v>
                </c:pt>
                <c:pt idx="20">
                  <c:v>408</c:v>
                </c:pt>
                <c:pt idx="21">
                  <c:v>360</c:v>
                </c:pt>
                <c:pt idx="22">
                  <c:v>343</c:v>
                </c:pt>
                <c:pt idx="23">
                  <c:v>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8D-4120-BA3C-98CA808DB031}"/>
            </c:ext>
          </c:extLst>
        </c:ser>
        <c:ser>
          <c:idx val="6"/>
          <c:order val="6"/>
          <c:tx>
            <c:strRef>
              <c:f>'by Quarter'!$A$9</c:f>
              <c:strCache>
                <c:ptCount val="1"/>
                <c:pt idx="0">
                  <c:v>70-79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'by Quarter'!$B$2:$Y$2</c:f>
              <c:strCache>
                <c:ptCount val="24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  <c:pt idx="16">
                  <c:v>Q1 2022</c:v>
                </c:pt>
                <c:pt idx="17">
                  <c:v>Q2 2022</c:v>
                </c:pt>
                <c:pt idx="18">
                  <c:v>Q3 2022</c:v>
                </c:pt>
                <c:pt idx="19">
                  <c:v>Q4 2022</c:v>
                </c:pt>
                <c:pt idx="20">
                  <c:v>Q1 2023</c:v>
                </c:pt>
                <c:pt idx="21">
                  <c:v>Q2 2023</c:v>
                </c:pt>
                <c:pt idx="22">
                  <c:v>Q3 2023</c:v>
                </c:pt>
                <c:pt idx="23">
                  <c:v>Q4 2023</c:v>
                </c:pt>
              </c:strCache>
            </c:strRef>
          </c:cat>
          <c:val>
            <c:numRef>
              <c:f>'by Quarter'!$B$9:$Y$9</c:f>
              <c:numCache>
                <c:formatCode>General</c:formatCode>
                <c:ptCount val="24"/>
                <c:pt idx="0">
                  <c:v>541</c:v>
                </c:pt>
                <c:pt idx="1">
                  <c:v>460</c:v>
                </c:pt>
                <c:pt idx="2">
                  <c:v>419</c:v>
                </c:pt>
                <c:pt idx="3">
                  <c:v>499</c:v>
                </c:pt>
                <c:pt idx="4">
                  <c:v>449</c:v>
                </c:pt>
                <c:pt idx="5">
                  <c:v>439</c:v>
                </c:pt>
                <c:pt idx="6">
                  <c:v>426</c:v>
                </c:pt>
                <c:pt idx="7">
                  <c:v>513</c:v>
                </c:pt>
                <c:pt idx="8">
                  <c:v>595</c:v>
                </c:pt>
                <c:pt idx="9">
                  <c:v>481</c:v>
                </c:pt>
                <c:pt idx="10">
                  <c:v>483</c:v>
                </c:pt>
                <c:pt idx="11">
                  <c:v>612</c:v>
                </c:pt>
                <c:pt idx="12">
                  <c:v>734</c:v>
                </c:pt>
                <c:pt idx="13">
                  <c:v>490</c:v>
                </c:pt>
                <c:pt idx="14">
                  <c:v>483</c:v>
                </c:pt>
                <c:pt idx="15">
                  <c:v>551</c:v>
                </c:pt>
                <c:pt idx="16">
                  <c:v>554</c:v>
                </c:pt>
                <c:pt idx="17">
                  <c:v>502</c:v>
                </c:pt>
                <c:pt idx="18">
                  <c:v>510</c:v>
                </c:pt>
                <c:pt idx="19">
                  <c:v>555</c:v>
                </c:pt>
                <c:pt idx="20">
                  <c:v>564</c:v>
                </c:pt>
                <c:pt idx="21">
                  <c:v>511</c:v>
                </c:pt>
                <c:pt idx="22">
                  <c:v>484</c:v>
                </c:pt>
                <c:pt idx="23">
                  <c:v>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8D-4120-BA3C-98CA808DB031}"/>
            </c:ext>
          </c:extLst>
        </c:ser>
        <c:ser>
          <c:idx val="7"/>
          <c:order val="7"/>
          <c:tx>
            <c:strRef>
              <c:f>'by Quarter'!$A$10</c:f>
              <c:strCache>
                <c:ptCount val="1"/>
                <c:pt idx="0">
                  <c:v>80-89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'by Quarter'!$B$2:$Y$2</c:f>
              <c:strCache>
                <c:ptCount val="24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  <c:pt idx="16">
                  <c:v>Q1 2022</c:v>
                </c:pt>
                <c:pt idx="17">
                  <c:v>Q2 2022</c:v>
                </c:pt>
                <c:pt idx="18">
                  <c:v>Q3 2022</c:v>
                </c:pt>
                <c:pt idx="19">
                  <c:v>Q4 2022</c:v>
                </c:pt>
                <c:pt idx="20">
                  <c:v>Q1 2023</c:v>
                </c:pt>
                <c:pt idx="21">
                  <c:v>Q2 2023</c:v>
                </c:pt>
                <c:pt idx="22">
                  <c:v>Q3 2023</c:v>
                </c:pt>
                <c:pt idx="23">
                  <c:v>Q4 2023</c:v>
                </c:pt>
              </c:strCache>
            </c:strRef>
          </c:cat>
          <c:val>
            <c:numRef>
              <c:f>'by Quarter'!$B$10:$Y$10</c:f>
              <c:numCache>
                <c:formatCode>General</c:formatCode>
                <c:ptCount val="24"/>
                <c:pt idx="0">
                  <c:v>846</c:v>
                </c:pt>
                <c:pt idx="1">
                  <c:v>633</c:v>
                </c:pt>
                <c:pt idx="2">
                  <c:v>694</c:v>
                </c:pt>
                <c:pt idx="3">
                  <c:v>717</c:v>
                </c:pt>
                <c:pt idx="4">
                  <c:v>820</c:v>
                </c:pt>
                <c:pt idx="5">
                  <c:v>704</c:v>
                </c:pt>
                <c:pt idx="6">
                  <c:v>629</c:v>
                </c:pt>
                <c:pt idx="7">
                  <c:v>756</c:v>
                </c:pt>
                <c:pt idx="8">
                  <c:v>832</c:v>
                </c:pt>
                <c:pt idx="9">
                  <c:v>733</c:v>
                </c:pt>
                <c:pt idx="10">
                  <c:v>719</c:v>
                </c:pt>
                <c:pt idx="11">
                  <c:v>875</c:v>
                </c:pt>
                <c:pt idx="12">
                  <c:v>932</c:v>
                </c:pt>
                <c:pt idx="13">
                  <c:v>633</c:v>
                </c:pt>
                <c:pt idx="14">
                  <c:v>694</c:v>
                </c:pt>
                <c:pt idx="15">
                  <c:v>766</c:v>
                </c:pt>
                <c:pt idx="16">
                  <c:v>863</c:v>
                </c:pt>
                <c:pt idx="17">
                  <c:v>745</c:v>
                </c:pt>
                <c:pt idx="18">
                  <c:v>791</c:v>
                </c:pt>
                <c:pt idx="19">
                  <c:v>863</c:v>
                </c:pt>
                <c:pt idx="20">
                  <c:v>804</c:v>
                </c:pt>
                <c:pt idx="21">
                  <c:v>724</c:v>
                </c:pt>
                <c:pt idx="22">
                  <c:v>701</c:v>
                </c:pt>
                <c:pt idx="23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8D-4120-BA3C-98CA808DB031}"/>
            </c:ext>
          </c:extLst>
        </c:ser>
        <c:ser>
          <c:idx val="8"/>
          <c:order val="8"/>
          <c:tx>
            <c:strRef>
              <c:f>'by Quarter'!$A$11</c:f>
              <c:strCache>
                <c:ptCount val="1"/>
                <c:pt idx="0">
                  <c:v>90+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'by Quarter'!$B$2:$Y$2</c:f>
              <c:strCache>
                <c:ptCount val="24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  <c:pt idx="16">
                  <c:v>Q1 2022</c:v>
                </c:pt>
                <c:pt idx="17">
                  <c:v>Q2 2022</c:v>
                </c:pt>
                <c:pt idx="18">
                  <c:v>Q3 2022</c:v>
                </c:pt>
                <c:pt idx="19">
                  <c:v>Q4 2022</c:v>
                </c:pt>
                <c:pt idx="20">
                  <c:v>Q1 2023</c:v>
                </c:pt>
                <c:pt idx="21">
                  <c:v>Q2 2023</c:v>
                </c:pt>
                <c:pt idx="22">
                  <c:v>Q3 2023</c:v>
                </c:pt>
                <c:pt idx="23">
                  <c:v>Q4 2023</c:v>
                </c:pt>
              </c:strCache>
            </c:strRef>
          </c:cat>
          <c:val>
            <c:numRef>
              <c:f>'by Quarter'!$B$11:$Y$11</c:f>
              <c:numCache>
                <c:formatCode>General</c:formatCode>
                <c:ptCount val="24"/>
                <c:pt idx="0">
                  <c:v>730</c:v>
                </c:pt>
                <c:pt idx="1">
                  <c:v>547</c:v>
                </c:pt>
                <c:pt idx="2">
                  <c:v>470</c:v>
                </c:pt>
                <c:pt idx="3">
                  <c:v>626</c:v>
                </c:pt>
                <c:pt idx="4">
                  <c:v>641</c:v>
                </c:pt>
                <c:pt idx="5">
                  <c:v>573</c:v>
                </c:pt>
                <c:pt idx="6">
                  <c:v>609</c:v>
                </c:pt>
                <c:pt idx="7">
                  <c:v>637</c:v>
                </c:pt>
                <c:pt idx="8">
                  <c:v>625</c:v>
                </c:pt>
                <c:pt idx="9">
                  <c:v>628</c:v>
                </c:pt>
                <c:pt idx="10">
                  <c:v>636</c:v>
                </c:pt>
                <c:pt idx="11">
                  <c:v>791</c:v>
                </c:pt>
                <c:pt idx="12">
                  <c:v>789</c:v>
                </c:pt>
                <c:pt idx="13">
                  <c:v>556</c:v>
                </c:pt>
                <c:pt idx="14">
                  <c:v>542</c:v>
                </c:pt>
                <c:pt idx="15">
                  <c:v>669</c:v>
                </c:pt>
                <c:pt idx="16">
                  <c:v>769</c:v>
                </c:pt>
                <c:pt idx="17">
                  <c:v>619</c:v>
                </c:pt>
                <c:pt idx="18">
                  <c:v>575</c:v>
                </c:pt>
                <c:pt idx="19">
                  <c:v>722</c:v>
                </c:pt>
                <c:pt idx="20">
                  <c:v>707</c:v>
                </c:pt>
                <c:pt idx="21">
                  <c:v>603</c:v>
                </c:pt>
                <c:pt idx="22">
                  <c:v>616</c:v>
                </c:pt>
                <c:pt idx="23">
                  <c:v>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8D-4120-BA3C-98CA808DB031}"/>
            </c:ext>
          </c:extLst>
        </c:ser>
        <c:ser>
          <c:idx val="9"/>
          <c:order val="9"/>
          <c:tx>
            <c:strRef>
              <c:f>'by Quarter'!$A$13</c:f>
              <c:strCache>
                <c:ptCount val="1"/>
                <c:pt idx="0">
                  <c:v>CACM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'by Quarter'!$B$2:$Y$2</c:f>
              <c:strCache>
                <c:ptCount val="24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  <c:pt idx="16">
                  <c:v>Q1 2022</c:v>
                </c:pt>
                <c:pt idx="17">
                  <c:v>Q2 2022</c:v>
                </c:pt>
                <c:pt idx="18">
                  <c:v>Q3 2022</c:v>
                </c:pt>
                <c:pt idx="19">
                  <c:v>Q4 2022</c:v>
                </c:pt>
                <c:pt idx="20">
                  <c:v>Q1 2023</c:v>
                </c:pt>
                <c:pt idx="21">
                  <c:v>Q2 2023</c:v>
                </c:pt>
                <c:pt idx="22">
                  <c:v>Q3 2023</c:v>
                </c:pt>
                <c:pt idx="23">
                  <c:v>Q4 2023</c:v>
                </c:pt>
              </c:strCache>
            </c:strRef>
          </c:cat>
          <c:val>
            <c:numRef>
              <c:f>'by Quarter'!$J$13:$Y$13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8D-4120-BA3C-98CA808DB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2670912"/>
        <c:axId val="1692669952"/>
      </c:lineChart>
      <c:catAx>
        <c:axId val="169267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669952"/>
        <c:crosses val="autoZero"/>
        <c:auto val="1"/>
        <c:lblAlgn val="ctr"/>
        <c:lblOffset val="100"/>
        <c:noMultiLvlLbl val="0"/>
      </c:catAx>
      <c:valAx>
        <c:axId val="169266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67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NCACM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'by Quarter'!$A$25</c:f>
              <c:strCache>
                <c:ptCount val="1"/>
                <c:pt idx="0">
                  <c:v>19 or under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Quarter'!$B$24:$Y$24</c:f>
              <c:strCache>
                <c:ptCount val="24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  <c:pt idx="16">
                  <c:v>Q1 2022</c:v>
                </c:pt>
                <c:pt idx="17">
                  <c:v>Q2 2022</c:v>
                </c:pt>
                <c:pt idx="18">
                  <c:v>Q3 2022</c:v>
                </c:pt>
                <c:pt idx="19">
                  <c:v>Q4 2022</c:v>
                </c:pt>
                <c:pt idx="20">
                  <c:v>Q1 2023</c:v>
                </c:pt>
                <c:pt idx="21">
                  <c:v>Q2 2023</c:v>
                </c:pt>
                <c:pt idx="22">
                  <c:v>Q3 2023</c:v>
                </c:pt>
                <c:pt idx="23">
                  <c:v>Q4 2023</c:v>
                </c:pt>
              </c:strCache>
            </c:strRef>
          </c:cat>
          <c:val>
            <c:numRef>
              <c:f>'by Quarter'!$B$25:$Y$25</c:f>
              <c:numCache>
                <c:formatCode>General</c:formatCode>
                <c:ptCount val="24"/>
                <c:pt idx="0">
                  <c:v>32</c:v>
                </c:pt>
                <c:pt idx="1">
                  <c:v>30</c:v>
                </c:pt>
                <c:pt idx="2">
                  <c:v>39</c:v>
                </c:pt>
                <c:pt idx="3">
                  <c:v>24</c:v>
                </c:pt>
                <c:pt idx="4">
                  <c:v>30</c:v>
                </c:pt>
                <c:pt idx="5">
                  <c:v>32</c:v>
                </c:pt>
                <c:pt idx="6">
                  <c:v>28</c:v>
                </c:pt>
                <c:pt idx="7">
                  <c:v>27</c:v>
                </c:pt>
                <c:pt idx="8">
                  <c:v>26</c:v>
                </c:pt>
                <c:pt idx="9">
                  <c:v>43</c:v>
                </c:pt>
                <c:pt idx="10">
                  <c:v>30</c:v>
                </c:pt>
                <c:pt idx="11">
                  <c:v>28</c:v>
                </c:pt>
                <c:pt idx="12">
                  <c:v>36</c:v>
                </c:pt>
                <c:pt idx="13">
                  <c:v>30</c:v>
                </c:pt>
                <c:pt idx="14">
                  <c:v>27</c:v>
                </c:pt>
                <c:pt idx="15">
                  <c:v>28</c:v>
                </c:pt>
                <c:pt idx="16">
                  <c:v>32</c:v>
                </c:pt>
                <c:pt idx="17">
                  <c:v>32</c:v>
                </c:pt>
                <c:pt idx="18">
                  <c:v>26</c:v>
                </c:pt>
                <c:pt idx="19">
                  <c:v>30</c:v>
                </c:pt>
                <c:pt idx="20">
                  <c:v>25</c:v>
                </c:pt>
                <c:pt idx="21">
                  <c:v>35</c:v>
                </c:pt>
                <c:pt idx="22">
                  <c:v>35</c:v>
                </c:pt>
                <c:pt idx="23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D8-49F8-9B13-06B3FCA76440}"/>
            </c:ext>
          </c:extLst>
        </c:ser>
        <c:ser>
          <c:idx val="1"/>
          <c:order val="1"/>
          <c:tx>
            <c:strRef>
              <c:f>'by Quarter'!$A$26</c:f>
              <c:strCache>
                <c:ptCount val="1"/>
                <c:pt idx="0">
                  <c:v>20-29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Quarter'!$B$24:$Y$24</c:f>
              <c:strCache>
                <c:ptCount val="24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  <c:pt idx="16">
                  <c:v>Q1 2022</c:v>
                </c:pt>
                <c:pt idx="17">
                  <c:v>Q2 2022</c:v>
                </c:pt>
                <c:pt idx="18">
                  <c:v>Q3 2022</c:v>
                </c:pt>
                <c:pt idx="19">
                  <c:v>Q4 2022</c:v>
                </c:pt>
                <c:pt idx="20">
                  <c:v>Q1 2023</c:v>
                </c:pt>
                <c:pt idx="21">
                  <c:v>Q2 2023</c:v>
                </c:pt>
                <c:pt idx="22">
                  <c:v>Q3 2023</c:v>
                </c:pt>
                <c:pt idx="23">
                  <c:v>Q4 2023</c:v>
                </c:pt>
              </c:strCache>
            </c:strRef>
          </c:cat>
          <c:val>
            <c:numRef>
              <c:f>'by Quarter'!$B$26:$Y$26</c:f>
              <c:numCache>
                <c:formatCode>General</c:formatCode>
                <c:ptCount val="24"/>
                <c:pt idx="0">
                  <c:v>15</c:v>
                </c:pt>
                <c:pt idx="1">
                  <c:v>38</c:v>
                </c:pt>
                <c:pt idx="2">
                  <c:v>31</c:v>
                </c:pt>
                <c:pt idx="3">
                  <c:v>37</c:v>
                </c:pt>
                <c:pt idx="4">
                  <c:v>17</c:v>
                </c:pt>
                <c:pt idx="5">
                  <c:v>24</c:v>
                </c:pt>
                <c:pt idx="6">
                  <c:v>37</c:v>
                </c:pt>
                <c:pt idx="7">
                  <c:v>38</c:v>
                </c:pt>
                <c:pt idx="8">
                  <c:v>40</c:v>
                </c:pt>
                <c:pt idx="9">
                  <c:v>46</c:v>
                </c:pt>
                <c:pt idx="10">
                  <c:v>38</c:v>
                </c:pt>
                <c:pt idx="11">
                  <c:v>40</c:v>
                </c:pt>
                <c:pt idx="12">
                  <c:v>42</c:v>
                </c:pt>
                <c:pt idx="13">
                  <c:v>37</c:v>
                </c:pt>
                <c:pt idx="14">
                  <c:v>38</c:v>
                </c:pt>
                <c:pt idx="15">
                  <c:v>37</c:v>
                </c:pt>
                <c:pt idx="16">
                  <c:v>38</c:v>
                </c:pt>
                <c:pt idx="17">
                  <c:v>44</c:v>
                </c:pt>
                <c:pt idx="18">
                  <c:v>42</c:v>
                </c:pt>
                <c:pt idx="19">
                  <c:v>37</c:v>
                </c:pt>
                <c:pt idx="20">
                  <c:v>29</c:v>
                </c:pt>
                <c:pt idx="21">
                  <c:v>53</c:v>
                </c:pt>
                <c:pt idx="22">
                  <c:v>36</c:v>
                </c:pt>
                <c:pt idx="2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D8-49F8-9B13-06B3FCA76440}"/>
            </c:ext>
          </c:extLst>
        </c:ser>
        <c:ser>
          <c:idx val="2"/>
          <c:order val="2"/>
          <c:tx>
            <c:strRef>
              <c:f>'by Quarter'!$A$27</c:f>
              <c:strCache>
                <c:ptCount val="1"/>
                <c:pt idx="0">
                  <c:v>30-39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Quarter'!$B$24:$Y$24</c:f>
              <c:strCache>
                <c:ptCount val="24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  <c:pt idx="16">
                  <c:v>Q1 2022</c:v>
                </c:pt>
                <c:pt idx="17">
                  <c:v>Q2 2022</c:v>
                </c:pt>
                <c:pt idx="18">
                  <c:v>Q3 2022</c:v>
                </c:pt>
                <c:pt idx="19">
                  <c:v>Q4 2022</c:v>
                </c:pt>
                <c:pt idx="20">
                  <c:v>Q1 2023</c:v>
                </c:pt>
                <c:pt idx="21">
                  <c:v>Q2 2023</c:v>
                </c:pt>
                <c:pt idx="22">
                  <c:v>Q3 2023</c:v>
                </c:pt>
                <c:pt idx="23">
                  <c:v>Q4 2023</c:v>
                </c:pt>
              </c:strCache>
            </c:strRef>
          </c:cat>
          <c:val>
            <c:numRef>
              <c:f>'by Quarter'!$B$27:$Y$27</c:f>
              <c:numCache>
                <c:formatCode>General</c:formatCode>
                <c:ptCount val="24"/>
                <c:pt idx="0">
                  <c:v>46</c:v>
                </c:pt>
                <c:pt idx="1">
                  <c:v>41</c:v>
                </c:pt>
                <c:pt idx="2">
                  <c:v>54</c:v>
                </c:pt>
                <c:pt idx="3">
                  <c:v>55</c:v>
                </c:pt>
                <c:pt idx="4">
                  <c:v>25</c:v>
                </c:pt>
                <c:pt idx="5">
                  <c:v>47</c:v>
                </c:pt>
                <c:pt idx="6">
                  <c:v>50</c:v>
                </c:pt>
                <c:pt idx="7">
                  <c:v>51</c:v>
                </c:pt>
                <c:pt idx="8">
                  <c:v>66</c:v>
                </c:pt>
                <c:pt idx="9">
                  <c:v>53</c:v>
                </c:pt>
                <c:pt idx="10">
                  <c:v>56</c:v>
                </c:pt>
                <c:pt idx="11">
                  <c:v>66</c:v>
                </c:pt>
                <c:pt idx="12">
                  <c:v>67</c:v>
                </c:pt>
                <c:pt idx="13">
                  <c:v>65</c:v>
                </c:pt>
                <c:pt idx="14">
                  <c:v>51</c:v>
                </c:pt>
                <c:pt idx="15">
                  <c:v>68</c:v>
                </c:pt>
                <c:pt idx="16">
                  <c:v>62</c:v>
                </c:pt>
                <c:pt idx="17">
                  <c:v>61</c:v>
                </c:pt>
                <c:pt idx="18">
                  <c:v>51</c:v>
                </c:pt>
                <c:pt idx="19">
                  <c:v>66</c:v>
                </c:pt>
                <c:pt idx="20">
                  <c:v>58</c:v>
                </c:pt>
                <c:pt idx="21">
                  <c:v>68</c:v>
                </c:pt>
                <c:pt idx="22">
                  <c:v>58</c:v>
                </c:pt>
                <c:pt idx="2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D8-49F8-9B13-06B3FCA76440}"/>
            </c:ext>
          </c:extLst>
        </c:ser>
        <c:ser>
          <c:idx val="3"/>
          <c:order val="3"/>
          <c:tx>
            <c:strRef>
              <c:f>'by Quarter'!$A$28</c:f>
              <c:strCache>
                <c:ptCount val="1"/>
                <c:pt idx="0">
                  <c:v>40-49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Quarter'!$B$24:$Y$24</c:f>
              <c:strCache>
                <c:ptCount val="24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  <c:pt idx="16">
                  <c:v>Q1 2022</c:v>
                </c:pt>
                <c:pt idx="17">
                  <c:v>Q2 2022</c:v>
                </c:pt>
                <c:pt idx="18">
                  <c:v>Q3 2022</c:v>
                </c:pt>
                <c:pt idx="19">
                  <c:v>Q4 2022</c:v>
                </c:pt>
                <c:pt idx="20">
                  <c:v>Q1 2023</c:v>
                </c:pt>
                <c:pt idx="21">
                  <c:v>Q2 2023</c:v>
                </c:pt>
                <c:pt idx="22">
                  <c:v>Q3 2023</c:v>
                </c:pt>
                <c:pt idx="23">
                  <c:v>Q4 2023</c:v>
                </c:pt>
              </c:strCache>
            </c:strRef>
          </c:cat>
          <c:val>
            <c:numRef>
              <c:f>'by Quarter'!$B$28:$Y$28</c:f>
              <c:numCache>
                <c:formatCode>General</c:formatCode>
                <c:ptCount val="24"/>
                <c:pt idx="0">
                  <c:v>80</c:v>
                </c:pt>
                <c:pt idx="1">
                  <c:v>75</c:v>
                </c:pt>
                <c:pt idx="2">
                  <c:v>80</c:v>
                </c:pt>
                <c:pt idx="3">
                  <c:v>70</c:v>
                </c:pt>
                <c:pt idx="4">
                  <c:v>69</c:v>
                </c:pt>
                <c:pt idx="5">
                  <c:v>66</c:v>
                </c:pt>
                <c:pt idx="6">
                  <c:v>74</c:v>
                </c:pt>
                <c:pt idx="7">
                  <c:v>86</c:v>
                </c:pt>
                <c:pt idx="8">
                  <c:v>68</c:v>
                </c:pt>
                <c:pt idx="9">
                  <c:v>98</c:v>
                </c:pt>
                <c:pt idx="10">
                  <c:v>109</c:v>
                </c:pt>
                <c:pt idx="11">
                  <c:v>107</c:v>
                </c:pt>
                <c:pt idx="12">
                  <c:v>102</c:v>
                </c:pt>
                <c:pt idx="13">
                  <c:v>83</c:v>
                </c:pt>
                <c:pt idx="14">
                  <c:v>102</c:v>
                </c:pt>
                <c:pt idx="15">
                  <c:v>102</c:v>
                </c:pt>
                <c:pt idx="16">
                  <c:v>83</c:v>
                </c:pt>
                <c:pt idx="17">
                  <c:v>107</c:v>
                </c:pt>
                <c:pt idx="18">
                  <c:v>98</c:v>
                </c:pt>
                <c:pt idx="19">
                  <c:v>103</c:v>
                </c:pt>
                <c:pt idx="20">
                  <c:v>105</c:v>
                </c:pt>
                <c:pt idx="21">
                  <c:v>83</c:v>
                </c:pt>
                <c:pt idx="22">
                  <c:v>88</c:v>
                </c:pt>
                <c:pt idx="23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D8-49F8-9B13-06B3FCA76440}"/>
            </c:ext>
          </c:extLst>
        </c:ser>
        <c:ser>
          <c:idx val="4"/>
          <c:order val="4"/>
          <c:tx>
            <c:strRef>
              <c:f>'by Quarter'!$A$29</c:f>
              <c:strCache>
                <c:ptCount val="1"/>
                <c:pt idx="0">
                  <c:v>50-59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'by Quarter'!$B$24:$Y$24</c:f>
              <c:strCache>
                <c:ptCount val="24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  <c:pt idx="16">
                  <c:v>Q1 2022</c:v>
                </c:pt>
                <c:pt idx="17">
                  <c:v>Q2 2022</c:v>
                </c:pt>
                <c:pt idx="18">
                  <c:v>Q3 2022</c:v>
                </c:pt>
                <c:pt idx="19">
                  <c:v>Q4 2022</c:v>
                </c:pt>
                <c:pt idx="20">
                  <c:v>Q1 2023</c:v>
                </c:pt>
                <c:pt idx="21">
                  <c:v>Q2 2023</c:v>
                </c:pt>
                <c:pt idx="22">
                  <c:v>Q3 2023</c:v>
                </c:pt>
                <c:pt idx="23">
                  <c:v>Q4 2023</c:v>
                </c:pt>
              </c:strCache>
            </c:strRef>
          </c:cat>
          <c:val>
            <c:numRef>
              <c:f>'by Quarter'!$B$29:$Y$29</c:f>
              <c:numCache>
                <c:formatCode>General</c:formatCode>
                <c:ptCount val="24"/>
                <c:pt idx="0">
                  <c:v>186</c:v>
                </c:pt>
                <c:pt idx="1">
                  <c:v>196</c:v>
                </c:pt>
                <c:pt idx="2">
                  <c:v>180</c:v>
                </c:pt>
                <c:pt idx="3">
                  <c:v>177</c:v>
                </c:pt>
                <c:pt idx="4">
                  <c:v>117</c:v>
                </c:pt>
                <c:pt idx="5">
                  <c:v>195</c:v>
                </c:pt>
                <c:pt idx="6">
                  <c:v>161</c:v>
                </c:pt>
                <c:pt idx="7">
                  <c:v>202</c:v>
                </c:pt>
                <c:pt idx="8">
                  <c:v>209</c:v>
                </c:pt>
                <c:pt idx="9">
                  <c:v>183</c:v>
                </c:pt>
                <c:pt idx="10">
                  <c:v>232</c:v>
                </c:pt>
                <c:pt idx="11">
                  <c:v>232</c:v>
                </c:pt>
                <c:pt idx="12">
                  <c:v>281</c:v>
                </c:pt>
                <c:pt idx="13">
                  <c:v>194</c:v>
                </c:pt>
                <c:pt idx="14">
                  <c:v>203</c:v>
                </c:pt>
                <c:pt idx="15">
                  <c:v>221</c:v>
                </c:pt>
                <c:pt idx="16">
                  <c:v>200</c:v>
                </c:pt>
                <c:pt idx="17">
                  <c:v>217</c:v>
                </c:pt>
                <c:pt idx="18">
                  <c:v>216</c:v>
                </c:pt>
                <c:pt idx="19">
                  <c:v>210</c:v>
                </c:pt>
                <c:pt idx="20">
                  <c:v>205</c:v>
                </c:pt>
                <c:pt idx="21">
                  <c:v>184</c:v>
                </c:pt>
                <c:pt idx="22">
                  <c:v>172</c:v>
                </c:pt>
                <c:pt idx="23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D8-49F8-9B13-06B3FCA76440}"/>
            </c:ext>
          </c:extLst>
        </c:ser>
        <c:ser>
          <c:idx val="5"/>
          <c:order val="5"/>
          <c:tx>
            <c:strRef>
              <c:f>'by Quarter'!$A$30</c:f>
              <c:strCache>
                <c:ptCount val="1"/>
                <c:pt idx="0">
                  <c:v>60-69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'by Quarter'!$B$24:$Y$24</c:f>
              <c:strCache>
                <c:ptCount val="24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  <c:pt idx="16">
                  <c:v>Q1 2022</c:v>
                </c:pt>
                <c:pt idx="17">
                  <c:v>Q2 2022</c:v>
                </c:pt>
                <c:pt idx="18">
                  <c:v>Q3 2022</c:v>
                </c:pt>
                <c:pt idx="19">
                  <c:v>Q4 2022</c:v>
                </c:pt>
                <c:pt idx="20">
                  <c:v>Q1 2023</c:v>
                </c:pt>
                <c:pt idx="21">
                  <c:v>Q2 2023</c:v>
                </c:pt>
                <c:pt idx="22">
                  <c:v>Q3 2023</c:v>
                </c:pt>
                <c:pt idx="23">
                  <c:v>Q4 2023</c:v>
                </c:pt>
              </c:strCache>
            </c:strRef>
          </c:cat>
          <c:val>
            <c:numRef>
              <c:f>'by Quarter'!$B$30:$Y$30</c:f>
              <c:numCache>
                <c:formatCode>General</c:formatCode>
                <c:ptCount val="24"/>
                <c:pt idx="0">
                  <c:v>371</c:v>
                </c:pt>
                <c:pt idx="1">
                  <c:v>310</c:v>
                </c:pt>
                <c:pt idx="2">
                  <c:v>296</c:v>
                </c:pt>
                <c:pt idx="3">
                  <c:v>285</c:v>
                </c:pt>
                <c:pt idx="4">
                  <c:v>226</c:v>
                </c:pt>
                <c:pt idx="5">
                  <c:v>301</c:v>
                </c:pt>
                <c:pt idx="6">
                  <c:v>286</c:v>
                </c:pt>
                <c:pt idx="7">
                  <c:v>334</c:v>
                </c:pt>
                <c:pt idx="8">
                  <c:v>269</c:v>
                </c:pt>
                <c:pt idx="9">
                  <c:v>377</c:v>
                </c:pt>
                <c:pt idx="10">
                  <c:v>353</c:v>
                </c:pt>
                <c:pt idx="11">
                  <c:v>398</c:v>
                </c:pt>
                <c:pt idx="12">
                  <c:v>446</c:v>
                </c:pt>
                <c:pt idx="13">
                  <c:v>331</c:v>
                </c:pt>
                <c:pt idx="14">
                  <c:v>376</c:v>
                </c:pt>
                <c:pt idx="15">
                  <c:v>347</c:v>
                </c:pt>
                <c:pt idx="16">
                  <c:v>408</c:v>
                </c:pt>
                <c:pt idx="17">
                  <c:v>325</c:v>
                </c:pt>
                <c:pt idx="18">
                  <c:v>360</c:v>
                </c:pt>
                <c:pt idx="19">
                  <c:v>447</c:v>
                </c:pt>
                <c:pt idx="20">
                  <c:v>408</c:v>
                </c:pt>
                <c:pt idx="21">
                  <c:v>360</c:v>
                </c:pt>
                <c:pt idx="22">
                  <c:v>343</c:v>
                </c:pt>
                <c:pt idx="23">
                  <c:v>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D8-49F8-9B13-06B3FCA76440}"/>
            </c:ext>
          </c:extLst>
        </c:ser>
        <c:ser>
          <c:idx val="6"/>
          <c:order val="6"/>
          <c:tx>
            <c:strRef>
              <c:f>'by Quarter'!$A$31</c:f>
              <c:strCache>
                <c:ptCount val="1"/>
                <c:pt idx="0">
                  <c:v>70-79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'by Quarter'!$B$24:$Y$24</c:f>
              <c:strCache>
                <c:ptCount val="24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  <c:pt idx="16">
                  <c:v>Q1 2022</c:v>
                </c:pt>
                <c:pt idx="17">
                  <c:v>Q2 2022</c:v>
                </c:pt>
                <c:pt idx="18">
                  <c:v>Q3 2022</c:v>
                </c:pt>
                <c:pt idx="19">
                  <c:v>Q4 2022</c:v>
                </c:pt>
                <c:pt idx="20">
                  <c:v>Q1 2023</c:v>
                </c:pt>
                <c:pt idx="21">
                  <c:v>Q2 2023</c:v>
                </c:pt>
                <c:pt idx="22">
                  <c:v>Q3 2023</c:v>
                </c:pt>
                <c:pt idx="23">
                  <c:v>Q4 2023</c:v>
                </c:pt>
              </c:strCache>
            </c:strRef>
          </c:cat>
          <c:val>
            <c:numRef>
              <c:f>'by Quarter'!$B$31:$Y$31</c:f>
              <c:numCache>
                <c:formatCode>General</c:formatCode>
                <c:ptCount val="24"/>
                <c:pt idx="0">
                  <c:v>541</c:v>
                </c:pt>
                <c:pt idx="1">
                  <c:v>428</c:v>
                </c:pt>
                <c:pt idx="2">
                  <c:v>419</c:v>
                </c:pt>
                <c:pt idx="3">
                  <c:v>381</c:v>
                </c:pt>
                <c:pt idx="4">
                  <c:v>255</c:v>
                </c:pt>
                <c:pt idx="5">
                  <c:v>428</c:v>
                </c:pt>
                <c:pt idx="6">
                  <c:v>407</c:v>
                </c:pt>
                <c:pt idx="7">
                  <c:v>496</c:v>
                </c:pt>
                <c:pt idx="8">
                  <c:v>541</c:v>
                </c:pt>
                <c:pt idx="9">
                  <c:v>481</c:v>
                </c:pt>
                <c:pt idx="10">
                  <c:v>483</c:v>
                </c:pt>
                <c:pt idx="11">
                  <c:v>612</c:v>
                </c:pt>
                <c:pt idx="12">
                  <c:v>705</c:v>
                </c:pt>
                <c:pt idx="13">
                  <c:v>474</c:v>
                </c:pt>
                <c:pt idx="14">
                  <c:v>483</c:v>
                </c:pt>
                <c:pt idx="15">
                  <c:v>551</c:v>
                </c:pt>
                <c:pt idx="16">
                  <c:v>554</c:v>
                </c:pt>
                <c:pt idx="17">
                  <c:v>502</c:v>
                </c:pt>
                <c:pt idx="18">
                  <c:v>510</c:v>
                </c:pt>
                <c:pt idx="19">
                  <c:v>555</c:v>
                </c:pt>
                <c:pt idx="20">
                  <c:v>564</c:v>
                </c:pt>
                <c:pt idx="21">
                  <c:v>511</c:v>
                </c:pt>
                <c:pt idx="22">
                  <c:v>484</c:v>
                </c:pt>
                <c:pt idx="23">
                  <c:v>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D8-49F8-9B13-06B3FCA76440}"/>
            </c:ext>
          </c:extLst>
        </c:ser>
        <c:ser>
          <c:idx val="7"/>
          <c:order val="7"/>
          <c:tx>
            <c:strRef>
              <c:f>'by Quarter'!$A$32</c:f>
              <c:strCache>
                <c:ptCount val="1"/>
                <c:pt idx="0">
                  <c:v>80-89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'by Quarter'!$B$24:$Y$24</c:f>
              <c:strCache>
                <c:ptCount val="24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  <c:pt idx="16">
                  <c:v>Q1 2022</c:v>
                </c:pt>
                <c:pt idx="17">
                  <c:v>Q2 2022</c:v>
                </c:pt>
                <c:pt idx="18">
                  <c:v>Q3 2022</c:v>
                </c:pt>
                <c:pt idx="19">
                  <c:v>Q4 2022</c:v>
                </c:pt>
                <c:pt idx="20">
                  <c:v>Q1 2023</c:v>
                </c:pt>
                <c:pt idx="21">
                  <c:v>Q2 2023</c:v>
                </c:pt>
                <c:pt idx="22">
                  <c:v>Q3 2023</c:v>
                </c:pt>
                <c:pt idx="23">
                  <c:v>Q4 2023</c:v>
                </c:pt>
              </c:strCache>
            </c:strRef>
          </c:cat>
          <c:val>
            <c:numRef>
              <c:f>'by Quarter'!$B$32:$Y$32</c:f>
              <c:numCache>
                <c:formatCode>General</c:formatCode>
                <c:ptCount val="24"/>
                <c:pt idx="0">
                  <c:v>846</c:v>
                </c:pt>
                <c:pt idx="1">
                  <c:v>633</c:v>
                </c:pt>
                <c:pt idx="2">
                  <c:v>649</c:v>
                </c:pt>
                <c:pt idx="3">
                  <c:v>551</c:v>
                </c:pt>
                <c:pt idx="4">
                  <c:v>611</c:v>
                </c:pt>
                <c:pt idx="5">
                  <c:v>692</c:v>
                </c:pt>
                <c:pt idx="6">
                  <c:v>598</c:v>
                </c:pt>
                <c:pt idx="7">
                  <c:v>725</c:v>
                </c:pt>
                <c:pt idx="8">
                  <c:v>751</c:v>
                </c:pt>
                <c:pt idx="9">
                  <c:v>696</c:v>
                </c:pt>
                <c:pt idx="10">
                  <c:v>681</c:v>
                </c:pt>
                <c:pt idx="11">
                  <c:v>845</c:v>
                </c:pt>
                <c:pt idx="12">
                  <c:v>874</c:v>
                </c:pt>
                <c:pt idx="13">
                  <c:v>618</c:v>
                </c:pt>
                <c:pt idx="14">
                  <c:v>668</c:v>
                </c:pt>
                <c:pt idx="15">
                  <c:v>745</c:v>
                </c:pt>
                <c:pt idx="16">
                  <c:v>863</c:v>
                </c:pt>
                <c:pt idx="17">
                  <c:v>745</c:v>
                </c:pt>
                <c:pt idx="18">
                  <c:v>791</c:v>
                </c:pt>
                <c:pt idx="19">
                  <c:v>863</c:v>
                </c:pt>
                <c:pt idx="20">
                  <c:v>804</c:v>
                </c:pt>
                <c:pt idx="21">
                  <c:v>724</c:v>
                </c:pt>
                <c:pt idx="22">
                  <c:v>701</c:v>
                </c:pt>
                <c:pt idx="23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D8-49F8-9B13-06B3FCA76440}"/>
            </c:ext>
          </c:extLst>
        </c:ser>
        <c:ser>
          <c:idx val="8"/>
          <c:order val="8"/>
          <c:tx>
            <c:strRef>
              <c:f>'by Quarter'!$A$33</c:f>
              <c:strCache>
                <c:ptCount val="1"/>
                <c:pt idx="0">
                  <c:v>90+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'by Quarter'!$B$24:$Y$24</c:f>
              <c:strCache>
                <c:ptCount val="24"/>
                <c:pt idx="0">
                  <c:v>Q1 2018</c:v>
                </c:pt>
                <c:pt idx="1">
                  <c:v>Q2 2018</c:v>
                </c:pt>
                <c:pt idx="2">
                  <c:v>Q3 2018</c:v>
                </c:pt>
                <c:pt idx="3">
                  <c:v>Q4 2018</c:v>
                </c:pt>
                <c:pt idx="4">
                  <c:v>Q1 2019</c:v>
                </c:pt>
                <c:pt idx="5">
                  <c:v>Q2 2019</c:v>
                </c:pt>
                <c:pt idx="6">
                  <c:v>Q3 2019</c:v>
                </c:pt>
                <c:pt idx="7">
                  <c:v>Q4 2019</c:v>
                </c:pt>
                <c:pt idx="8">
                  <c:v>Q1 2020</c:v>
                </c:pt>
                <c:pt idx="9">
                  <c:v>Q2 2020</c:v>
                </c:pt>
                <c:pt idx="10">
                  <c:v>Q3 2020</c:v>
                </c:pt>
                <c:pt idx="11">
                  <c:v>Q4 2020</c:v>
                </c:pt>
                <c:pt idx="12">
                  <c:v>Q1 2021</c:v>
                </c:pt>
                <c:pt idx="13">
                  <c:v>Q2 2021</c:v>
                </c:pt>
                <c:pt idx="14">
                  <c:v>Q3 2021</c:v>
                </c:pt>
                <c:pt idx="15">
                  <c:v>Q4 2021</c:v>
                </c:pt>
                <c:pt idx="16">
                  <c:v>Q1 2022</c:v>
                </c:pt>
                <c:pt idx="17">
                  <c:v>Q2 2022</c:v>
                </c:pt>
                <c:pt idx="18">
                  <c:v>Q3 2022</c:v>
                </c:pt>
                <c:pt idx="19">
                  <c:v>Q4 2022</c:v>
                </c:pt>
                <c:pt idx="20">
                  <c:v>Q1 2023</c:v>
                </c:pt>
                <c:pt idx="21">
                  <c:v>Q2 2023</c:v>
                </c:pt>
                <c:pt idx="22">
                  <c:v>Q3 2023</c:v>
                </c:pt>
                <c:pt idx="23">
                  <c:v>Q4 2023</c:v>
                </c:pt>
              </c:strCache>
            </c:strRef>
          </c:cat>
          <c:val>
            <c:numRef>
              <c:f>'by Quarter'!$B$33:$Y$33</c:f>
              <c:numCache>
                <c:formatCode>General</c:formatCode>
                <c:ptCount val="24"/>
                <c:pt idx="0">
                  <c:v>730</c:v>
                </c:pt>
                <c:pt idx="1">
                  <c:v>547</c:v>
                </c:pt>
                <c:pt idx="2">
                  <c:v>442</c:v>
                </c:pt>
                <c:pt idx="3">
                  <c:v>483</c:v>
                </c:pt>
                <c:pt idx="4">
                  <c:v>467</c:v>
                </c:pt>
                <c:pt idx="5">
                  <c:v>573</c:v>
                </c:pt>
                <c:pt idx="6">
                  <c:v>609</c:v>
                </c:pt>
                <c:pt idx="7">
                  <c:v>626</c:v>
                </c:pt>
                <c:pt idx="8">
                  <c:v>563</c:v>
                </c:pt>
                <c:pt idx="9">
                  <c:v>607</c:v>
                </c:pt>
                <c:pt idx="10">
                  <c:v>596</c:v>
                </c:pt>
                <c:pt idx="11">
                  <c:v>760</c:v>
                </c:pt>
                <c:pt idx="12">
                  <c:v>747</c:v>
                </c:pt>
                <c:pt idx="13">
                  <c:v>534</c:v>
                </c:pt>
                <c:pt idx="14">
                  <c:v>524</c:v>
                </c:pt>
                <c:pt idx="15">
                  <c:v>651</c:v>
                </c:pt>
                <c:pt idx="16">
                  <c:v>769</c:v>
                </c:pt>
                <c:pt idx="17">
                  <c:v>619</c:v>
                </c:pt>
                <c:pt idx="18">
                  <c:v>575</c:v>
                </c:pt>
                <c:pt idx="19">
                  <c:v>722</c:v>
                </c:pt>
                <c:pt idx="20">
                  <c:v>707</c:v>
                </c:pt>
                <c:pt idx="21">
                  <c:v>603</c:v>
                </c:pt>
                <c:pt idx="22">
                  <c:v>616</c:v>
                </c:pt>
                <c:pt idx="23">
                  <c:v>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3D8-49F8-9B13-06B3FCA76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8273120"/>
        <c:axId val="1248274080"/>
      </c:lineChart>
      <c:catAx>
        <c:axId val="124827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274080"/>
        <c:crosses val="autoZero"/>
        <c:auto val="1"/>
        <c:lblAlgn val="ctr"/>
        <c:lblOffset val="100"/>
        <c:noMultiLvlLbl val="0"/>
      </c:catAx>
      <c:valAx>
        <c:axId val="12482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27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'by Quarter'!$A$30</c:f>
              <c:strCache>
                <c:ptCount val="1"/>
                <c:pt idx="0">
                  <c:v>60-69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'by Quarter'!$B$30:$Y$30</c:f>
              <c:numCache>
                <c:formatCode>General</c:formatCode>
                <c:ptCount val="24"/>
                <c:pt idx="0">
                  <c:v>371</c:v>
                </c:pt>
                <c:pt idx="1">
                  <c:v>310</c:v>
                </c:pt>
                <c:pt idx="2">
                  <c:v>296</c:v>
                </c:pt>
                <c:pt idx="3">
                  <c:v>285</c:v>
                </c:pt>
                <c:pt idx="4">
                  <c:v>226</c:v>
                </c:pt>
                <c:pt idx="5">
                  <c:v>301</c:v>
                </c:pt>
                <c:pt idx="6">
                  <c:v>286</c:v>
                </c:pt>
                <c:pt idx="7">
                  <c:v>334</c:v>
                </c:pt>
                <c:pt idx="8">
                  <c:v>269</c:v>
                </c:pt>
                <c:pt idx="9">
                  <c:v>377</c:v>
                </c:pt>
                <c:pt idx="10">
                  <c:v>353</c:v>
                </c:pt>
                <c:pt idx="11">
                  <c:v>398</c:v>
                </c:pt>
                <c:pt idx="12">
                  <c:v>446</c:v>
                </c:pt>
                <c:pt idx="13">
                  <c:v>331</c:v>
                </c:pt>
                <c:pt idx="14">
                  <c:v>376</c:v>
                </c:pt>
                <c:pt idx="15">
                  <c:v>347</c:v>
                </c:pt>
                <c:pt idx="16">
                  <c:v>408</c:v>
                </c:pt>
                <c:pt idx="17">
                  <c:v>325</c:v>
                </c:pt>
                <c:pt idx="18">
                  <c:v>360</c:v>
                </c:pt>
                <c:pt idx="19">
                  <c:v>447</c:v>
                </c:pt>
                <c:pt idx="20">
                  <c:v>408</c:v>
                </c:pt>
                <c:pt idx="21">
                  <c:v>360</c:v>
                </c:pt>
                <c:pt idx="22">
                  <c:v>343</c:v>
                </c:pt>
                <c:pt idx="23">
                  <c:v>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BC-447C-8657-87ADB9E55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736399"/>
        <c:axId val="672759439"/>
      </c:lineChart>
      <c:catAx>
        <c:axId val="672736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759439"/>
        <c:crosses val="autoZero"/>
        <c:auto val="1"/>
        <c:lblAlgn val="ctr"/>
        <c:lblOffset val="100"/>
        <c:noMultiLvlLbl val="0"/>
      </c:catAx>
      <c:valAx>
        <c:axId val="67275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73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2</xdr:row>
      <xdr:rowOff>11430</xdr:rowOff>
    </xdr:from>
    <xdr:to>
      <xdr:col>17</xdr:col>
      <xdr:colOff>297180</xdr:colOff>
      <xdr:row>23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57BD61-29FD-A98C-EB2C-D99CF684FBAB}"/>
            </a:ext>
          </a:extLst>
        </xdr:cNvPr>
        <xdr:cNvSpPr txBox="1"/>
      </xdr:nvSpPr>
      <xdr:spPr>
        <a:xfrm>
          <a:off x="739140" y="377190"/>
          <a:ext cx="10439400" cy="400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Q1 2021</a:t>
          </a:r>
          <a:r>
            <a:rPr lang="en-US" sz="1100" kern="1200" baseline="0"/>
            <a:t> vs Q1 2020 is shows a large statistically significant increase in non-COVID ACM (NCACM). </a:t>
          </a:r>
        </a:p>
        <a:p>
          <a:r>
            <a:rPr lang="en-US" sz="1100" kern="1200" baseline="0"/>
            <a:t>It was 66% for those in their 60s and 30% for those in their 70s.</a:t>
          </a:r>
        </a:p>
        <a:p>
          <a:endParaRPr lang="en-US" sz="1100" kern="1200" baseline="0"/>
        </a:p>
        <a:p>
          <a:r>
            <a:rPr lang="en-US" sz="1100" kern="1200" baseline="0"/>
            <a:t>It wasn't COVID since these are NOT covid deaths. </a:t>
          </a:r>
        </a:p>
        <a:p>
          <a:r>
            <a:rPr lang="en-US" sz="1100" kern="1200" baseline="0"/>
            <a:t> </a:t>
          </a:r>
        </a:p>
        <a:p>
          <a:endParaRPr lang="en-US" sz="1100" kern="1200" baseline="0"/>
        </a:p>
        <a:p>
          <a:r>
            <a:rPr lang="en-US" sz="1100" kern="1200" baseline="0"/>
            <a:t>the question of the Q4 2020 COVID deaths vs. Q1 2021 COVID deaths depends on COVID cases. </a:t>
          </a:r>
        </a:p>
        <a:p>
          <a:endParaRPr lang="en-US" sz="1100" kern="1200" baseline="0"/>
        </a:p>
        <a:p>
          <a:r>
            <a:rPr lang="en-US" sz="1100" kern="1200" baseline="0"/>
            <a:t>Earlier analysis showed the CFR increased. But this </a:t>
          </a:r>
        </a:p>
        <a:p>
          <a:endParaRPr lang="en-US" sz="1100" kern="1200" baseline="0"/>
        </a:p>
        <a:p>
          <a:r>
            <a:rPr lang="en-US" sz="1100" kern="1200" baseline="0"/>
            <a:t>there are two ways to validate the COVID cases:</a:t>
          </a:r>
        </a:p>
        <a:p>
          <a:r>
            <a:rPr lang="en-US" sz="1100" kern="1200" baseline="0"/>
            <a:t>1. the actual reported cases in LTCFs</a:t>
          </a:r>
        </a:p>
        <a:p>
          <a:r>
            <a:rPr lang="en-US" sz="1100" kern="1200" baseline="0"/>
            <a:t>2. the wastewater </a:t>
          </a:r>
          <a:endParaRPr lang="en-US"/>
        </a:p>
        <a:p>
          <a:endParaRPr lang="en-US" sz="1100" kern="1200"/>
        </a:p>
        <a:p>
          <a:endParaRPr 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762000</xdr:colOff>
      <xdr:row>0</xdr:row>
      <xdr:rowOff>106680</xdr:rowOff>
    </xdr:from>
    <xdr:to>
      <xdr:col>31</xdr:col>
      <xdr:colOff>373380</xdr:colOff>
      <xdr:row>16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0DAE21-9F2B-88F6-63EF-220A87277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800100</xdr:colOff>
      <xdr:row>17</xdr:row>
      <xdr:rowOff>93345</xdr:rowOff>
    </xdr:from>
    <xdr:to>
      <xdr:col>31</xdr:col>
      <xdr:colOff>411480</xdr:colOff>
      <xdr:row>32</xdr:row>
      <xdr:rowOff>93345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CB06F5-13D8-604E-ACD9-01F982600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447674</xdr:colOff>
      <xdr:row>33</xdr:row>
      <xdr:rowOff>119061</xdr:rowOff>
    </xdr:from>
    <xdr:to>
      <xdr:col>30</xdr:col>
      <xdr:colOff>761999</xdr:colOff>
      <xdr:row>48</xdr:row>
      <xdr:rowOff>104774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618CB6-ED7D-1F10-8AA7-BE1243D4A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CFR_in_LTCF_version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12.629074189812" createdVersion="8" refreshedVersion="8" minRefreshableVersion="3" recordCount="376" xr:uid="{F2FD9A7A-8820-4EED-8159-25ACCA9C5CA0}">
  <cacheSource type="worksheet">
    <worksheetSource ref="A1:C377" sheet="COVID-19_cases_at_Long_Term_Car" r:id="rId2"/>
  </cacheSource>
  <cacheFields count="6">
    <cacheField name="New_cases" numFmtId="0">
      <sharedItems containsSemiMixedTypes="0" containsString="0" containsNumber="1" containsInteger="1" minValue="1" maxValue="173"/>
    </cacheField>
    <cacheField name="Total_cases" numFmtId="0">
      <sharedItems containsSemiMixedTypes="0" containsString="0" containsNumber="1" containsInteger="1" minValue="1" maxValue="6393"/>
    </cacheField>
    <cacheField name="Date" numFmtId="14">
      <sharedItems containsSemiMixedTypes="0" containsNonDate="0" containsDate="1" containsString="0" minDate="2020-02-24T00:00:00" maxDate="2021-05-06T00:00:00" count="376">
        <d v="2020-02-24T00:00:00"/>
        <d v="2020-03-04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7T00:00:00"/>
        <d v="2020-03-18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3T00:00:00"/>
        <d v="2020-05-16T00:00:00"/>
        <d v="2020-05-18T00:00:00"/>
        <d v="2020-05-19T00:00:00"/>
        <d v="2020-05-20T00:00:00"/>
        <d v="2020-05-21T00:00:00"/>
        <d v="2020-05-22T00:00:00"/>
        <d v="2020-05-26T00:00:00"/>
        <d v="2020-05-27T00:00:00"/>
        <d v="2020-05-28T00:00:00"/>
        <d v="2020-05-29T00:00:00"/>
        <d v="2020-05-30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5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6T00:00:00"/>
        <d v="2021-02-28T00:00:00"/>
        <d v="2021-03-01T00:00:00"/>
        <d v="2021-03-08T00:00:00"/>
        <d v="2021-03-10T00:00:00"/>
        <d v="2021-03-11T00:00:00"/>
        <d v="2021-03-12T00:00:00"/>
        <d v="2021-03-13T00:00:00"/>
        <d v="2021-03-14T00:00:00"/>
        <d v="2021-03-15T00:00:00"/>
        <d v="2021-03-23T00:00:00"/>
        <d v="2021-03-26T00:00:00"/>
        <d v="2021-03-27T00:00:00"/>
        <d v="2021-03-30T00:00:00"/>
        <d v="2021-03-31T00:00:00"/>
        <d v="2021-04-01T00:00:00"/>
        <d v="2021-04-04T00:00:00"/>
        <d v="2021-04-05T00:00:00"/>
        <d v="2021-04-06T00:00:00"/>
        <d v="2021-04-07T00:00:00"/>
        <d v="2021-04-09T00:00:00"/>
        <d v="2021-04-10T00:00:00"/>
        <d v="2021-04-13T00:00:00"/>
        <d v="2021-04-15T00:00:00"/>
        <d v="2021-04-19T00:00:00"/>
        <d v="2021-04-21T00:00:00"/>
        <d v="2021-04-22T00:00:00"/>
        <d v="2021-04-26T00:00:00"/>
        <d v="2021-04-27T00:00:00"/>
        <d v="2021-04-28T00:00:00"/>
        <d v="2021-04-29T00:00:00"/>
        <d v="2021-05-03T00:00:00"/>
        <d v="2021-05-05T00:00:00"/>
      </sharedItems>
      <fieldGroup par="5"/>
    </cacheField>
    <cacheField name="Months (Date)" numFmtId="0" databaseField="0">
      <fieldGroup base="2">
        <rangePr groupBy="months" startDate="2020-02-24T00:00:00" endDate="2021-05-06T00:00:00"/>
        <groupItems count="14">
          <s v="&lt;2/24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6/2021"/>
        </groupItems>
      </fieldGroup>
    </cacheField>
    <cacheField name="Quarters (Date)" numFmtId="0" databaseField="0">
      <fieldGroup base="2">
        <rangePr groupBy="quarters" startDate="2020-02-24T00:00:00" endDate="2021-05-06T00:00:00"/>
        <groupItems count="6">
          <s v="&lt;2/24/2020"/>
          <s v="Qtr1"/>
          <s v="Qtr2"/>
          <s v="Qtr3"/>
          <s v="Qtr4"/>
          <s v="&gt;5/6/2021"/>
        </groupItems>
      </fieldGroup>
    </cacheField>
    <cacheField name="Years (Date)" numFmtId="0" databaseField="0">
      <fieldGroup base="2">
        <rangePr groupBy="years" startDate="2020-02-24T00:00:00" endDate="2021-05-06T00:00:00"/>
        <groupItems count="4">
          <s v="&lt;2/24/2020"/>
          <s v="2020"/>
          <s v="2021"/>
          <s v="&gt;5/6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6">
  <r>
    <n v="1"/>
    <n v="1"/>
    <x v="0"/>
  </r>
  <r>
    <n v="2"/>
    <n v="3"/>
    <x v="1"/>
  </r>
  <r>
    <n v="1"/>
    <n v="4"/>
    <x v="2"/>
  </r>
  <r>
    <n v="1"/>
    <n v="5"/>
    <x v="3"/>
  </r>
  <r>
    <n v="2"/>
    <n v="7"/>
    <x v="4"/>
  </r>
  <r>
    <n v="2"/>
    <n v="9"/>
    <x v="5"/>
  </r>
  <r>
    <n v="3"/>
    <n v="12"/>
    <x v="6"/>
  </r>
  <r>
    <n v="1"/>
    <n v="13"/>
    <x v="7"/>
  </r>
  <r>
    <n v="1"/>
    <n v="14"/>
    <x v="8"/>
  </r>
  <r>
    <n v="3"/>
    <n v="17"/>
    <x v="9"/>
  </r>
  <r>
    <n v="1"/>
    <n v="18"/>
    <x v="10"/>
  </r>
  <r>
    <n v="2"/>
    <n v="20"/>
    <x v="11"/>
  </r>
  <r>
    <n v="2"/>
    <n v="22"/>
    <x v="12"/>
  </r>
  <r>
    <n v="5"/>
    <n v="27"/>
    <x v="13"/>
  </r>
  <r>
    <n v="4"/>
    <n v="31"/>
    <x v="14"/>
  </r>
  <r>
    <n v="1"/>
    <n v="32"/>
    <x v="15"/>
  </r>
  <r>
    <n v="3"/>
    <n v="35"/>
    <x v="16"/>
  </r>
  <r>
    <n v="3"/>
    <n v="38"/>
    <x v="17"/>
  </r>
  <r>
    <n v="4"/>
    <n v="42"/>
    <x v="18"/>
  </r>
  <r>
    <n v="8"/>
    <n v="50"/>
    <x v="19"/>
  </r>
  <r>
    <n v="7"/>
    <n v="57"/>
    <x v="20"/>
  </r>
  <r>
    <n v="6"/>
    <n v="63"/>
    <x v="21"/>
  </r>
  <r>
    <n v="6"/>
    <n v="69"/>
    <x v="22"/>
  </r>
  <r>
    <n v="6"/>
    <n v="75"/>
    <x v="23"/>
  </r>
  <r>
    <n v="17"/>
    <n v="92"/>
    <x v="24"/>
  </r>
  <r>
    <n v="9"/>
    <n v="101"/>
    <x v="25"/>
  </r>
  <r>
    <n v="16"/>
    <n v="117"/>
    <x v="26"/>
  </r>
  <r>
    <n v="13"/>
    <n v="130"/>
    <x v="27"/>
  </r>
  <r>
    <n v="22"/>
    <n v="152"/>
    <x v="28"/>
  </r>
  <r>
    <n v="15"/>
    <n v="167"/>
    <x v="29"/>
  </r>
  <r>
    <n v="17"/>
    <n v="184"/>
    <x v="30"/>
  </r>
  <r>
    <n v="17"/>
    <n v="201"/>
    <x v="31"/>
  </r>
  <r>
    <n v="29"/>
    <n v="230"/>
    <x v="32"/>
  </r>
  <r>
    <n v="45"/>
    <n v="275"/>
    <x v="33"/>
  </r>
  <r>
    <n v="25"/>
    <n v="300"/>
    <x v="34"/>
  </r>
  <r>
    <n v="26"/>
    <n v="326"/>
    <x v="35"/>
  </r>
  <r>
    <n v="31"/>
    <n v="357"/>
    <x v="36"/>
  </r>
  <r>
    <n v="25"/>
    <n v="382"/>
    <x v="37"/>
  </r>
  <r>
    <n v="8"/>
    <n v="390"/>
    <x v="38"/>
  </r>
  <r>
    <n v="17"/>
    <n v="407"/>
    <x v="39"/>
  </r>
  <r>
    <n v="4"/>
    <n v="411"/>
    <x v="40"/>
  </r>
  <r>
    <n v="14"/>
    <n v="425"/>
    <x v="41"/>
  </r>
  <r>
    <n v="6"/>
    <n v="431"/>
    <x v="42"/>
  </r>
  <r>
    <n v="6"/>
    <n v="437"/>
    <x v="43"/>
  </r>
  <r>
    <n v="5"/>
    <n v="442"/>
    <x v="44"/>
  </r>
  <r>
    <n v="7"/>
    <n v="449"/>
    <x v="45"/>
  </r>
  <r>
    <n v="6"/>
    <n v="455"/>
    <x v="46"/>
  </r>
  <r>
    <n v="24"/>
    <n v="479"/>
    <x v="47"/>
  </r>
  <r>
    <n v="2"/>
    <n v="481"/>
    <x v="48"/>
  </r>
  <r>
    <n v="15"/>
    <n v="496"/>
    <x v="49"/>
  </r>
  <r>
    <n v="10"/>
    <n v="506"/>
    <x v="50"/>
  </r>
  <r>
    <n v="8"/>
    <n v="514"/>
    <x v="51"/>
  </r>
  <r>
    <n v="7"/>
    <n v="521"/>
    <x v="52"/>
  </r>
  <r>
    <n v="5"/>
    <n v="526"/>
    <x v="53"/>
  </r>
  <r>
    <n v="8"/>
    <n v="534"/>
    <x v="54"/>
  </r>
  <r>
    <n v="6"/>
    <n v="540"/>
    <x v="55"/>
  </r>
  <r>
    <n v="8"/>
    <n v="548"/>
    <x v="56"/>
  </r>
  <r>
    <n v="4"/>
    <n v="552"/>
    <x v="57"/>
  </r>
  <r>
    <n v="2"/>
    <n v="554"/>
    <x v="58"/>
  </r>
  <r>
    <n v="8"/>
    <n v="562"/>
    <x v="59"/>
  </r>
  <r>
    <n v="2"/>
    <n v="564"/>
    <x v="60"/>
  </r>
  <r>
    <n v="16"/>
    <n v="580"/>
    <x v="61"/>
  </r>
  <r>
    <n v="2"/>
    <n v="582"/>
    <x v="62"/>
  </r>
  <r>
    <n v="21"/>
    <n v="603"/>
    <x v="63"/>
  </r>
  <r>
    <n v="11"/>
    <n v="614"/>
    <x v="64"/>
  </r>
  <r>
    <n v="3"/>
    <n v="617"/>
    <x v="65"/>
  </r>
  <r>
    <n v="5"/>
    <n v="622"/>
    <x v="66"/>
  </r>
  <r>
    <n v="5"/>
    <n v="627"/>
    <x v="67"/>
  </r>
  <r>
    <n v="1"/>
    <n v="628"/>
    <x v="68"/>
  </r>
  <r>
    <n v="2"/>
    <n v="630"/>
    <x v="69"/>
  </r>
  <r>
    <n v="2"/>
    <n v="632"/>
    <x v="70"/>
  </r>
  <r>
    <n v="4"/>
    <n v="636"/>
    <x v="71"/>
  </r>
  <r>
    <n v="2"/>
    <n v="638"/>
    <x v="72"/>
  </r>
  <r>
    <n v="5"/>
    <n v="643"/>
    <x v="73"/>
  </r>
  <r>
    <n v="3"/>
    <n v="646"/>
    <x v="74"/>
  </r>
  <r>
    <n v="1"/>
    <n v="647"/>
    <x v="75"/>
  </r>
  <r>
    <n v="2"/>
    <n v="649"/>
    <x v="76"/>
  </r>
  <r>
    <n v="1"/>
    <n v="650"/>
    <x v="77"/>
  </r>
  <r>
    <n v="3"/>
    <n v="653"/>
    <x v="78"/>
  </r>
  <r>
    <n v="1"/>
    <n v="654"/>
    <x v="79"/>
  </r>
  <r>
    <n v="5"/>
    <n v="659"/>
    <x v="80"/>
  </r>
  <r>
    <n v="5"/>
    <n v="664"/>
    <x v="81"/>
  </r>
  <r>
    <n v="4"/>
    <n v="668"/>
    <x v="82"/>
  </r>
  <r>
    <n v="1"/>
    <n v="669"/>
    <x v="83"/>
  </r>
  <r>
    <n v="4"/>
    <n v="673"/>
    <x v="84"/>
  </r>
  <r>
    <n v="6"/>
    <n v="679"/>
    <x v="85"/>
  </r>
  <r>
    <n v="3"/>
    <n v="682"/>
    <x v="86"/>
  </r>
  <r>
    <n v="4"/>
    <n v="686"/>
    <x v="87"/>
  </r>
  <r>
    <n v="5"/>
    <n v="691"/>
    <x v="88"/>
  </r>
  <r>
    <n v="2"/>
    <n v="693"/>
    <x v="89"/>
  </r>
  <r>
    <n v="2"/>
    <n v="695"/>
    <x v="90"/>
  </r>
  <r>
    <n v="1"/>
    <n v="696"/>
    <x v="91"/>
  </r>
  <r>
    <n v="1"/>
    <n v="697"/>
    <x v="92"/>
  </r>
  <r>
    <n v="11"/>
    <n v="708"/>
    <x v="93"/>
  </r>
  <r>
    <n v="15"/>
    <n v="723"/>
    <x v="94"/>
  </r>
  <r>
    <n v="10"/>
    <n v="733"/>
    <x v="95"/>
  </r>
  <r>
    <n v="11"/>
    <n v="744"/>
    <x v="96"/>
  </r>
  <r>
    <n v="4"/>
    <n v="748"/>
    <x v="97"/>
  </r>
  <r>
    <n v="9"/>
    <n v="757"/>
    <x v="98"/>
  </r>
  <r>
    <n v="5"/>
    <n v="762"/>
    <x v="99"/>
  </r>
  <r>
    <n v="17"/>
    <n v="779"/>
    <x v="100"/>
  </r>
  <r>
    <n v="10"/>
    <n v="789"/>
    <x v="101"/>
  </r>
  <r>
    <n v="12"/>
    <n v="801"/>
    <x v="102"/>
  </r>
  <r>
    <n v="4"/>
    <n v="805"/>
    <x v="103"/>
  </r>
  <r>
    <n v="6"/>
    <n v="811"/>
    <x v="104"/>
  </r>
  <r>
    <n v="19"/>
    <n v="830"/>
    <x v="105"/>
  </r>
  <r>
    <n v="12"/>
    <n v="842"/>
    <x v="106"/>
  </r>
  <r>
    <n v="31"/>
    <n v="873"/>
    <x v="107"/>
  </r>
  <r>
    <n v="7"/>
    <n v="880"/>
    <x v="108"/>
  </r>
  <r>
    <n v="6"/>
    <n v="886"/>
    <x v="109"/>
  </r>
  <r>
    <n v="3"/>
    <n v="889"/>
    <x v="110"/>
  </r>
  <r>
    <n v="1"/>
    <n v="890"/>
    <x v="111"/>
  </r>
  <r>
    <n v="14"/>
    <n v="904"/>
    <x v="112"/>
  </r>
  <r>
    <n v="25"/>
    <n v="929"/>
    <x v="113"/>
  </r>
  <r>
    <n v="14"/>
    <n v="943"/>
    <x v="114"/>
  </r>
  <r>
    <n v="10"/>
    <n v="953"/>
    <x v="115"/>
  </r>
  <r>
    <n v="8"/>
    <n v="961"/>
    <x v="116"/>
  </r>
  <r>
    <n v="10"/>
    <n v="971"/>
    <x v="117"/>
  </r>
  <r>
    <n v="3"/>
    <n v="974"/>
    <x v="118"/>
  </r>
  <r>
    <n v="5"/>
    <n v="979"/>
    <x v="119"/>
  </r>
  <r>
    <n v="11"/>
    <n v="990"/>
    <x v="120"/>
  </r>
  <r>
    <n v="32"/>
    <n v="1022"/>
    <x v="121"/>
  </r>
  <r>
    <n v="9"/>
    <n v="1031"/>
    <x v="122"/>
  </r>
  <r>
    <n v="11"/>
    <n v="1042"/>
    <x v="123"/>
  </r>
  <r>
    <n v="7"/>
    <n v="1049"/>
    <x v="124"/>
  </r>
  <r>
    <n v="4"/>
    <n v="1053"/>
    <x v="125"/>
  </r>
  <r>
    <n v="4"/>
    <n v="1057"/>
    <x v="126"/>
  </r>
  <r>
    <n v="4"/>
    <n v="1061"/>
    <x v="127"/>
  </r>
  <r>
    <n v="5"/>
    <n v="1066"/>
    <x v="128"/>
  </r>
  <r>
    <n v="10"/>
    <n v="1076"/>
    <x v="129"/>
  </r>
  <r>
    <n v="1"/>
    <n v="1077"/>
    <x v="130"/>
  </r>
  <r>
    <n v="9"/>
    <n v="1086"/>
    <x v="131"/>
  </r>
  <r>
    <n v="1"/>
    <n v="1087"/>
    <x v="132"/>
  </r>
  <r>
    <n v="8"/>
    <n v="1095"/>
    <x v="133"/>
  </r>
  <r>
    <n v="8"/>
    <n v="1103"/>
    <x v="134"/>
  </r>
  <r>
    <n v="8"/>
    <n v="1111"/>
    <x v="135"/>
  </r>
  <r>
    <n v="9"/>
    <n v="1120"/>
    <x v="136"/>
  </r>
  <r>
    <n v="8"/>
    <n v="1128"/>
    <x v="137"/>
  </r>
  <r>
    <n v="6"/>
    <n v="1134"/>
    <x v="138"/>
  </r>
  <r>
    <n v="1"/>
    <n v="1135"/>
    <x v="139"/>
  </r>
  <r>
    <n v="1"/>
    <n v="1136"/>
    <x v="140"/>
  </r>
  <r>
    <n v="12"/>
    <n v="1148"/>
    <x v="141"/>
  </r>
  <r>
    <n v="6"/>
    <n v="1154"/>
    <x v="142"/>
  </r>
  <r>
    <n v="15"/>
    <n v="1169"/>
    <x v="143"/>
  </r>
  <r>
    <n v="10"/>
    <n v="1179"/>
    <x v="144"/>
  </r>
  <r>
    <n v="12"/>
    <n v="1191"/>
    <x v="145"/>
  </r>
  <r>
    <n v="18"/>
    <n v="1209"/>
    <x v="146"/>
  </r>
  <r>
    <n v="9"/>
    <n v="1218"/>
    <x v="147"/>
  </r>
  <r>
    <n v="35"/>
    <n v="1253"/>
    <x v="148"/>
  </r>
  <r>
    <n v="8"/>
    <n v="1261"/>
    <x v="149"/>
  </r>
  <r>
    <n v="11"/>
    <n v="1272"/>
    <x v="150"/>
  </r>
  <r>
    <n v="12"/>
    <n v="1284"/>
    <x v="151"/>
  </r>
  <r>
    <n v="10"/>
    <n v="1294"/>
    <x v="152"/>
  </r>
  <r>
    <n v="1"/>
    <n v="1295"/>
    <x v="153"/>
  </r>
  <r>
    <n v="4"/>
    <n v="1299"/>
    <x v="154"/>
  </r>
  <r>
    <n v="15"/>
    <n v="1314"/>
    <x v="155"/>
  </r>
  <r>
    <n v="15"/>
    <n v="1329"/>
    <x v="156"/>
  </r>
  <r>
    <n v="13"/>
    <n v="1342"/>
    <x v="157"/>
  </r>
  <r>
    <n v="6"/>
    <n v="1348"/>
    <x v="158"/>
  </r>
  <r>
    <n v="3"/>
    <n v="1351"/>
    <x v="159"/>
  </r>
  <r>
    <n v="5"/>
    <n v="1356"/>
    <x v="160"/>
  </r>
  <r>
    <n v="4"/>
    <n v="1360"/>
    <x v="161"/>
  </r>
  <r>
    <n v="9"/>
    <n v="1369"/>
    <x v="162"/>
  </r>
  <r>
    <n v="5"/>
    <n v="1374"/>
    <x v="163"/>
  </r>
  <r>
    <n v="6"/>
    <n v="1380"/>
    <x v="164"/>
  </r>
  <r>
    <n v="4"/>
    <n v="1384"/>
    <x v="165"/>
  </r>
  <r>
    <n v="3"/>
    <n v="1387"/>
    <x v="166"/>
  </r>
  <r>
    <n v="2"/>
    <n v="1389"/>
    <x v="167"/>
  </r>
  <r>
    <n v="1"/>
    <n v="1390"/>
    <x v="168"/>
  </r>
  <r>
    <n v="9"/>
    <n v="1399"/>
    <x v="169"/>
  </r>
  <r>
    <n v="9"/>
    <n v="1408"/>
    <x v="170"/>
  </r>
  <r>
    <n v="8"/>
    <n v="1416"/>
    <x v="171"/>
  </r>
  <r>
    <n v="6"/>
    <n v="1422"/>
    <x v="172"/>
  </r>
  <r>
    <n v="16"/>
    <n v="1438"/>
    <x v="173"/>
  </r>
  <r>
    <n v="3"/>
    <n v="1441"/>
    <x v="174"/>
  </r>
  <r>
    <n v="2"/>
    <n v="1443"/>
    <x v="175"/>
  </r>
  <r>
    <n v="2"/>
    <n v="1445"/>
    <x v="176"/>
  </r>
  <r>
    <n v="3"/>
    <n v="1448"/>
    <x v="177"/>
  </r>
  <r>
    <n v="6"/>
    <n v="1454"/>
    <x v="178"/>
  </r>
  <r>
    <n v="17"/>
    <n v="1471"/>
    <x v="179"/>
  </r>
  <r>
    <n v="3"/>
    <n v="1474"/>
    <x v="180"/>
  </r>
  <r>
    <n v="2"/>
    <n v="1476"/>
    <x v="181"/>
  </r>
  <r>
    <n v="4"/>
    <n v="1480"/>
    <x v="182"/>
  </r>
  <r>
    <n v="28"/>
    <n v="1508"/>
    <x v="183"/>
  </r>
  <r>
    <n v="5"/>
    <n v="1513"/>
    <x v="184"/>
  </r>
  <r>
    <n v="7"/>
    <n v="1520"/>
    <x v="185"/>
  </r>
  <r>
    <n v="11"/>
    <n v="1531"/>
    <x v="186"/>
  </r>
  <r>
    <n v="2"/>
    <n v="1533"/>
    <x v="187"/>
  </r>
  <r>
    <n v="3"/>
    <n v="1536"/>
    <x v="188"/>
  </r>
  <r>
    <n v="16"/>
    <n v="1552"/>
    <x v="189"/>
  </r>
  <r>
    <n v="4"/>
    <n v="1556"/>
    <x v="190"/>
  </r>
  <r>
    <n v="4"/>
    <n v="1560"/>
    <x v="191"/>
  </r>
  <r>
    <n v="9"/>
    <n v="1569"/>
    <x v="192"/>
  </r>
  <r>
    <n v="5"/>
    <n v="1574"/>
    <x v="193"/>
  </r>
  <r>
    <n v="4"/>
    <n v="1578"/>
    <x v="194"/>
  </r>
  <r>
    <n v="4"/>
    <n v="1582"/>
    <x v="195"/>
  </r>
  <r>
    <n v="8"/>
    <n v="1590"/>
    <x v="196"/>
  </r>
  <r>
    <n v="3"/>
    <n v="1593"/>
    <x v="197"/>
  </r>
  <r>
    <n v="7"/>
    <n v="1600"/>
    <x v="198"/>
  </r>
  <r>
    <n v="6"/>
    <n v="1606"/>
    <x v="199"/>
  </r>
  <r>
    <n v="3"/>
    <n v="1609"/>
    <x v="200"/>
  </r>
  <r>
    <n v="4"/>
    <n v="1613"/>
    <x v="201"/>
  </r>
  <r>
    <n v="2"/>
    <n v="1615"/>
    <x v="202"/>
  </r>
  <r>
    <n v="12"/>
    <n v="1627"/>
    <x v="203"/>
  </r>
  <r>
    <n v="7"/>
    <n v="1634"/>
    <x v="204"/>
  </r>
  <r>
    <n v="1"/>
    <n v="1635"/>
    <x v="205"/>
  </r>
  <r>
    <n v="20"/>
    <n v="1655"/>
    <x v="206"/>
  </r>
  <r>
    <n v="3"/>
    <n v="1658"/>
    <x v="207"/>
  </r>
  <r>
    <n v="5"/>
    <n v="1663"/>
    <x v="208"/>
  </r>
  <r>
    <n v="5"/>
    <n v="1668"/>
    <x v="209"/>
  </r>
  <r>
    <n v="24"/>
    <n v="1692"/>
    <x v="210"/>
  </r>
  <r>
    <n v="8"/>
    <n v="1700"/>
    <x v="211"/>
  </r>
  <r>
    <n v="7"/>
    <n v="1707"/>
    <x v="212"/>
  </r>
  <r>
    <n v="43"/>
    <n v="1750"/>
    <x v="213"/>
  </r>
  <r>
    <n v="5"/>
    <n v="1755"/>
    <x v="214"/>
  </r>
  <r>
    <n v="2"/>
    <n v="1757"/>
    <x v="215"/>
  </r>
  <r>
    <n v="7"/>
    <n v="1764"/>
    <x v="216"/>
  </r>
  <r>
    <n v="18"/>
    <n v="1782"/>
    <x v="217"/>
  </r>
  <r>
    <n v="11"/>
    <n v="1793"/>
    <x v="218"/>
  </r>
  <r>
    <n v="5"/>
    <n v="1798"/>
    <x v="219"/>
  </r>
  <r>
    <n v="7"/>
    <n v="1805"/>
    <x v="220"/>
  </r>
  <r>
    <n v="5"/>
    <n v="1810"/>
    <x v="221"/>
  </r>
  <r>
    <n v="4"/>
    <n v="1814"/>
    <x v="222"/>
  </r>
  <r>
    <n v="5"/>
    <n v="1819"/>
    <x v="223"/>
  </r>
  <r>
    <n v="2"/>
    <n v="1821"/>
    <x v="224"/>
  </r>
  <r>
    <n v="3"/>
    <n v="1824"/>
    <x v="225"/>
  </r>
  <r>
    <n v="9"/>
    <n v="1833"/>
    <x v="226"/>
  </r>
  <r>
    <n v="6"/>
    <n v="1839"/>
    <x v="227"/>
  </r>
  <r>
    <n v="5"/>
    <n v="1844"/>
    <x v="228"/>
  </r>
  <r>
    <n v="3"/>
    <n v="1847"/>
    <x v="229"/>
  </r>
  <r>
    <n v="38"/>
    <n v="1885"/>
    <x v="230"/>
  </r>
  <r>
    <n v="5"/>
    <n v="1890"/>
    <x v="231"/>
  </r>
  <r>
    <n v="6"/>
    <n v="1896"/>
    <x v="232"/>
  </r>
  <r>
    <n v="10"/>
    <n v="1906"/>
    <x v="233"/>
  </r>
  <r>
    <n v="10"/>
    <n v="1916"/>
    <x v="234"/>
  </r>
  <r>
    <n v="6"/>
    <n v="1922"/>
    <x v="235"/>
  </r>
  <r>
    <n v="8"/>
    <n v="1930"/>
    <x v="236"/>
  </r>
  <r>
    <n v="18"/>
    <n v="1948"/>
    <x v="237"/>
  </r>
  <r>
    <n v="42"/>
    <n v="1990"/>
    <x v="238"/>
  </r>
  <r>
    <n v="10"/>
    <n v="2000"/>
    <x v="239"/>
  </r>
  <r>
    <n v="12"/>
    <n v="2012"/>
    <x v="240"/>
  </r>
  <r>
    <n v="8"/>
    <n v="2020"/>
    <x v="241"/>
  </r>
  <r>
    <n v="20"/>
    <n v="2040"/>
    <x v="242"/>
  </r>
  <r>
    <n v="12"/>
    <n v="2052"/>
    <x v="243"/>
  </r>
  <r>
    <n v="19"/>
    <n v="2071"/>
    <x v="244"/>
  </r>
  <r>
    <n v="35"/>
    <n v="2106"/>
    <x v="245"/>
  </r>
  <r>
    <n v="32"/>
    <n v="2138"/>
    <x v="246"/>
  </r>
  <r>
    <n v="24"/>
    <n v="2162"/>
    <x v="247"/>
  </r>
  <r>
    <n v="45"/>
    <n v="2207"/>
    <x v="248"/>
  </r>
  <r>
    <n v="19"/>
    <n v="2226"/>
    <x v="249"/>
  </r>
  <r>
    <n v="15"/>
    <n v="2241"/>
    <x v="250"/>
  </r>
  <r>
    <n v="64"/>
    <n v="2305"/>
    <x v="251"/>
  </r>
  <r>
    <n v="48"/>
    <n v="2353"/>
    <x v="252"/>
  </r>
  <r>
    <n v="69"/>
    <n v="2422"/>
    <x v="253"/>
  </r>
  <r>
    <n v="15"/>
    <n v="2437"/>
    <x v="254"/>
  </r>
  <r>
    <n v="51"/>
    <n v="2488"/>
    <x v="255"/>
  </r>
  <r>
    <n v="84"/>
    <n v="2572"/>
    <x v="256"/>
  </r>
  <r>
    <n v="28"/>
    <n v="2600"/>
    <x v="257"/>
  </r>
  <r>
    <n v="173"/>
    <n v="2773"/>
    <x v="258"/>
  </r>
  <r>
    <n v="50"/>
    <n v="2823"/>
    <x v="259"/>
  </r>
  <r>
    <n v="78"/>
    <n v="2901"/>
    <x v="260"/>
  </r>
  <r>
    <n v="76"/>
    <n v="2977"/>
    <x v="261"/>
  </r>
  <r>
    <n v="128"/>
    <n v="3105"/>
    <x v="262"/>
  </r>
  <r>
    <n v="28"/>
    <n v="3133"/>
    <x v="263"/>
  </r>
  <r>
    <n v="32"/>
    <n v="3165"/>
    <x v="264"/>
  </r>
  <r>
    <n v="165"/>
    <n v="3330"/>
    <x v="265"/>
  </r>
  <r>
    <n v="123"/>
    <n v="3453"/>
    <x v="266"/>
  </r>
  <r>
    <n v="58"/>
    <n v="3511"/>
    <x v="267"/>
  </r>
  <r>
    <n v="82"/>
    <n v="3593"/>
    <x v="268"/>
  </r>
  <r>
    <n v="114"/>
    <n v="3707"/>
    <x v="269"/>
  </r>
  <r>
    <n v="40"/>
    <n v="3747"/>
    <x v="270"/>
  </r>
  <r>
    <n v="61"/>
    <n v="3808"/>
    <x v="271"/>
  </r>
  <r>
    <n v="151"/>
    <n v="3959"/>
    <x v="272"/>
  </r>
  <r>
    <n v="94"/>
    <n v="4053"/>
    <x v="273"/>
  </r>
  <r>
    <n v="88"/>
    <n v="4141"/>
    <x v="274"/>
  </r>
  <r>
    <n v="119"/>
    <n v="4260"/>
    <x v="275"/>
  </r>
  <r>
    <n v="112"/>
    <n v="4372"/>
    <x v="276"/>
  </r>
  <r>
    <n v="66"/>
    <n v="4438"/>
    <x v="277"/>
  </r>
  <r>
    <n v="72"/>
    <n v="4510"/>
    <x v="278"/>
  </r>
  <r>
    <n v="154"/>
    <n v="4664"/>
    <x v="279"/>
  </r>
  <r>
    <n v="80"/>
    <n v="4744"/>
    <x v="280"/>
  </r>
  <r>
    <n v="106"/>
    <n v="4850"/>
    <x v="281"/>
  </r>
  <r>
    <n v="93"/>
    <n v="4943"/>
    <x v="282"/>
  </r>
  <r>
    <n v="19"/>
    <n v="4962"/>
    <x v="283"/>
  </r>
  <r>
    <n v="102"/>
    <n v="5064"/>
    <x v="284"/>
  </r>
  <r>
    <n v="40"/>
    <n v="5104"/>
    <x v="285"/>
  </r>
  <r>
    <n v="105"/>
    <n v="5209"/>
    <x v="286"/>
  </r>
  <r>
    <n v="58"/>
    <n v="5267"/>
    <x v="287"/>
  </r>
  <r>
    <n v="23"/>
    <n v="5290"/>
    <x v="288"/>
  </r>
  <r>
    <n v="59"/>
    <n v="5349"/>
    <x v="289"/>
  </r>
  <r>
    <n v="14"/>
    <n v="5363"/>
    <x v="290"/>
  </r>
  <r>
    <n v="28"/>
    <n v="5391"/>
    <x v="291"/>
  </r>
  <r>
    <n v="36"/>
    <n v="5427"/>
    <x v="292"/>
  </r>
  <r>
    <n v="80"/>
    <n v="5507"/>
    <x v="293"/>
  </r>
  <r>
    <n v="36"/>
    <n v="5543"/>
    <x v="294"/>
  </r>
  <r>
    <n v="29"/>
    <n v="5572"/>
    <x v="295"/>
  </r>
  <r>
    <n v="79"/>
    <n v="5651"/>
    <x v="296"/>
  </r>
  <r>
    <n v="22"/>
    <n v="5673"/>
    <x v="297"/>
  </r>
  <r>
    <n v="24"/>
    <n v="5697"/>
    <x v="298"/>
  </r>
  <r>
    <n v="34"/>
    <n v="5731"/>
    <x v="299"/>
  </r>
  <r>
    <n v="78"/>
    <n v="5809"/>
    <x v="300"/>
  </r>
  <r>
    <n v="43"/>
    <n v="5852"/>
    <x v="301"/>
  </r>
  <r>
    <n v="23"/>
    <n v="5875"/>
    <x v="302"/>
  </r>
  <r>
    <n v="57"/>
    <n v="5932"/>
    <x v="303"/>
  </r>
  <r>
    <n v="26"/>
    <n v="5958"/>
    <x v="304"/>
  </r>
  <r>
    <n v="23"/>
    <n v="5981"/>
    <x v="305"/>
  </r>
  <r>
    <n v="15"/>
    <n v="5996"/>
    <x v="306"/>
  </r>
  <r>
    <n v="47"/>
    <n v="6043"/>
    <x v="307"/>
  </r>
  <r>
    <n v="17"/>
    <n v="6060"/>
    <x v="308"/>
  </r>
  <r>
    <n v="13"/>
    <n v="6073"/>
    <x v="309"/>
  </r>
  <r>
    <n v="32"/>
    <n v="6105"/>
    <x v="310"/>
  </r>
  <r>
    <n v="16"/>
    <n v="6121"/>
    <x v="311"/>
  </r>
  <r>
    <n v="10"/>
    <n v="6131"/>
    <x v="312"/>
  </r>
  <r>
    <n v="10"/>
    <n v="6141"/>
    <x v="313"/>
  </r>
  <r>
    <n v="22"/>
    <n v="6163"/>
    <x v="314"/>
  </r>
  <r>
    <n v="12"/>
    <n v="6175"/>
    <x v="315"/>
  </r>
  <r>
    <n v="8"/>
    <n v="6183"/>
    <x v="316"/>
  </r>
  <r>
    <n v="7"/>
    <n v="6190"/>
    <x v="317"/>
  </r>
  <r>
    <n v="16"/>
    <n v="6206"/>
    <x v="318"/>
  </r>
  <r>
    <n v="19"/>
    <n v="6225"/>
    <x v="319"/>
  </r>
  <r>
    <n v="15"/>
    <n v="6240"/>
    <x v="320"/>
  </r>
  <r>
    <n v="17"/>
    <n v="6257"/>
    <x v="321"/>
  </r>
  <r>
    <n v="10"/>
    <n v="6267"/>
    <x v="322"/>
  </r>
  <r>
    <n v="10"/>
    <n v="6277"/>
    <x v="323"/>
  </r>
  <r>
    <n v="6"/>
    <n v="6283"/>
    <x v="324"/>
  </r>
  <r>
    <n v="12"/>
    <n v="6295"/>
    <x v="325"/>
  </r>
  <r>
    <n v="2"/>
    <n v="6297"/>
    <x v="326"/>
  </r>
  <r>
    <n v="4"/>
    <n v="6301"/>
    <x v="327"/>
  </r>
  <r>
    <n v="11"/>
    <n v="6312"/>
    <x v="328"/>
  </r>
  <r>
    <n v="7"/>
    <n v="6319"/>
    <x v="329"/>
  </r>
  <r>
    <n v="4"/>
    <n v="6323"/>
    <x v="330"/>
  </r>
  <r>
    <n v="6"/>
    <n v="6329"/>
    <x v="331"/>
  </r>
  <r>
    <n v="2"/>
    <n v="6331"/>
    <x v="332"/>
  </r>
  <r>
    <n v="1"/>
    <n v="6332"/>
    <x v="333"/>
  </r>
  <r>
    <n v="2"/>
    <n v="6334"/>
    <x v="334"/>
  </r>
  <r>
    <n v="2"/>
    <n v="6336"/>
    <x v="335"/>
  </r>
  <r>
    <n v="2"/>
    <n v="6338"/>
    <x v="336"/>
  </r>
  <r>
    <n v="3"/>
    <n v="6341"/>
    <x v="337"/>
  </r>
  <r>
    <n v="1"/>
    <n v="6342"/>
    <x v="338"/>
  </r>
  <r>
    <n v="1"/>
    <n v="6343"/>
    <x v="339"/>
  </r>
  <r>
    <n v="2"/>
    <n v="6345"/>
    <x v="340"/>
  </r>
  <r>
    <n v="4"/>
    <n v="6349"/>
    <x v="341"/>
  </r>
  <r>
    <n v="1"/>
    <n v="6350"/>
    <x v="342"/>
  </r>
  <r>
    <n v="2"/>
    <n v="6352"/>
    <x v="343"/>
  </r>
  <r>
    <n v="1"/>
    <n v="6353"/>
    <x v="344"/>
  </r>
  <r>
    <n v="1"/>
    <n v="6354"/>
    <x v="345"/>
  </r>
  <r>
    <n v="2"/>
    <n v="6356"/>
    <x v="346"/>
  </r>
  <r>
    <n v="1"/>
    <n v="6357"/>
    <x v="347"/>
  </r>
  <r>
    <n v="2"/>
    <n v="6359"/>
    <x v="348"/>
  </r>
  <r>
    <n v="2"/>
    <n v="6361"/>
    <x v="349"/>
  </r>
  <r>
    <n v="1"/>
    <n v="6362"/>
    <x v="350"/>
  </r>
  <r>
    <n v="1"/>
    <n v="6363"/>
    <x v="351"/>
  </r>
  <r>
    <n v="1"/>
    <n v="6364"/>
    <x v="352"/>
  </r>
  <r>
    <n v="1"/>
    <n v="6365"/>
    <x v="353"/>
  </r>
  <r>
    <n v="1"/>
    <n v="6366"/>
    <x v="354"/>
  </r>
  <r>
    <n v="1"/>
    <n v="6367"/>
    <x v="355"/>
  </r>
  <r>
    <n v="1"/>
    <n v="6368"/>
    <x v="356"/>
  </r>
  <r>
    <n v="1"/>
    <n v="6369"/>
    <x v="357"/>
  </r>
  <r>
    <n v="1"/>
    <n v="6370"/>
    <x v="358"/>
  </r>
  <r>
    <n v="2"/>
    <n v="6372"/>
    <x v="359"/>
  </r>
  <r>
    <n v="1"/>
    <n v="6373"/>
    <x v="360"/>
  </r>
  <r>
    <n v="1"/>
    <n v="6374"/>
    <x v="361"/>
  </r>
  <r>
    <n v="2"/>
    <n v="6376"/>
    <x v="362"/>
  </r>
  <r>
    <n v="1"/>
    <n v="6377"/>
    <x v="363"/>
  </r>
  <r>
    <n v="1"/>
    <n v="6378"/>
    <x v="364"/>
  </r>
  <r>
    <n v="2"/>
    <n v="6380"/>
    <x v="365"/>
  </r>
  <r>
    <n v="1"/>
    <n v="6381"/>
    <x v="366"/>
  </r>
  <r>
    <n v="1"/>
    <n v="6382"/>
    <x v="367"/>
  </r>
  <r>
    <n v="2"/>
    <n v="6384"/>
    <x v="368"/>
  </r>
  <r>
    <n v="1"/>
    <n v="6385"/>
    <x v="369"/>
  </r>
  <r>
    <n v="1"/>
    <n v="6386"/>
    <x v="370"/>
  </r>
  <r>
    <n v="1"/>
    <n v="6387"/>
    <x v="371"/>
  </r>
  <r>
    <n v="1"/>
    <n v="6388"/>
    <x v="372"/>
  </r>
  <r>
    <n v="1"/>
    <n v="6389"/>
    <x v="373"/>
  </r>
  <r>
    <n v="1"/>
    <n v="6390"/>
    <x v="374"/>
  </r>
  <r>
    <n v="3"/>
    <n v="6393"/>
    <x v="3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557245-6283-4DF5-A42B-EE16A255B64C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10" firstHeaderRow="1" firstDataRow="1" firstDataCol="1"/>
  <pivotFields count="6">
    <pivotField dataField="1" showAll="0"/>
    <pivotField showAll="0"/>
    <pivotField axis="axisRow" numFmtId="14" showAll="0">
      <items count="3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5"/>
    <field x="4"/>
    <field x="2"/>
  </rowFields>
  <rowItems count="9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t="grand">
      <x/>
    </i>
  </rowItems>
  <colItems count="1">
    <i/>
  </colItems>
  <dataFields count="1">
    <dataField name="Sum of New_case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6422-6703-41F5-BB88-D4446DCC9B4B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8F39-3EC2-40BB-B08C-FA352CE794D1}">
  <dimension ref="A1:Y52"/>
  <sheetViews>
    <sheetView workbookViewId="0">
      <selection activeCell="M30" sqref="M30"/>
    </sheetView>
  </sheetViews>
  <sheetFormatPr defaultColWidth="11.42578125" defaultRowHeight="15" x14ac:dyDescent="0.25"/>
  <sheetData>
    <row r="1" spans="1:25" x14ac:dyDescent="0.25">
      <c r="A1" t="s">
        <v>43</v>
      </c>
    </row>
    <row r="2" spans="1:25" x14ac:dyDescent="0.25"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16</v>
      </c>
      <c r="O2" t="s">
        <v>17</v>
      </c>
      <c r="P2" t="s">
        <v>18</v>
      </c>
      <c r="Q2" t="s">
        <v>19</v>
      </c>
      <c r="R2" t="s">
        <v>21</v>
      </c>
      <c r="S2" t="s">
        <v>22</v>
      </c>
      <c r="T2" t="s">
        <v>23</v>
      </c>
      <c r="U2" t="s">
        <v>24</v>
      </c>
      <c r="V2" t="s">
        <v>26</v>
      </c>
      <c r="W2" t="s">
        <v>27</v>
      </c>
      <c r="X2" t="s">
        <v>28</v>
      </c>
      <c r="Y2" t="s">
        <v>29</v>
      </c>
    </row>
    <row r="3" spans="1:25" x14ac:dyDescent="0.25">
      <c r="A3" t="s">
        <v>31</v>
      </c>
      <c r="B3">
        <v>32</v>
      </c>
      <c r="C3">
        <v>30</v>
      </c>
      <c r="D3">
        <v>39</v>
      </c>
      <c r="E3">
        <v>24</v>
      </c>
      <c r="F3">
        <v>30</v>
      </c>
      <c r="G3">
        <v>32</v>
      </c>
      <c r="H3">
        <v>28</v>
      </c>
      <c r="I3">
        <v>27</v>
      </c>
      <c r="J3">
        <v>26</v>
      </c>
      <c r="K3">
        <v>43</v>
      </c>
      <c r="L3">
        <v>30</v>
      </c>
      <c r="M3">
        <v>28</v>
      </c>
      <c r="N3">
        <v>36</v>
      </c>
      <c r="O3">
        <v>30</v>
      </c>
      <c r="P3">
        <v>27</v>
      </c>
      <c r="Q3">
        <v>28</v>
      </c>
      <c r="R3">
        <v>32</v>
      </c>
      <c r="S3">
        <v>32</v>
      </c>
      <c r="T3">
        <v>26</v>
      </c>
      <c r="U3">
        <v>30</v>
      </c>
      <c r="V3">
        <v>25</v>
      </c>
      <c r="W3">
        <v>35</v>
      </c>
      <c r="X3">
        <v>35</v>
      </c>
      <c r="Y3">
        <v>29</v>
      </c>
    </row>
    <row r="4" spans="1:25" x14ac:dyDescent="0.25">
      <c r="A4" t="s">
        <v>32</v>
      </c>
      <c r="B4">
        <v>15</v>
      </c>
      <c r="C4">
        <v>38</v>
      </c>
      <c r="D4">
        <v>31</v>
      </c>
      <c r="E4">
        <v>37</v>
      </c>
      <c r="F4">
        <v>17</v>
      </c>
      <c r="G4">
        <v>24</v>
      </c>
      <c r="H4">
        <v>37</v>
      </c>
      <c r="I4">
        <v>38</v>
      </c>
      <c r="J4">
        <v>40</v>
      </c>
      <c r="K4">
        <v>46</v>
      </c>
      <c r="L4">
        <v>38</v>
      </c>
      <c r="M4">
        <v>40</v>
      </c>
      <c r="N4">
        <v>42</v>
      </c>
      <c r="O4">
        <v>37</v>
      </c>
      <c r="P4">
        <v>38</v>
      </c>
      <c r="Q4">
        <v>37</v>
      </c>
      <c r="R4">
        <v>38</v>
      </c>
      <c r="S4">
        <v>44</v>
      </c>
      <c r="T4">
        <v>42</v>
      </c>
      <c r="U4">
        <v>37</v>
      </c>
      <c r="V4">
        <v>29</v>
      </c>
      <c r="W4">
        <v>53</v>
      </c>
      <c r="X4">
        <v>36</v>
      </c>
      <c r="Y4">
        <v>42</v>
      </c>
    </row>
    <row r="5" spans="1:25" x14ac:dyDescent="0.25">
      <c r="A5" t="s">
        <v>33</v>
      </c>
      <c r="B5">
        <v>46</v>
      </c>
      <c r="C5">
        <v>41</v>
      </c>
      <c r="D5">
        <v>54</v>
      </c>
      <c r="E5">
        <v>55</v>
      </c>
      <c r="F5">
        <v>36</v>
      </c>
      <c r="G5">
        <v>47</v>
      </c>
      <c r="H5">
        <v>50</v>
      </c>
      <c r="I5">
        <v>51</v>
      </c>
      <c r="J5">
        <v>66</v>
      </c>
      <c r="K5">
        <v>53</v>
      </c>
      <c r="L5">
        <v>56</v>
      </c>
      <c r="M5">
        <v>66</v>
      </c>
      <c r="N5">
        <v>67</v>
      </c>
      <c r="O5">
        <v>65</v>
      </c>
      <c r="P5">
        <v>51</v>
      </c>
      <c r="Q5">
        <v>68</v>
      </c>
      <c r="R5">
        <v>62</v>
      </c>
      <c r="S5">
        <v>61</v>
      </c>
      <c r="T5">
        <v>51</v>
      </c>
      <c r="U5">
        <v>66</v>
      </c>
      <c r="V5">
        <v>58</v>
      </c>
      <c r="W5">
        <v>68</v>
      </c>
      <c r="X5">
        <v>58</v>
      </c>
      <c r="Y5">
        <v>45</v>
      </c>
    </row>
    <row r="6" spans="1:25" x14ac:dyDescent="0.25">
      <c r="A6" t="s">
        <v>34</v>
      </c>
      <c r="B6">
        <v>80</v>
      </c>
      <c r="C6">
        <v>75</v>
      </c>
      <c r="D6">
        <v>80</v>
      </c>
      <c r="E6">
        <v>86</v>
      </c>
      <c r="F6">
        <v>86</v>
      </c>
      <c r="G6">
        <v>66</v>
      </c>
      <c r="H6">
        <v>88</v>
      </c>
      <c r="I6">
        <v>86</v>
      </c>
      <c r="J6">
        <v>82</v>
      </c>
      <c r="K6">
        <v>98</v>
      </c>
      <c r="L6">
        <v>109</v>
      </c>
      <c r="M6">
        <v>107</v>
      </c>
      <c r="N6">
        <v>102</v>
      </c>
      <c r="O6">
        <v>83</v>
      </c>
      <c r="P6">
        <v>102</v>
      </c>
      <c r="Q6">
        <v>102</v>
      </c>
      <c r="R6">
        <v>83</v>
      </c>
      <c r="S6">
        <v>107</v>
      </c>
      <c r="T6">
        <v>98</v>
      </c>
      <c r="U6">
        <v>103</v>
      </c>
      <c r="V6">
        <v>105</v>
      </c>
      <c r="W6">
        <v>83</v>
      </c>
      <c r="X6">
        <v>88</v>
      </c>
      <c r="Y6">
        <v>84</v>
      </c>
    </row>
    <row r="7" spans="1:25" x14ac:dyDescent="0.25">
      <c r="A7" t="s">
        <v>35</v>
      </c>
      <c r="B7">
        <v>186</v>
      </c>
      <c r="C7">
        <v>196</v>
      </c>
      <c r="D7">
        <v>194</v>
      </c>
      <c r="E7">
        <v>209</v>
      </c>
      <c r="F7">
        <v>195</v>
      </c>
      <c r="G7">
        <v>195</v>
      </c>
      <c r="H7">
        <v>182</v>
      </c>
      <c r="I7">
        <v>202</v>
      </c>
      <c r="J7">
        <v>231</v>
      </c>
      <c r="K7">
        <v>183</v>
      </c>
      <c r="L7">
        <v>232</v>
      </c>
      <c r="M7">
        <v>232</v>
      </c>
      <c r="N7">
        <v>281</v>
      </c>
      <c r="O7">
        <v>194</v>
      </c>
      <c r="P7">
        <v>203</v>
      </c>
      <c r="Q7">
        <v>221</v>
      </c>
      <c r="R7">
        <v>200</v>
      </c>
      <c r="S7">
        <v>217</v>
      </c>
      <c r="T7">
        <v>216</v>
      </c>
      <c r="U7">
        <v>210</v>
      </c>
      <c r="V7">
        <v>205</v>
      </c>
      <c r="W7">
        <v>184</v>
      </c>
      <c r="X7">
        <v>172</v>
      </c>
      <c r="Y7">
        <v>168</v>
      </c>
    </row>
    <row r="8" spans="1:25" x14ac:dyDescent="0.25">
      <c r="A8" t="s">
        <v>36</v>
      </c>
      <c r="B8">
        <v>371</v>
      </c>
      <c r="C8">
        <v>310</v>
      </c>
      <c r="D8">
        <v>331</v>
      </c>
      <c r="E8">
        <v>354</v>
      </c>
      <c r="F8">
        <v>346</v>
      </c>
      <c r="G8">
        <v>314</v>
      </c>
      <c r="H8">
        <v>310</v>
      </c>
      <c r="I8">
        <v>356</v>
      </c>
      <c r="J8">
        <v>328</v>
      </c>
      <c r="K8">
        <v>388</v>
      </c>
      <c r="L8">
        <v>380</v>
      </c>
      <c r="M8">
        <v>415</v>
      </c>
      <c r="N8">
        <v>471</v>
      </c>
      <c r="O8">
        <v>331</v>
      </c>
      <c r="P8">
        <v>376</v>
      </c>
      <c r="Q8">
        <v>362</v>
      </c>
      <c r="R8">
        <v>408</v>
      </c>
      <c r="S8">
        <v>325</v>
      </c>
      <c r="T8">
        <v>360</v>
      </c>
      <c r="U8">
        <v>447</v>
      </c>
      <c r="V8">
        <v>408</v>
      </c>
      <c r="W8">
        <v>360</v>
      </c>
      <c r="X8">
        <v>343</v>
      </c>
      <c r="Y8">
        <v>329</v>
      </c>
    </row>
    <row r="9" spans="1:25" x14ac:dyDescent="0.25">
      <c r="A9" t="s">
        <v>37</v>
      </c>
      <c r="B9">
        <v>541</v>
      </c>
      <c r="C9">
        <v>460</v>
      </c>
      <c r="D9">
        <v>419</v>
      </c>
      <c r="E9">
        <v>499</v>
      </c>
      <c r="F9">
        <v>449</v>
      </c>
      <c r="G9">
        <v>439</v>
      </c>
      <c r="H9">
        <v>426</v>
      </c>
      <c r="I9">
        <v>513</v>
      </c>
      <c r="J9">
        <v>595</v>
      </c>
      <c r="K9">
        <v>481</v>
      </c>
      <c r="L9">
        <v>483</v>
      </c>
      <c r="M9">
        <v>612</v>
      </c>
      <c r="N9">
        <v>734</v>
      </c>
      <c r="O9">
        <v>490</v>
      </c>
      <c r="P9">
        <v>483</v>
      </c>
      <c r="Q9">
        <v>551</v>
      </c>
      <c r="R9">
        <v>554</v>
      </c>
      <c r="S9">
        <v>502</v>
      </c>
      <c r="T9">
        <v>510</v>
      </c>
      <c r="U9">
        <v>555</v>
      </c>
      <c r="V9">
        <v>564</v>
      </c>
      <c r="W9">
        <v>511</v>
      </c>
      <c r="X9">
        <v>484</v>
      </c>
      <c r="Y9">
        <v>499</v>
      </c>
    </row>
    <row r="10" spans="1:25" x14ac:dyDescent="0.25">
      <c r="A10" t="s">
        <v>38</v>
      </c>
      <c r="B10">
        <v>846</v>
      </c>
      <c r="C10">
        <v>633</v>
      </c>
      <c r="D10">
        <v>694</v>
      </c>
      <c r="E10">
        <v>717</v>
      </c>
      <c r="F10">
        <v>820</v>
      </c>
      <c r="G10">
        <v>704</v>
      </c>
      <c r="H10">
        <v>629</v>
      </c>
      <c r="I10">
        <v>756</v>
      </c>
      <c r="J10">
        <v>832</v>
      </c>
      <c r="K10">
        <v>733</v>
      </c>
      <c r="L10">
        <v>719</v>
      </c>
      <c r="M10">
        <v>875</v>
      </c>
      <c r="N10" s="1">
        <v>932</v>
      </c>
      <c r="O10">
        <v>633</v>
      </c>
      <c r="P10">
        <v>694</v>
      </c>
      <c r="Q10">
        <v>766</v>
      </c>
      <c r="R10">
        <v>863</v>
      </c>
      <c r="S10">
        <v>745</v>
      </c>
      <c r="T10">
        <v>791</v>
      </c>
      <c r="U10">
        <v>863</v>
      </c>
      <c r="V10">
        <v>804</v>
      </c>
      <c r="W10">
        <v>724</v>
      </c>
      <c r="X10">
        <v>701</v>
      </c>
      <c r="Y10">
        <v>783</v>
      </c>
    </row>
    <row r="11" spans="1:25" x14ac:dyDescent="0.25">
      <c r="A11" t="s">
        <v>39</v>
      </c>
      <c r="B11">
        <v>730</v>
      </c>
      <c r="C11">
        <v>547</v>
      </c>
      <c r="D11">
        <v>470</v>
      </c>
      <c r="E11">
        <v>626</v>
      </c>
      <c r="F11">
        <v>641</v>
      </c>
      <c r="G11">
        <v>573</v>
      </c>
      <c r="H11">
        <v>609</v>
      </c>
      <c r="I11">
        <v>637</v>
      </c>
      <c r="J11">
        <v>625</v>
      </c>
      <c r="K11">
        <v>628</v>
      </c>
      <c r="L11">
        <v>636</v>
      </c>
      <c r="M11">
        <v>791</v>
      </c>
      <c r="N11">
        <v>789</v>
      </c>
      <c r="O11">
        <v>556</v>
      </c>
      <c r="P11">
        <v>542</v>
      </c>
      <c r="Q11">
        <v>669</v>
      </c>
      <c r="R11">
        <v>769</v>
      </c>
      <c r="S11">
        <v>619</v>
      </c>
      <c r="T11">
        <v>575</v>
      </c>
      <c r="U11">
        <v>722</v>
      </c>
      <c r="V11">
        <v>707</v>
      </c>
      <c r="W11">
        <v>603</v>
      </c>
      <c r="X11">
        <v>616</v>
      </c>
      <c r="Y11">
        <v>661</v>
      </c>
    </row>
    <row r="13" spans="1:25" x14ac:dyDescent="0.25">
      <c r="A13" s="2" t="s">
        <v>52</v>
      </c>
      <c r="B13" t="s">
        <v>1</v>
      </c>
      <c r="C13" t="s">
        <v>2</v>
      </c>
      <c r="D13" t="s">
        <v>3</v>
      </c>
      <c r="E13" t="s">
        <v>4</v>
      </c>
      <c r="F13" t="s">
        <v>6</v>
      </c>
      <c r="G13" t="s">
        <v>7</v>
      </c>
      <c r="H13" t="s">
        <v>8</v>
      </c>
      <c r="I13" t="s">
        <v>9</v>
      </c>
      <c r="J13" t="s">
        <v>11</v>
      </c>
      <c r="K13" t="s">
        <v>12</v>
      </c>
      <c r="L13" t="s">
        <v>13</v>
      </c>
      <c r="M13" t="s">
        <v>14</v>
      </c>
      <c r="N13" t="s">
        <v>16</v>
      </c>
      <c r="O13" t="s">
        <v>17</v>
      </c>
      <c r="P13" t="s">
        <v>18</v>
      </c>
      <c r="Q13" t="s">
        <v>19</v>
      </c>
      <c r="R13" t="s">
        <v>21</v>
      </c>
      <c r="S13" t="s">
        <v>22</v>
      </c>
      <c r="T13" t="s">
        <v>23</v>
      </c>
      <c r="U13" t="s">
        <v>24</v>
      </c>
      <c r="V13" t="s">
        <v>26</v>
      </c>
      <c r="W13" t="s">
        <v>27</v>
      </c>
      <c r="X13" t="s">
        <v>28</v>
      </c>
      <c r="Y13" t="s">
        <v>29</v>
      </c>
    </row>
    <row r="14" spans="1:25" x14ac:dyDescent="0.25">
      <c r="A14" t="s">
        <v>31</v>
      </c>
      <c r="J14">
        <v>0</v>
      </c>
      <c r="K14">
        <v>0</v>
      </c>
      <c r="L14">
        <v>0</v>
      </c>
      <c r="O14">
        <v>0</v>
      </c>
      <c r="S14">
        <v>0</v>
      </c>
      <c r="T14">
        <v>0</v>
      </c>
      <c r="V14">
        <v>0</v>
      </c>
      <c r="W14">
        <v>0</v>
      </c>
      <c r="X14">
        <v>0</v>
      </c>
    </row>
    <row r="15" spans="1:25" x14ac:dyDescent="0.25">
      <c r="A15" t="s">
        <v>32</v>
      </c>
      <c r="K15">
        <v>0</v>
      </c>
      <c r="L15">
        <v>0</v>
      </c>
      <c r="O15">
        <v>0</v>
      </c>
      <c r="S15">
        <v>0</v>
      </c>
      <c r="V15">
        <v>0</v>
      </c>
      <c r="W15">
        <v>0</v>
      </c>
      <c r="Y15">
        <v>0</v>
      </c>
    </row>
    <row r="16" spans="1:25" x14ac:dyDescent="0.25">
      <c r="A16" t="s">
        <v>33</v>
      </c>
      <c r="N16">
        <v>11</v>
      </c>
      <c r="W16">
        <v>0</v>
      </c>
    </row>
    <row r="17" spans="1:25" x14ac:dyDescent="0.25">
      <c r="A17" t="s">
        <v>34</v>
      </c>
      <c r="M17">
        <v>16</v>
      </c>
      <c r="N17">
        <v>17</v>
      </c>
      <c r="P17">
        <v>14</v>
      </c>
      <c r="R17">
        <v>14</v>
      </c>
      <c r="Y17">
        <v>0</v>
      </c>
    </row>
    <row r="18" spans="1:25" x14ac:dyDescent="0.25">
      <c r="A18" t="s">
        <v>35</v>
      </c>
      <c r="L18">
        <v>14</v>
      </c>
      <c r="M18">
        <v>32</v>
      </c>
      <c r="N18">
        <v>78</v>
      </c>
      <c r="P18">
        <v>21</v>
      </c>
      <c r="R18">
        <v>22</v>
      </c>
    </row>
    <row r="19" spans="1:25" x14ac:dyDescent="0.25">
      <c r="A19" t="s">
        <v>36</v>
      </c>
      <c r="L19">
        <v>35</v>
      </c>
      <c r="M19">
        <v>69</v>
      </c>
      <c r="N19">
        <v>120</v>
      </c>
      <c r="O19">
        <v>13</v>
      </c>
      <c r="P19">
        <v>24</v>
      </c>
      <c r="Q19">
        <v>22</v>
      </c>
      <c r="R19">
        <v>59</v>
      </c>
      <c r="S19">
        <v>11</v>
      </c>
      <c r="T19">
        <v>27</v>
      </c>
      <c r="U19">
        <v>17</v>
      </c>
      <c r="V19">
        <v>25</v>
      </c>
      <c r="Y19">
        <v>15</v>
      </c>
    </row>
    <row r="20" spans="1:25" x14ac:dyDescent="0.25">
      <c r="A20" t="s">
        <v>37</v>
      </c>
      <c r="K20">
        <v>32</v>
      </c>
      <c r="M20">
        <v>118</v>
      </c>
      <c r="N20">
        <v>194</v>
      </c>
      <c r="O20">
        <v>11</v>
      </c>
      <c r="P20">
        <v>19</v>
      </c>
      <c r="Q20">
        <v>17</v>
      </c>
      <c r="R20">
        <v>54</v>
      </c>
      <c r="V20">
        <v>29</v>
      </c>
      <c r="W20">
        <v>16</v>
      </c>
    </row>
    <row r="21" spans="1:25" x14ac:dyDescent="0.25">
      <c r="A21" t="s">
        <v>38</v>
      </c>
      <c r="L21">
        <v>45</v>
      </c>
      <c r="M21">
        <v>166</v>
      </c>
      <c r="N21">
        <v>209</v>
      </c>
      <c r="O21">
        <v>12</v>
      </c>
      <c r="P21">
        <v>31</v>
      </c>
      <c r="Q21">
        <v>31</v>
      </c>
      <c r="R21">
        <v>81</v>
      </c>
      <c r="S21">
        <v>37</v>
      </c>
      <c r="T21">
        <v>38</v>
      </c>
      <c r="U21">
        <v>30</v>
      </c>
      <c r="V21">
        <v>58</v>
      </c>
      <c r="W21">
        <v>15</v>
      </c>
      <c r="X21">
        <v>26</v>
      </c>
      <c r="Y21">
        <v>21</v>
      </c>
    </row>
    <row r="22" spans="1:25" x14ac:dyDescent="0.25">
      <c r="A22" t="s">
        <v>39</v>
      </c>
      <c r="L22">
        <v>28</v>
      </c>
      <c r="M22">
        <v>143</v>
      </c>
      <c r="N22">
        <v>174</v>
      </c>
      <c r="Q22">
        <v>11</v>
      </c>
      <c r="R22">
        <v>62</v>
      </c>
      <c r="S22">
        <v>21</v>
      </c>
      <c r="T22">
        <v>40</v>
      </c>
      <c r="U22">
        <v>31</v>
      </c>
      <c r="V22">
        <v>42</v>
      </c>
      <c r="W22">
        <v>22</v>
      </c>
      <c r="X22">
        <v>18</v>
      </c>
      <c r="Y22">
        <v>18</v>
      </c>
    </row>
    <row r="24" spans="1:25" x14ac:dyDescent="0.25">
      <c r="A24" s="2" t="s">
        <v>51</v>
      </c>
      <c r="B24" t="s">
        <v>1</v>
      </c>
      <c r="C24" t="s">
        <v>2</v>
      </c>
      <c r="D24" t="s">
        <v>3</v>
      </c>
      <c r="E24" t="s">
        <v>4</v>
      </c>
      <c r="F24" t="s">
        <v>6</v>
      </c>
      <c r="G24" t="s">
        <v>7</v>
      </c>
      <c r="H24" t="s">
        <v>8</v>
      </c>
      <c r="I24" t="s">
        <v>9</v>
      </c>
      <c r="J24" t="s">
        <v>11</v>
      </c>
      <c r="K24" t="s">
        <v>12</v>
      </c>
      <c r="L24" t="s">
        <v>13</v>
      </c>
      <c r="M24" t="s">
        <v>14</v>
      </c>
      <c r="N24" t="s">
        <v>16</v>
      </c>
      <c r="O24" t="s">
        <v>17</v>
      </c>
      <c r="P24" t="s">
        <v>18</v>
      </c>
      <c r="Q24" t="s">
        <v>19</v>
      </c>
      <c r="R24" t="s">
        <v>21</v>
      </c>
      <c r="S24" t="s">
        <v>22</v>
      </c>
      <c r="T24" t="s">
        <v>23</v>
      </c>
      <c r="U24" t="s">
        <v>24</v>
      </c>
      <c r="V24" t="s">
        <v>26</v>
      </c>
      <c r="W24" t="s">
        <v>27</v>
      </c>
      <c r="X24" t="s">
        <v>28</v>
      </c>
      <c r="Y24" t="s">
        <v>29</v>
      </c>
    </row>
    <row r="25" spans="1:25" x14ac:dyDescent="0.25">
      <c r="A25" t="s">
        <v>31</v>
      </c>
      <c r="B25">
        <f>B3-J14</f>
        <v>32</v>
      </c>
      <c r="C25">
        <f t="shared" ref="C25:Y25" si="0">C3-K14</f>
        <v>30</v>
      </c>
      <c r="D25">
        <f t="shared" si="0"/>
        <v>39</v>
      </c>
      <c r="E25">
        <f t="shared" si="0"/>
        <v>24</v>
      </c>
      <c r="F25">
        <f t="shared" si="0"/>
        <v>30</v>
      </c>
      <c r="G25">
        <f t="shared" si="0"/>
        <v>32</v>
      </c>
      <c r="H25">
        <f t="shared" si="0"/>
        <v>28</v>
      </c>
      <c r="I25">
        <f t="shared" si="0"/>
        <v>27</v>
      </c>
      <c r="J25">
        <f t="shared" si="0"/>
        <v>26</v>
      </c>
      <c r="K25">
        <f t="shared" si="0"/>
        <v>43</v>
      </c>
      <c r="L25">
        <f t="shared" si="0"/>
        <v>30</v>
      </c>
      <c r="M25">
        <f t="shared" si="0"/>
        <v>28</v>
      </c>
      <c r="N25">
        <f t="shared" si="0"/>
        <v>36</v>
      </c>
      <c r="O25">
        <f t="shared" si="0"/>
        <v>30</v>
      </c>
      <c r="P25">
        <f t="shared" si="0"/>
        <v>27</v>
      </c>
      <c r="Q25">
        <f t="shared" si="0"/>
        <v>28</v>
      </c>
      <c r="R25">
        <f t="shared" si="0"/>
        <v>32</v>
      </c>
      <c r="S25">
        <f t="shared" si="0"/>
        <v>32</v>
      </c>
      <c r="T25">
        <f t="shared" si="0"/>
        <v>26</v>
      </c>
      <c r="U25">
        <f t="shared" si="0"/>
        <v>30</v>
      </c>
      <c r="V25">
        <f t="shared" si="0"/>
        <v>25</v>
      </c>
      <c r="W25">
        <f t="shared" si="0"/>
        <v>35</v>
      </c>
      <c r="X25">
        <f t="shared" si="0"/>
        <v>35</v>
      </c>
      <c r="Y25">
        <f t="shared" si="0"/>
        <v>29</v>
      </c>
    </row>
    <row r="26" spans="1:25" x14ac:dyDescent="0.25">
      <c r="A26" t="s">
        <v>32</v>
      </c>
      <c r="B26">
        <f t="shared" ref="B26:Y26" si="1">B4-J15</f>
        <v>15</v>
      </c>
      <c r="C26">
        <f t="shared" si="1"/>
        <v>38</v>
      </c>
      <c r="D26">
        <f t="shared" si="1"/>
        <v>31</v>
      </c>
      <c r="E26">
        <f t="shared" si="1"/>
        <v>37</v>
      </c>
      <c r="F26">
        <f t="shared" si="1"/>
        <v>17</v>
      </c>
      <c r="G26">
        <f t="shared" si="1"/>
        <v>24</v>
      </c>
      <c r="H26">
        <f t="shared" si="1"/>
        <v>37</v>
      </c>
      <c r="I26">
        <f t="shared" si="1"/>
        <v>38</v>
      </c>
      <c r="J26">
        <f t="shared" si="1"/>
        <v>40</v>
      </c>
      <c r="K26">
        <f t="shared" si="1"/>
        <v>46</v>
      </c>
      <c r="L26">
        <f t="shared" si="1"/>
        <v>38</v>
      </c>
      <c r="M26">
        <f t="shared" si="1"/>
        <v>40</v>
      </c>
      <c r="N26">
        <f t="shared" si="1"/>
        <v>42</v>
      </c>
      <c r="O26">
        <f t="shared" si="1"/>
        <v>37</v>
      </c>
      <c r="P26">
        <f t="shared" si="1"/>
        <v>38</v>
      </c>
      <c r="Q26">
        <f t="shared" si="1"/>
        <v>37</v>
      </c>
      <c r="R26">
        <f t="shared" si="1"/>
        <v>38</v>
      </c>
      <c r="S26">
        <f t="shared" si="1"/>
        <v>44</v>
      </c>
      <c r="T26">
        <f t="shared" si="1"/>
        <v>42</v>
      </c>
      <c r="U26">
        <f t="shared" si="1"/>
        <v>37</v>
      </c>
      <c r="V26">
        <f t="shared" si="1"/>
        <v>29</v>
      </c>
      <c r="W26">
        <f t="shared" si="1"/>
        <v>53</v>
      </c>
      <c r="X26">
        <f t="shared" si="1"/>
        <v>36</v>
      </c>
      <c r="Y26">
        <f t="shared" si="1"/>
        <v>42</v>
      </c>
    </row>
    <row r="27" spans="1:25" x14ac:dyDescent="0.25">
      <c r="A27" t="s">
        <v>33</v>
      </c>
      <c r="B27">
        <f t="shared" ref="B27:Y27" si="2">B5-J16</f>
        <v>46</v>
      </c>
      <c r="C27">
        <f t="shared" si="2"/>
        <v>41</v>
      </c>
      <c r="D27">
        <f t="shared" si="2"/>
        <v>54</v>
      </c>
      <c r="E27">
        <f t="shared" si="2"/>
        <v>55</v>
      </c>
      <c r="F27">
        <f t="shared" si="2"/>
        <v>25</v>
      </c>
      <c r="G27">
        <f t="shared" si="2"/>
        <v>47</v>
      </c>
      <c r="H27">
        <f t="shared" si="2"/>
        <v>50</v>
      </c>
      <c r="I27">
        <f t="shared" si="2"/>
        <v>51</v>
      </c>
      <c r="J27">
        <f t="shared" si="2"/>
        <v>66</v>
      </c>
      <c r="K27">
        <f t="shared" si="2"/>
        <v>53</v>
      </c>
      <c r="L27">
        <f t="shared" si="2"/>
        <v>56</v>
      </c>
      <c r="M27">
        <f t="shared" si="2"/>
        <v>66</v>
      </c>
      <c r="N27">
        <f t="shared" si="2"/>
        <v>67</v>
      </c>
      <c r="O27">
        <f t="shared" si="2"/>
        <v>65</v>
      </c>
      <c r="P27">
        <f t="shared" si="2"/>
        <v>51</v>
      </c>
      <c r="Q27">
        <f t="shared" si="2"/>
        <v>68</v>
      </c>
      <c r="R27">
        <f t="shared" si="2"/>
        <v>62</v>
      </c>
      <c r="S27">
        <f t="shared" si="2"/>
        <v>61</v>
      </c>
      <c r="T27">
        <f t="shared" si="2"/>
        <v>51</v>
      </c>
      <c r="U27">
        <f t="shared" si="2"/>
        <v>66</v>
      </c>
      <c r="V27">
        <f t="shared" si="2"/>
        <v>58</v>
      </c>
      <c r="W27">
        <f t="shared" si="2"/>
        <v>68</v>
      </c>
      <c r="X27">
        <f t="shared" si="2"/>
        <v>58</v>
      </c>
      <c r="Y27">
        <f t="shared" si="2"/>
        <v>45</v>
      </c>
    </row>
    <row r="28" spans="1:25" x14ac:dyDescent="0.25">
      <c r="A28" t="s">
        <v>34</v>
      </c>
      <c r="B28">
        <f>B6-J17</f>
        <v>80</v>
      </c>
      <c r="C28">
        <f t="shared" ref="C28:Y28" si="3">C6-K17</f>
        <v>75</v>
      </c>
      <c r="D28">
        <f t="shared" si="3"/>
        <v>80</v>
      </c>
      <c r="E28">
        <f t="shared" si="3"/>
        <v>70</v>
      </c>
      <c r="F28">
        <f t="shared" si="3"/>
        <v>69</v>
      </c>
      <c r="G28">
        <f t="shared" si="3"/>
        <v>66</v>
      </c>
      <c r="H28">
        <f t="shared" si="3"/>
        <v>74</v>
      </c>
      <c r="I28">
        <f t="shared" si="3"/>
        <v>86</v>
      </c>
      <c r="J28">
        <f t="shared" si="3"/>
        <v>68</v>
      </c>
      <c r="K28">
        <f t="shared" si="3"/>
        <v>98</v>
      </c>
      <c r="L28">
        <f t="shared" si="3"/>
        <v>109</v>
      </c>
      <c r="M28">
        <f t="shared" si="3"/>
        <v>107</v>
      </c>
      <c r="N28">
        <f t="shared" si="3"/>
        <v>102</v>
      </c>
      <c r="O28">
        <f t="shared" si="3"/>
        <v>83</v>
      </c>
      <c r="P28">
        <f t="shared" si="3"/>
        <v>102</v>
      </c>
      <c r="Q28">
        <f t="shared" si="3"/>
        <v>102</v>
      </c>
      <c r="R28">
        <f t="shared" si="3"/>
        <v>83</v>
      </c>
      <c r="S28">
        <f t="shared" si="3"/>
        <v>107</v>
      </c>
      <c r="T28">
        <f t="shared" si="3"/>
        <v>98</v>
      </c>
      <c r="U28">
        <f t="shared" si="3"/>
        <v>103</v>
      </c>
      <c r="V28">
        <f t="shared" si="3"/>
        <v>105</v>
      </c>
      <c r="W28">
        <f t="shared" si="3"/>
        <v>83</v>
      </c>
      <c r="X28">
        <f t="shared" si="3"/>
        <v>88</v>
      </c>
      <c r="Y28">
        <f t="shared" si="3"/>
        <v>84</v>
      </c>
    </row>
    <row r="29" spans="1:25" x14ac:dyDescent="0.25">
      <c r="A29" t="s">
        <v>35</v>
      </c>
      <c r="B29">
        <f t="shared" ref="B29:Y29" si="4">B7-J18</f>
        <v>186</v>
      </c>
      <c r="C29">
        <f t="shared" si="4"/>
        <v>196</v>
      </c>
      <c r="D29">
        <f t="shared" si="4"/>
        <v>180</v>
      </c>
      <c r="E29">
        <f t="shared" si="4"/>
        <v>177</v>
      </c>
      <c r="F29">
        <f t="shared" si="4"/>
        <v>117</v>
      </c>
      <c r="G29">
        <f t="shared" si="4"/>
        <v>195</v>
      </c>
      <c r="H29">
        <f t="shared" si="4"/>
        <v>161</v>
      </c>
      <c r="I29">
        <f t="shared" si="4"/>
        <v>202</v>
      </c>
      <c r="J29">
        <f t="shared" si="4"/>
        <v>209</v>
      </c>
      <c r="K29">
        <f t="shared" si="4"/>
        <v>183</v>
      </c>
      <c r="L29">
        <f t="shared" si="4"/>
        <v>232</v>
      </c>
      <c r="M29">
        <f t="shared" si="4"/>
        <v>232</v>
      </c>
      <c r="N29">
        <f t="shared" si="4"/>
        <v>281</v>
      </c>
      <c r="O29">
        <f t="shared" si="4"/>
        <v>194</v>
      </c>
      <c r="P29">
        <f t="shared" si="4"/>
        <v>203</v>
      </c>
      <c r="Q29">
        <f t="shared" si="4"/>
        <v>221</v>
      </c>
      <c r="R29">
        <f t="shared" si="4"/>
        <v>200</v>
      </c>
      <c r="S29">
        <f t="shared" si="4"/>
        <v>217</v>
      </c>
      <c r="T29">
        <f t="shared" si="4"/>
        <v>216</v>
      </c>
      <c r="U29">
        <f t="shared" si="4"/>
        <v>210</v>
      </c>
      <c r="V29">
        <f t="shared" si="4"/>
        <v>205</v>
      </c>
      <c r="W29">
        <f t="shared" si="4"/>
        <v>184</v>
      </c>
      <c r="X29">
        <f t="shared" si="4"/>
        <v>172</v>
      </c>
      <c r="Y29">
        <f t="shared" si="4"/>
        <v>168</v>
      </c>
    </row>
    <row r="30" spans="1:25" x14ac:dyDescent="0.25">
      <c r="A30" t="s">
        <v>36</v>
      </c>
      <c r="B30">
        <f t="shared" ref="B30:Y30" si="5">B8-J19</f>
        <v>371</v>
      </c>
      <c r="C30">
        <f t="shared" si="5"/>
        <v>310</v>
      </c>
      <c r="D30">
        <f t="shared" si="5"/>
        <v>296</v>
      </c>
      <c r="E30">
        <f t="shared" si="5"/>
        <v>285</v>
      </c>
      <c r="F30">
        <f t="shared" si="5"/>
        <v>226</v>
      </c>
      <c r="G30">
        <f t="shared" si="5"/>
        <v>301</v>
      </c>
      <c r="H30">
        <f t="shared" si="5"/>
        <v>286</v>
      </c>
      <c r="I30">
        <f t="shared" si="5"/>
        <v>334</v>
      </c>
      <c r="J30">
        <f t="shared" si="5"/>
        <v>269</v>
      </c>
      <c r="K30">
        <f t="shared" si="5"/>
        <v>377</v>
      </c>
      <c r="L30">
        <f t="shared" si="5"/>
        <v>353</v>
      </c>
      <c r="M30">
        <f t="shared" si="5"/>
        <v>398</v>
      </c>
      <c r="N30">
        <f t="shared" si="5"/>
        <v>446</v>
      </c>
      <c r="O30">
        <f t="shared" si="5"/>
        <v>331</v>
      </c>
      <c r="P30">
        <f t="shared" si="5"/>
        <v>376</v>
      </c>
      <c r="Q30">
        <f t="shared" si="5"/>
        <v>347</v>
      </c>
      <c r="R30">
        <f t="shared" si="5"/>
        <v>408</v>
      </c>
      <c r="S30">
        <f t="shared" si="5"/>
        <v>325</v>
      </c>
      <c r="T30">
        <f t="shared" si="5"/>
        <v>360</v>
      </c>
      <c r="U30">
        <f t="shared" si="5"/>
        <v>447</v>
      </c>
      <c r="V30">
        <f t="shared" si="5"/>
        <v>408</v>
      </c>
      <c r="W30">
        <f t="shared" si="5"/>
        <v>360</v>
      </c>
      <c r="X30">
        <f t="shared" si="5"/>
        <v>343</v>
      </c>
      <c r="Y30">
        <f t="shared" si="5"/>
        <v>329</v>
      </c>
    </row>
    <row r="31" spans="1:25" x14ac:dyDescent="0.25">
      <c r="A31" t="s">
        <v>37</v>
      </c>
      <c r="B31">
        <f t="shared" ref="B31:Y31" si="6">B9-J20</f>
        <v>541</v>
      </c>
      <c r="C31">
        <f t="shared" si="6"/>
        <v>428</v>
      </c>
      <c r="D31">
        <f t="shared" si="6"/>
        <v>419</v>
      </c>
      <c r="E31">
        <f t="shared" si="6"/>
        <v>381</v>
      </c>
      <c r="F31">
        <f t="shared" si="6"/>
        <v>255</v>
      </c>
      <c r="G31">
        <f t="shared" si="6"/>
        <v>428</v>
      </c>
      <c r="H31">
        <f t="shared" si="6"/>
        <v>407</v>
      </c>
      <c r="I31">
        <f t="shared" si="6"/>
        <v>496</v>
      </c>
      <c r="J31">
        <f t="shared" si="6"/>
        <v>541</v>
      </c>
      <c r="K31">
        <f t="shared" si="6"/>
        <v>481</v>
      </c>
      <c r="L31">
        <f t="shared" si="6"/>
        <v>483</v>
      </c>
      <c r="M31">
        <f t="shared" si="6"/>
        <v>612</v>
      </c>
      <c r="N31">
        <f t="shared" si="6"/>
        <v>705</v>
      </c>
      <c r="O31">
        <f t="shared" si="6"/>
        <v>474</v>
      </c>
      <c r="P31">
        <f t="shared" si="6"/>
        <v>483</v>
      </c>
      <c r="Q31">
        <f t="shared" si="6"/>
        <v>551</v>
      </c>
      <c r="R31">
        <f t="shared" si="6"/>
        <v>554</v>
      </c>
      <c r="S31">
        <f t="shared" si="6"/>
        <v>502</v>
      </c>
      <c r="T31">
        <f t="shared" si="6"/>
        <v>510</v>
      </c>
      <c r="U31">
        <f t="shared" si="6"/>
        <v>555</v>
      </c>
      <c r="V31">
        <f t="shared" si="6"/>
        <v>564</v>
      </c>
      <c r="W31">
        <f t="shared" si="6"/>
        <v>511</v>
      </c>
      <c r="X31">
        <f t="shared" si="6"/>
        <v>484</v>
      </c>
      <c r="Y31">
        <f t="shared" si="6"/>
        <v>499</v>
      </c>
    </row>
    <row r="32" spans="1:25" x14ac:dyDescent="0.25">
      <c r="A32" t="s">
        <v>38</v>
      </c>
      <c r="B32">
        <f t="shared" ref="B32:Y32" si="7">B10-J21</f>
        <v>846</v>
      </c>
      <c r="C32">
        <f t="shared" si="7"/>
        <v>633</v>
      </c>
      <c r="D32">
        <f t="shared" si="7"/>
        <v>649</v>
      </c>
      <c r="E32">
        <f t="shared" si="7"/>
        <v>551</v>
      </c>
      <c r="F32">
        <f t="shared" si="7"/>
        <v>611</v>
      </c>
      <c r="G32">
        <f t="shared" si="7"/>
        <v>692</v>
      </c>
      <c r="H32">
        <f t="shared" si="7"/>
        <v>598</v>
      </c>
      <c r="I32">
        <f t="shared" si="7"/>
        <v>725</v>
      </c>
      <c r="J32">
        <f t="shared" si="7"/>
        <v>751</v>
      </c>
      <c r="K32">
        <f t="shared" si="7"/>
        <v>696</v>
      </c>
      <c r="L32">
        <f t="shared" si="7"/>
        <v>681</v>
      </c>
      <c r="M32">
        <f t="shared" si="7"/>
        <v>845</v>
      </c>
      <c r="N32">
        <f t="shared" si="7"/>
        <v>874</v>
      </c>
      <c r="O32">
        <f t="shared" si="7"/>
        <v>618</v>
      </c>
      <c r="P32">
        <f t="shared" si="7"/>
        <v>668</v>
      </c>
      <c r="Q32">
        <f t="shared" si="7"/>
        <v>745</v>
      </c>
      <c r="R32">
        <f t="shared" si="7"/>
        <v>863</v>
      </c>
      <c r="S32">
        <f t="shared" si="7"/>
        <v>745</v>
      </c>
      <c r="T32">
        <f t="shared" si="7"/>
        <v>791</v>
      </c>
      <c r="U32">
        <f t="shared" si="7"/>
        <v>863</v>
      </c>
      <c r="V32">
        <f t="shared" si="7"/>
        <v>804</v>
      </c>
      <c r="W32">
        <f t="shared" si="7"/>
        <v>724</v>
      </c>
      <c r="X32">
        <f t="shared" si="7"/>
        <v>701</v>
      </c>
      <c r="Y32">
        <f t="shared" si="7"/>
        <v>783</v>
      </c>
    </row>
    <row r="33" spans="1:25" x14ac:dyDescent="0.25">
      <c r="A33" t="s">
        <v>39</v>
      </c>
      <c r="B33">
        <f t="shared" ref="B33" si="8">B11-J22</f>
        <v>730</v>
      </c>
      <c r="C33">
        <f t="shared" ref="C33" si="9">C11-K22</f>
        <v>547</v>
      </c>
      <c r="D33">
        <f t="shared" ref="D33" si="10">D11-L22</f>
        <v>442</v>
      </c>
      <c r="E33">
        <f t="shared" ref="E33" si="11">E11-M22</f>
        <v>483</v>
      </c>
      <c r="F33">
        <f t="shared" ref="F33" si="12">F11-N22</f>
        <v>467</v>
      </c>
      <c r="G33">
        <f t="shared" ref="G33" si="13">G11-O22</f>
        <v>573</v>
      </c>
      <c r="H33">
        <f t="shared" ref="H33" si="14">H11-P22</f>
        <v>609</v>
      </c>
      <c r="I33">
        <f t="shared" ref="I33" si="15">I11-Q22</f>
        <v>626</v>
      </c>
      <c r="J33">
        <f t="shared" ref="J33" si="16">J11-R22</f>
        <v>563</v>
      </c>
      <c r="K33">
        <f t="shared" ref="K33" si="17">K11-S22</f>
        <v>607</v>
      </c>
      <c r="L33">
        <f t="shared" ref="L33" si="18">L11-T22</f>
        <v>596</v>
      </c>
      <c r="M33">
        <f t="shared" ref="M33" si="19">M11-U22</f>
        <v>760</v>
      </c>
      <c r="N33">
        <f t="shared" ref="N33" si="20">N11-V22</f>
        <v>747</v>
      </c>
      <c r="O33">
        <f t="shared" ref="O33" si="21">O11-W22</f>
        <v>534</v>
      </c>
      <c r="P33">
        <f t="shared" ref="P33" si="22">P11-X22</f>
        <v>524</v>
      </c>
      <c r="Q33">
        <f t="shared" ref="Q33" si="23">Q11-Y22</f>
        <v>651</v>
      </c>
      <c r="R33">
        <f t="shared" ref="R33" si="24">R11-Z22</f>
        <v>769</v>
      </c>
      <c r="S33">
        <f t="shared" ref="S33" si="25">S11-AA22</f>
        <v>619</v>
      </c>
      <c r="T33">
        <f t="shared" ref="T33" si="26">T11-AB22</f>
        <v>575</v>
      </c>
      <c r="U33">
        <f t="shared" ref="U33" si="27">U11-AC22</f>
        <v>722</v>
      </c>
      <c r="V33">
        <f t="shared" ref="V33" si="28">V11-AD22</f>
        <v>707</v>
      </c>
      <c r="W33">
        <f t="shared" ref="W33" si="29">W11-AE22</f>
        <v>603</v>
      </c>
      <c r="X33">
        <f t="shared" ref="X33" si="30">X11-AF22</f>
        <v>616</v>
      </c>
      <c r="Y33">
        <f t="shared" ref="Y33" si="31">Y11-AG22</f>
        <v>661</v>
      </c>
    </row>
    <row r="34" spans="1:25" x14ac:dyDescent="0.25">
      <c r="M34" s="2" t="s">
        <v>65</v>
      </c>
    </row>
    <row r="35" spans="1:25" x14ac:dyDescent="0.25">
      <c r="N35" s="2" t="s">
        <v>70</v>
      </c>
      <c r="O35" s="2" t="s">
        <v>67</v>
      </c>
      <c r="P35" s="2" t="s">
        <v>16</v>
      </c>
      <c r="Q35" s="2" t="s">
        <v>68</v>
      </c>
      <c r="R35" s="2" t="s">
        <v>69</v>
      </c>
    </row>
    <row r="36" spans="1:25" x14ac:dyDescent="0.25">
      <c r="M36" t="s">
        <v>31</v>
      </c>
      <c r="N36" s="6">
        <f>$N25/AVERAGE($B25, $F25,$J25)</f>
        <v>1.2272727272727273</v>
      </c>
      <c r="O36" s="6">
        <f>AVERAGE($B25, $F25,$J25)</f>
        <v>29.333333333333332</v>
      </c>
      <c r="P36" s="6">
        <f>$N25</f>
        <v>36</v>
      </c>
      <c r="Q36" s="6">
        <f>SQRT(O36)</f>
        <v>5.41602560309064</v>
      </c>
      <c r="R36" s="6">
        <f>(P36-O36)/Q36</f>
        <v>1.2309149097933276</v>
      </c>
    </row>
    <row r="37" spans="1:25" x14ac:dyDescent="0.25">
      <c r="M37" t="s">
        <v>32</v>
      </c>
      <c r="N37" s="6">
        <f t="shared" ref="N37:N44" si="32">$N26/AVERAGE($B26, $F26,$J26)</f>
        <v>1.75</v>
      </c>
      <c r="O37" s="6">
        <f t="shared" ref="O37:O44" si="33">AVERAGE($B26, $F26,$J26)</f>
        <v>24</v>
      </c>
      <c r="P37" s="6">
        <f t="shared" ref="P37:P44" si="34">$N26</f>
        <v>42</v>
      </c>
      <c r="Q37" s="6">
        <f t="shared" ref="Q37:Q44" si="35">SQRT(O37)</f>
        <v>4.8989794855663558</v>
      </c>
      <c r="R37" s="6">
        <f t="shared" ref="R37:R44" si="36">(P37-O37)/Q37</f>
        <v>3.6742346141747673</v>
      </c>
    </row>
    <row r="38" spans="1:25" x14ac:dyDescent="0.25">
      <c r="M38" t="s">
        <v>33</v>
      </c>
      <c r="N38" s="6">
        <f t="shared" si="32"/>
        <v>1.4671532846715329</v>
      </c>
      <c r="O38" s="6">
        <f t="shared" si="33"/>
        <v>45.666666666666664</v>
      </c>
      <c r="P38" s="6">
        <f t="shared" si="34"/>
        <v>67</v>
      </c>
      <c r="Q38" s="6">
        <f t="shared" si="35"/>
        <v>6.757711644237764</v>
      </c>
      <c r="R38" s="6">
        <f t="shared" si="36"/>
        <v>3.1568871914687371</v>
      </c>
    </row>
    <row r="39" spans="1:25" x14ac:dyDescent="0.25">
      <c r="M39" t="s">
        <v>34</v>
      </c>
      <c r="N39" s="6">
        <f t="shared" si="32"/>
        <v>1.4101382488479264</v>
      </c>
      <c r="O39" s="6">
        <f t="shared" si="33"/>
        <v>72.333333333333329</v>
      </c>
      <c r="P39" s="6">
        <f t="shared" si="34"/>
        <v>102</v>
      </c>
      <c r="Q39" s="6">
        <f t="shared" si="35"/>
        <v>8.5049005481153817</v>
      </c>
      <c r="R39" s="6">
        <f t="shared" si="36"/>
        <v>3.4881850174298124</v>
      </c>
    </row>
    <row r="40" spans="1:25" x14ac:dyDescent="0.25">
      <c r="M40" t="s">
        <v>35</v>
      </c>
      <c r="N40" s="6">
        <f t="shared" si="32"/>
        <v>1.646484375</v>
      </c>
      <c r="O40" s="6">
        <f t="shared" si="33"/>
        <v>170.66666666666666</v>
      </c>
      <c r="P40" s="6">
        <f t="shared" si="34"/>
        <v>281</v>
      </c>
      <c r="Q40" s="6">
        <f t="shared" si="35"/>
        <v>13.063945294843617</v>
      </c>
      <c r="R40" s="6">
        <f t="shared" si="36"/>
        <v>8.445636508971166</v>
      </c>
    </row>
    <row r="41" spans="1:25" x14ac:dyDescent="0.25">
      <c r="M41" t="s">
        <v>36</v>
      </c>
      <c r="N41" s="6">
        <f t="shared" si="32"/>
        <v>1.5450346420323324</v>
      </c>
      <c r="O41" s="6">
        <f t="shared" si="33"/>
        <v>288.66666666666669</v>
      </c>
      <c r="P41" s="6">
        <f t="shared" si="34"/>
        <v>446</v>
      </c>
      <c r="Q41" s="6">
        <f t="shared" si="35"/>
        <v>16.990193249832878</v>
      </c>
      <c r="R41" s="6">
        <f t="shared" si="36"/>
        <v>9.2602438959828142</v>
      </c>
    </row>
    <row r="42" spans="1:25" x14ac:dyDescent="0.25">
      <c r="M42" t="s">
        <v>37</v>
      </c>
      <c r="N42" s="6">
        <f t="shared" si="32"/>
        <v>1.581899775617053</v>
      </c>
      <c r="O42" s="6">
        <f t="shared" si="33"/>
        <v>445.66666666666669</v>
      </c>
      <c r="P42" s="6">
        <f t="shared" si="34"/>
        <v>705</v>
      </c>
      <c r="Q42" s="6">
        <f t="shared" si="35"/>
        <v>21.110818711425349</v>
      </c>
      <c r="R42" s="6">
        <f t="shared" si="36"/>
        <v>12.284380671270696</v>
      </c>
    </row>
    <row r="43" spans="1:25" x14ac:dyDescent="0.25">
      <c r="M43" t="s">
        <v>38</v>
      </c>
      <c r="N43" s="6">
        <f t="shared" si="32"/>
        <v>1.1875</v>
      </c>
      <c r="O43" s="6">
        <f t="shared" si="33"/>
        <v>736</v>
      </c>
      <c r="P43" s="6">
        <f t="shared" si="34"/>
        <v>874</v>
      </c>
      <c r="Q43" s="6">
        <f t="shared" si="35"/>
        <v>27.129319932501073</v>
      </c>
      <c r="R43" s="6">
        <f t="shared" si="36"/>
        <v>5.0867474873439509</v>
      </c>
    </row>
    <row r="44" spans="1:25" x14ac:dyDescent="0.25">
      <c r="M44" t="s">
        <v>39</v>
      </c>
      <c r="N44" s="6">
        <f t="shared" si="32"/>
        <v>1.2732954545454547</v>
      </c>
      <c r="O44" s="6">
        <f t="shared" si="33"/>
        <v>586.66666666666663</v>
      </c>
      <c r="P44" s="6">
        <f t="shared" si="34"/>
        <v>747</v>
      </c>
      <c r="Q44" s="6">
        <f t="shared" si="35"/>
        <v>24.221202832779934</v>
      </c>
      <c r="R44" s="6">
        <f t="shared" si="36"/>
        <v>6.6195446378222442</v>
      </c>
    </row>
    <row r="46" spans="1:25" x14ac:dyDescent="0.25">
      <c r="M46" t="s">
        <v>64</v>
      </c>
    </row>
    <row r="47" spans="1:25" x14ac:dyDescent="0.25">
      <c r="M47" t="s">
        <v>34</v>
      </c>
      <c r="N47">
        <f>N17/M17</f>
        <v>1.0625</v>
      </c>
    </row>
    <row r="48" spans="1:25" x14ac:dyDescent="0.25">
      <c r="M48" t="s">
        <v>35</v>
      </c>
      <c r="N48">
        <f t="shared" ref="N48:N52" si="37">N18/M18</f>
        <v>2.4375</v>
      </c>
      <c r="P48" t="s">
        <v>66</v>
      </c>
    </row>
    <row r="49" spans="13:14" x14ac:dyDescent="0.25">
      <c r="M49" t="s">
        <v>36</v>
      </c>
      <c r="N49">
        <f t="shared" si="37"/>
        <v>1.7391304347826086</v>
      </c>
    </row>
    <row r="50" spans="13:14" x14ac:dyDescent="0.25">
      <c r="M50" t="s">
        <v>37</v>
      </c>
      <c r="N50">
        <f t="shared" si="37"/>
        <v>1.6440677966101696</v>
      </c>
    </row>
    <row r="51" spans="13:14" x14ac:dyDescent="0.25">
      <c r="M51" t="s">
        <v>38</v>
      </c>
      <c r="N51">
        <f t="shared" si="37"/>
        <v>1.2590361445783131</v>
      </c>
    </row>
    <row r="52" spans="13:14" x14ac:dyDescent="0.25">
      <c r="M52" t="s">
        <v>39</v>
      </c>
      <c r="N52">
        <f t="shared" si="37"/>
        <v>1.2167832167832169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F0DC-0CCF-477F-871D-085BAC07AB3E}">
  <dimension ref="A1:F12"/>
  <sheetViews>
    <sheetView workbookViewId="0">
      <selection activeCell="E12" sqref="E12"/>
    </sheetView>
  </sheetViews>
  <sheetFormatPr defaultRowHeight="15" x14ac:dyDescent="0.25"/>
  <sheetData>
    <row r="1" spans="1:6" x14ac:dyDescent="0.25">
      <c r="A1" s="5" t="s">
        <v>53</v>
      </c>
      <c r="B1" t="s">
        <v>54</v>
      </c>
      <c r="E1" t="s">
        <v>53</v>
      </c>
      <c r="F1" t="s">
        <v>54</v>
      </c>
    </row>
    <row r="2" spans="1:6" x14ac:dyDescent="0.25">
      <c r="A2" s="3" t="s">
        <v>55</v>
      </c>
      <c r="B2">
        <v>5349</v>
      </c>
      <c r="E2" t="s">
        <v>55</v>
      </c>
      <c r="F2">
        <v>5349</v>
      </c>
    </row>
    <row r="3" spans="1:6" x14ac:dyDescent="0.25">
      <c r="A3" s="4" t="s">
        <v>56</v>
      </c>
      <c r="B3">
        <v>101</v>
      </c>
      <c r="E3" t="s">
        <v>56</v>
      </c>
      <c r="F3">
        <v>101</v>
      </c>
    </row>
    <row r="4" spans="1:6" x14ac:dyDescent="0.25">
      <c r="A4" s="4" t="s">
        <v>57</v>
      </c>
      <c r="B4">
        <v>779</v>
      </c>
      <c r="E4" t="s">
        <v>57</v>
      </c>
      <c r="F4">
        <v>779</v>
      </c>
    </row>
    <row r="5" spans="1:6" x14ac:dyDescent="0.25">
      <c r="A5" s="4" t="s">
        <v>58</v>
      </c>
      <c r="B5">
        <v>720</v>
      </c>
      <c r="E5" t="s">
        <v>58</v>
      </c>
      <c r="F5">
        <v>720</v>
      </c>
    </row>
    <row r="6" spans="1:6" x14ac:dyDescent="0.25">
      <c r="A6" s="4" t="s">
        <v>59</v>
      </c>
      <c r="B6">
        <v>3749</v>
      </c>
      <c r="E6" t="s">
        <v>59</v>
      </c>
      <c r="F6">
        <v>3749</v>
      </c>
    </row>
    <row r="7" spans="1:6" x14ac:dyDescent="0.25">
      <c r="A7" s="3" t="s">
        <v>60</v>
      </c>
      <c r="B7">
        <v>1044</v>
      </c>
      <c r="E7" t="s">
        <v>60</v>
      </c>
      <c r="F7">
        <v>1044</v>
      </c>
    </row>
    <row r="8" spans="1:6" x14ac:dyDescent="0.25">
      <c r="A8" s="4" t="s">
        <v>56</v>
      </c>
      <c r="B8">
        <v>1020</v>
      </c>
      <c r="E8" t="s">
        <v>56</v>
      </c>
      <c r="F8">
        <v>1020</v>
      </c>
    </row>
    <row r="9" spans="1:6" x14ac:dyDescent="0.25">
      <c r="A9" s="4" t="s">
        <v>57</v>
      </c>
      <c r="B9">
        <v>24</v>
      </c>
      <c r="E9" t="s">
        <v>57</v>
      </c>
      <c r="F9">
        <v>24</v>
      </c>
    </row>
    <row r="10" spans="1:6" x14ac:dyDescent="0.25">
      <c r="A10" s="3" t="s">
        <v>61</v>
      </c>
      <c r="B10">
        <v>6393</v>
      </c>
      <c r="E10" t="s">
        <v>61</v>
      </c>
      <c r="F10">
        <v>6393</v>
      </c>
    </row>
    <row r="12" spans="1:6" x14ac:dyDescent="0.25">
      <c r="A12" t="s">
        <v>62</v>
      </c>
      <c r="E1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workbookViewId="0">
      <selection activeCell="AE8" sqref="AE8:AE11"/>
    </sheetView>
  </sheetViews>
  <sheetFormatPr defaultColWidth="11.42578125" defaultRowHeight="15" x14ac:dyDescent="0.25"/>
  <sheetData>
    <row r="1" spans="1:31" x14ac:dyDescent="0.25">
      <c r="A1" t="s">
        <v>43</v>
      </c>
    </row>
    <row r="2" spans="1:3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31" x14ac:dyDescent="0.25">
      <c r="A3" t="s">
        <v>31</v>
      </c>
      <c r="B3">
        <v>32</v>
      </c>
      <c r="C3">
        <v>30</v>
      </c>
      <c r="D3">
        <v>39</v>
      </c>
      <c r="E3">
        <v>24</v>
      </c>
      <c r="F3">
        <v>125</v>
      </c>
      <c r="G3">
        <v>30</v>
      </c>
      <c r="H3">
        <v>32</v>
      </c>
      <c r="I3">
        <v>28</v>
      </c>
      <c r="J3">
        <v>27</v>
      </c>
      <c r="K3">
        <v>117</v>
      </c>
      <c r="L3">
        <v>26</v>
      </c>
      <c r="M3">
        <v>43</v>
      </c>
      <c r="N3">
        <v>30</v>
      </c>
      <c r="O3">
        <v>28</v>
      </c>
      <c r="P3">
        <v>127</v>
      </c>
      <c r="Q3">
        <v>36</v>
      </c>
      <c r="R3">
        <v>30</v>
      </c>
      <c r="S3">
        <v>27</v>
      </c>
      <c r="T3">
        <v>28</v>
      </c>
      <c r="U3">
        <v>121</v>
      </c>
      <c r="V3">
        <v>32</v>
      </c>
      <c r="W3">
        <v>32</v>
      </c>
      <c r="X3">
        <v>26</v>
      </c>
      <c r="Y3">
        <v>30</v>
      </c>
      <c r="Z3">
        <v>120</v>
      </c>
      <c r="AA3">
        <v>25</v>
      </c>
      <c r="AB3">
        <v>35</v>
      </c>
      <c r="AC3">
        <v>35</v>
      </c>
      <c r="AD3">
        <v>29</v>
      </c>
      <c r="AE3">
        <v>124</v>
      </c>
    </row>
    <row r="4" spans="1:31" x14ac:dyDescent="0.25">
      <c r="A4" t="s">
        <v>32</v>
      </c>
      <c r="B4">
        <v>15</v>
      </c>
      <c r="C4">
        <v>38</v>
      </c>
      <c r="D4">
        <v>31</v>
      </c>
      <c r="E4">
        <v>37</v>
      </c>
      <c r="F4">
        <v>121</v>
      </c>
      <c r="G4">
        <v>17</v>
      </c>
      <c r="H4">
        <v>24</v>
      </c>
      <c r="I4">
        <v>37</v>
      </c>
      <c r="J4">
        <v>38</v>
      </c>
      <c r="K4">
        <v>116</v>
      </c>
      <c r="L4">
        <v>40</v>
      </c>
      <c r="M4">
        <v>46</v>
      </c>
      <c r="N4">
        <v>38</v>
      </c>
      <c r="O4">
        <v>40</v>
      </c>
      <c r="P4">
        <v>164</v>
      </c>
      <c r="Q4">
        <v>42</v>
      </c>
      <c r="R4">
        <v>37</v>
      </c>
      <c r="S4">
        <v>38</v>
      </c>
      <c r="T4">
        <v>37</v>
      </c>
      <c r="U4">
        <v>154</v>
      </c>
      <c r="V4">
        <v>38</v>
      </c>
      <c r="W4">
        <v>44</v>
      </c>
      <c r="X4">
        <v>42</v>
      </c>
      <c r="Y4">
        <v>37</v>
      </c>
      <c r="Z4">
        <v>161</v>
      </c>
      <c r="AA4">
        <v>29</v>
      </c>
      <c r="AB4">
        <v>53</v>
      </c>
      <c r="AC4">
        <v>36</v>
      </c>
      <c r="AD4">
        <v>42</v>
      </c>
      <c r="AE4">
        <v>160</v>
      </c>
    </row>
    <row r="5" spans="1:31" x14ac:dyDescent="0.25">
      <c r="A5" t="s">
        <v>33</v>
      </c>
      <c r="B5">
        <v>46</v>
      </c>
      <c r="C5">
        <v>41</v>
      </c>
      <c r="D5">
        <v>54</v>
      </c>
      <c r="E5">
        <v>55</v>
      </c>
      <c r="F5">
        <v>196</v>
      </c>
      <c r="G5">
        <v>36</v>
      </c>
      <c r="H5">
        <v>47</v>
      </c>
      <c r="I5">
        <v>50</v>
      </c>
      <c r="J5">
        <v>51</v>
      </c>
      <c r="K5">
        <v>184</v>
      </c>
      <c r="L5">
        <v>66</v>
      </c>
      <c r="M5">
        <v>53</v>
      </c>
      <c r="N5">
        <v>56</v>
      </c>
      <c r="O5">
        <v>66</v>
      </c>
      <c r="P5">
        <v>241</v>
      </c>
      <c r="Q5">
        <v>67</v>
      </c>
      <c r="R5">
        <v>65</v>
      </c>
      <c r="S5">
        <v>51</v>
      </c>
      <c r="T5">
        <v>68</v>
      </c>
      <c r="U5">
        <v>251</v>
      </c>
      <c r="V5">
        <v>62</v>
      </c>
      <c r="W5">
        <v>61</v>
      </c>
      <c r="X5">
        <v>51</v>
      </c>
      <c r="Y5">
        <v>66</v>
      </c>
      <c r="Z5">
        <v>240</v>
      </c>
      <c r="AA5">
        <v>58</v>
      </c>
      <c r="AB5">
        <v>68</v>
      </c>
      <c r="AC5">
        <v>58</v>
      </c>
      <c r="AD5">
        <v>45</v>
      </c>
      <c r="AE5">
        <v>229</v>
      </c>
    </row>
    <row r="6" spans="1:31" x14ac:dyDescent="0.25">
      <c r="A6" t="s">
        <v>34</v>
      </c>
      <c r="B6">
        <v>80</v>
      </c>
      <c r="C6">
        <v>75</v>
      </c>
      <c r="D6">
        <v>80</v>
      </c>
      <c r="E6">
        <v>86</v>
      </c>
      <c r="F6">
        <v>321</v>
      </c>
      <c r="G6">
        <v>86</v>
      </c>
      <c r="H6">
        <v>66</v>
      </c>
      <c r="I6">
        <v>88</v>
      </c>
      <c r="J6">
        <v>86</v>
      </c>
      <c r="K6">
        <v>326</v>
      </c>
      <c r="L6">
        <v>82</v>
      </c>
      <c r="M6">
        <v>98</v>
      </c>
      <c r="N6">
        <v>109</v>
      </c>
      <c r="O6">
        <v>107</v>
      </c>
      <c r="P6">
        <v>396</v>
      </c>
      <c r="Q6">
        <v>102</v>
      </c>
      <c r="R6">
        <v>83</v>
      </c>
      <c r="S6">
        <v>102</v>
      </c>
      <c r="T6">
        <v>102</v>
      </c>
      <c r="U6">
        <v>389</v>
      </c>
      <c r="V6">
        <v>83</v>
      </c>
      <c r="W6">
        <v>107</v>
      </c>
      <c r="X6">
        <v>98</v>
      </c>
      <c r="Y6">
        <v>103</v>
      </c>
      <c r="Z6">
        <v>391</v>
      </c>
      <c r="AA6">
        <v>105</v>
      </c>
      <c r="AB6">
        <v>83</v>
      </c>
      <c r="AC6">
        <v>88</v>
      </c>
      <c r="AD6">
        <v>84</v>
      </c>
      <c r="AE6">
        <v>360</v>
      </c>
    </row>
    <row r="7" spans="1:31" x14ac:dyDescent="0.25">
      <c r="A7" t="s">
        <v>35</v>
      </c>
      <c r="B7">
        <v>186</v>
      </c>
      <c r="C7">
        <v>196</v>
      </c>
      <c r="D7">
        <v>194</v>
      </c>
      <c r="E7">
        <v>209</v>
      </c>
      <c r="F7">
        <v>785</v>
      </c>
      <c r="G7">
        <v>195</v>
      </c>
      <c r="H7">
        <v>195</v>
      </c>
      <c r="I7">
        <v>182</v>
      </c>
      <c r="J7">
        <v>202</v>
      </c>
      <c r="K7">
        <v>774</v>
      </c>
      <c r="L7">
        <v>231</v>
      </c>
      <c r="M7">
        <v>183</v>
      </c>
      <c r="N7">
        <v>232</v>
      </c>
      <c r="O7">
        <v>232</v>
      </c>
      <c r="P7">
        <v>878</v>
      </c>
      <c r="Q7">
        <v>281</v>
      </c>
      <c r="R7">
        <v>194</v>
      </c>
      <c r="S7">
        <v>203</v>
      </c>
      <c r="T7">
        <v>221</v>
      </c>
      <c r="U7">
        <v>899</v>
      </c>
      <c r="V7">
        <v>200</v>
      </c>
      <c r="W7">
        <v>217</v>
      </c>
      <c r="X7">
        <v>216</v>
      </c>
      <c r="Y7">
        <v>210</v>
      </c>
      <c r="Z7">
        <v>843</v>
      </c>
      <c r="AA7">
        <v>205</v>
      </c>
      <c r="AB7">
        <v>184</v>
      </c>
      <c r="AC7">
        <v>172</v>
      </c>
      <c r="AD7">
        <v>168</v>
      </c>
      <c r="AE7">
        <v>729</v>
      </c>
    </row>
    <row r="8" spans="1:31" x14ac:dyDescent="0.25">
      <c r="A8" t="s">
        <v>36</v>
      </c>
      <c r="B8">
        <v>371</v>
      </c>
      <c r="C8">
        <v>310</v>
      </c>
      <c r="D8">
        <v>331</v>
      </c>
      <c r="E8">
        <v>354</v>
      </c>
      <c r="F8">
        <v>1366</v>
      </c>
      <c r="G8">
        <v>346</v>
      </c>
      <c r="H8">
        <v>314</v>
      </c>
      <c r="I8">
        <v>310</v>
      </c>
      <c r="J8">
        <v>356</v>
      </c>
      <c r="K8">
        <v>1326</v>
      </c>
      <c r="L8">
        <v>328</v>
      </c>
      <c r="M8">
        <v>388</v>
      </c>
      <c r="N8">
        <v>380</v>
      </c>
      <c r="O8">
        <v>415</v>
      </c>
      <c r="P8">
        <v>1511</v>
      </c>
      <c r="Q8">
        <v>471</v>
      </c>
      <c r="R8">
        <v>331</v>
      </c>
      <c r="S8">
        <v>376</v>
      </c>
      <c r="T8">
        <v>362</v>
      </c>
      <c r="U8">
        <v>1540</v>
      </c>
      <c r="V8">
        <v>408</v>
      </c>
      <c r="W8">
        <v>325</v>
      </c>
      <c r="X8">
        <v>360</v>
      </c>
      <c r="Y8">
        <v>447</v>
      </c>
      <c r="Z8">
        <v>1540</v>
      </c>
      <c r="AA8">
        <v>408</v>
      </c>
      <c r="AB8">
        <v>360</v>
      </c>
      <c r="AC8">
        <v>343</v>
      </c>
      <c r="AD8">
        <v>329</v>
      </c>
      <c r="AE8">
        <v>1440</v>
      </c>
    </row>
    <row r="9" spans="1:31" x14ac:dyDescent="0.25">
      <c r="A9" t="s">
        <v>37</v>
      </c>
      <c r="B9">
        <v>541</v>
      </c>
      <c r="C9">
        <v>460</v>
      </c>
      <c r="D9">
        <v>419</v>
      </c>
      <c r="E9">
        <v>499</v>
      </c>
      <c r="F9">
        <v>1919</v>
      </c>
      <c r="G9">
        <v>449</v>
      </c>
      <c r="H9">
        <v>439</v>
      </c>
      <c r="I9">
        <v>426</v>
      </c>
      <c r="J9">
        <v>513</v>
      </c>
      <c r="K9">
        <v>1827</v>
      </c>
      <c r="L9">
        <v>595</v>
      </c>
      <c r="M9">
        <v>481</v>
      </c>
      <c r="N9">
        <v>483</v>
      </c>
      <c r="O9">
        <v>612</v>
      </c>
      <c r="P9">
        <v>2171</v>
      </c>
      <c r="Q9">
        <v>734</v>
      </c>
      <c r="R9">
        <v>490</v>
      </c>
      <c r="S9">
        <v>483</v>
      </c>
      <c r="T9">
        <v>551</v>
      </c>
      <c r="U9">
        <v>2258</v>
      </c>
      <c r="V9">
        <v>554</v>
      </c>
      <c r="W9">
        <v>502</v>
      </c>
      <c r="X9">
        <v>510</v>
      </c>
      <c r="Y9">
        <v>555</v>
      </c>
      <c r="Z9">
        <v>2121</v>
      </c>
      <c r="AA9">
        <v>564</v>
      </c>
      <c r="AB9">
        <v>511</v>
      </c>
      <c r="AC9">
        <v>484</v>
      </c>
      <c r="AD9">
        <v>499</v>
      </c>
      <c r="AE9">
        <v>2058</v>
      </c>
    </row>
    <row r="10" spans="1:31" x14ac:dyDescent="0.25">
      <c r="A10" t="s">
        <v>38</v>
      </c>
      <c r="B10">
        <v>846</v>
      </c>
      <c r="C10">
        <v>633</v>
      </c>
      <c r="D10">
        <v>694</v>
      </c>
      <c r="E10">
        <v>717</v>
      </c>
      <c r="F10">
        <v>2890</v>
      </c>
      <c r="G10">
        <v>820</v>
      </c>
      <c r="H10">
        <v>704</v>
      </c>
      <c r="I10">
        <v>629</v>
      </c>
      <c r="J10">
        <v>756</v>
      </c>
      <c r="K10">
        <v>2909</v>
      </c>
      <c r="L10">
        <v>832</v>
      </c>
      <c r="M10">
        <v>733</v>
      </c>
      <c r="N10">
        <v>719</v>
      </c>
      <c r="O10">
        <v>875</v>
      </c>
      <c r="P10">
        <v>3159</v>
      </c>
      <c r="Q10">
        <v>932</v>
      </c>
      <c r="R10">
        <v>633</v>
      </c>
      <c r="S10">
        <v>694</v>
      </c>
      <c r="T10">
        <v>766</v>
      </c>
      <c r="U10">
        <v>3025</v>
      </c>
      <c r="V10">
        <v>863</v>
      </c>
      <c r="W10">
        <v>745</v>
      </c>
      <c r="X10">
        <v>791</v>
      </c>
      <c r="Y10">
        <v>863</v>
      </c>
      <c r="Z10">
        <v>3262</v>
      </c>
      <c r="AA10">
        <v>804</v>
      </c>
      <c r="AB10">
        <v>724</v>
      </c>
      <c r="AC10">
        <v>701</v>
      </c>
      <c r="AD10">
        <v>783</v>
      </c>
      <c r="AE10">
        <v>3012</v>
      </c>
    </row>
    <row r="11" spans="1:31" x14ac:dyDescent="0.25">
      <c r="A11" t="s">
        <v>39</v>
      </c>
      <c r="B11">
        <v>730</v>
      </c>
      <c r="C11">
        <v>547</v>
      </c>
      <c r="D11">
        <v>470</v>
      </c>
      <c r="E11">
        <v>626</v>
      </c>
      <c r="F11">
        <v>2373</v>
      </c>
      <c r="G11">
        <v>641</v>
      </c>
      <c r="H11">
        <v>573</v>
      </c>
      <c r="I11">
        <v>609</v>
      </c>
      <c r="J11">
        <v>637</v>
      </c>
      <c r="K11">
        <v>2460</v>
      </c>
      <c r="L11">
        <v>625</v>
      </c>
      <c r="M11">
        <v>628</v>
      </c>
      <c r="N11">
        <v>636</v>
      </c>
      <c r="O11">
        <v>791</v>
      </c>
      <c r="P11">
        <v>2680</v>
      </c>
      <c r="Q11">
        <v>789</v>
      </c>
      <c r="R11">
        <v>556</v>
      </c>
      <c r="S11">
        <v>542</v>
      </c>
      <c r="T11">
        <v>669</v>
      </c>
      <c r="U11">
        <v>2556</v>
      </c>
      <c r="V11">
        <v>769</v>
      </c>
      <c r="W11">
        <v>619</v>
      </c>
      <c r="X11">
        <v>575</v>
      </c>
      <c r="Y11">
        <v>722</v>
      </c>
      <c r="Z11">
        <v>2685</v>
      </c>
      <c r="AA11">
        <v>707</v>
      </c>
      <c r="AB11">
        <v>603</v>
      </c>
      <c r="AC11">
        <v>616</v>
      </c>
      <c r="AD11">
        <v>661</v>
      </c>
      <c r="AE11">
        <v>2587</v>
      </c>
    </row>
    <row r="12" spans="1:31" x14ac:dyDescent="0.25">
      <c r="A12" t="s">
        <v>40</v>
      </c>
      <c r="B12">
        <v>0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>
        <v>0</v>
      </c>
      <c r="I12">
        <v>0</v>
      </c>
      <c r="J12" t="s">
        <v>41</v>
      </c>
      <c r="K12" t="s">
        <v>41</v>
      </c>
      <c r="L12" t="s">
        <v>41</v>
      </c>
      <c r="M12">
        <v>0</v>
      </c>
      <c r="N12">
        <v>0</v>
      </c>
      <c r="O12" t="s">
        <v>41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45</v>
      </c>
      <c r="P13">
        <f>SUM(P3:P12)</f>
        <v>11327</v>
      </c>
      <c r="U13">
        <f>SUM(U3:U12)</f>
        <v>11193</v>
      </c>
      <c r="Z13">
        <f>SUM(Z3:Z12)</f>
        <v>11363</v>
      </c>
      <c r="AE13">
        <f>SUM(AE3:AE12)</f>
        <v>10699</v>
      </c>
    </row>
    <row r="14" spans="1:31" x14ac:dyDescent="0.25">
      <c r="A14" t="s">
        <v>46</v>
      </c>
    </row>
    <row r="15" spans="1:31" x14ac:dyDescent="0.25">
      <c r="A15" t="s">
        <v>48</v>
      </c>
    </row>
    <row r="16" spans="1:31" x14ac:dyDescent="0.25">
      <c r="A16" t="s">
        <v>50</v>
      </c>
    </row>
    <row r="17" spans="1:1" x14ac:dyDescent="0.25">
      <c r="A17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5EDE-41B1-47E7-8DBE-22DBE1D84A13}">
  <dimension ref="A1:Q18"/>
  <sheetViews>
    <sheetView workbookViewId="0">
      <selection activeCell="A3" sqref="A3:Q12"/>
    </sheetView>
  </sheetViews>
  <sheetFormatPr defaultColWidth="11.42578125" defaultRowHeight="15" x14ac:dyDescent="0.25"/>
  <sheetData>
    <row r="1" spans="1:17" x14ac:dyDescent="0.25">
      <c r="A1" t="s">
        <v>42</v>
      </c>
    </row>
    <row r="2" spans="1:17" x14ac:dyDescent="0.25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5">
      <c r="A3" t="s">
        <v>31</v>
      </c>
      <c r="B3">
        <v>0</v>
      </c>
      <c r="C3">
        <v>0</v>
      </c>
      <c r="D3">
        <v>0</v>
      </c>
      <c r="E3" t="s">
        <v>41</v>
      </c>
      <c r="F3" t="s">
        <v>41</v>
      </c>
      <c r="G3">
        <v>0</v>
      </c>
      <c r="H3" t="s">
        <v>41</v>
      </c>
      <c r="I3" t="s">
        <v>41</v>
      </c>
      <c r="J3" t="s">
        <v>41</v>
      </c>
      <c r="K3">
        <v>0</v>
      </c>
      <c r="L3">
        <v>0</v>
      </c>
      <c r="M3" t="s">
        <v>41</v>
      </c>
      <c r="N3">
        <v>0</v>
      </c>
      <c r="O3">
        <v>0</v>
      </c>
      <c r="P3">
        <v>0</v>
      </c>
      <c r="Q3" t="s">
        <v>41</v>
      </c>
    </row>
    <row r="4" spans="1:17" x14ac:dyDescent="0.25">
      <c r="A4" t="s">
        <v>32</v>
      </c>
      <c r="B4" t="s">
        <v>41</v>
      </c>
      <c r="C4">
        <v>0</v>
      </c>
      <c r="D4">
        <v>0</v>
      </c>
      <c r="E4" t="s">
        <v>41</v>
      </c>
      <c r="F4" t="s">
        <v>41</v>
      </c>
      <c r="G4">
        <v>0</v>
      </c>
      <c r="H4" t="s">
        <v>41</v>
      </c>
      <c r="I4" t="s">
        <v>41</v>
      </c>
      <c r="J4" t="s">
        <v>41</v>
      </c>
      <c r="K4">
        <v>0</v>
      </c>
      <c r="L4" t="s">
        <v>41</v>
      </c>
      <c r="M4" t="s">
        <v>41</v>
      </c>
      <c r="N4">
        <v>0</v>
      </c>
      <c r="O4">
        <v>0</v>
      </c>
      <c r="P4" t="s">
        <v>41</v>
      </c>
      <c r="Q4">
        <v>0</v>
      </c>
    </row>
    <row r="5" spans="1:17" x14ac:dyDescent="0.25">
      <c r="A5" t="s">
        <v>33</v>
      </c>
      <c r="B5" t="s">
        <v>41</v>
      </c>
      <c r="C5" t="s">
        <v>41</v>
      </c>
      <c r="D5" t="s">
        <v>41</v>
      </c>
      <c r="E5" t="s">
        <v>41</v>
      </c>
      <c r="F5">
        <v>11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>
        <v>0</v>
      </c>
      <c r="P5" t="s">
        <v>41</v>
      </c>
      <c r="Q5" t="s">
        <v>41</v>
      </c>
    </row>
    <row r="6" spans="1:17" x14ac:dyDescent="0.25">
      <c r="A6" t="s">
        <v>34</v>
      </c>
      <c r="B6" t="s">
        <v>41</v>
      </c>
      <c r="C6" t="s">
        <v>41</v>
      </c>
      <c r="D6" t="s">
        <v>41</v>
      </c>
      <c r="E6">
        <v>16</v>
      </c>
      <c r="F6">
        <v>17</v>
      </c>
      <c r="G6" t="s">
        <v>41</v>
      </c>
      <c r="H6">
        <v>14</v>
      </c>
      <c r="I6" t="s">
        <v>41</v>
      </c>
      <c r="J6">
        <v>14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>
        <v>0</v>
      </c>
    </row>
    <row r="7" spans="1:17" x14ac:dyDescent="0.25">
      <c r="A7" t="s">
        <v>35</v>
      </c>
      <c r="B7" t="s">
        <v>41</v>
      </c>
      <c r="C7" t="s">
        <v>41</v>
      </c>
      <c r="D7">
        <v>14</v>
      </c>
      <c r="E7">
        <v>32</v>
      </c>
      <c r="F7">
        <v>78</v>
      </c>
      <c r="G7" t="s">
        <v>41</v>
      </c>
      <c r="H7">
        <v>21</v>
      </c>
      <c r="I7" t="s">
        <v>41</v>
      </c>
      <c r="J7">
        <v>22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</row>
    <row r="8" spans="1:17" x14ac:dyDescent="0.25">
      <c r="A8" t="s">
        <v>36</v>
      </c>
      <c r="B8" t="s">
        <v>41</v>
      </c>
      <c r="C8" t="s">
        <v>41</v>
      </c>
      <c r="D8">
        <v>35</v>
      </c>
      <c r="E8">
        <v>69</v>
      </c>
      <c r="F8">
        <v>120</v>
      </c>
      <c r="G8">
        <v>13</v>
      </c>
      <c r="H8">
        <v>24</v>
      </c>
      <c r="I8">
        <v>22</v>
      </c>
      <c r="J8">
        <v>59</v>
      </c>
      <c r="K8">
        <v>11</v>
      </c>
      <c r="L8">
        <v>27</v>
      </c>
      <c r="M8">
        <v>17</v>
      </c>
      <c r="N8">
        <v>25</v>
      </c>
      <c r="O8" t="s">
        <v>41</v>
      </c>
      <c r="P8" t="s">
        <v>41</v>
      </c>
      <c r="Q8">
        <v>15</v>
      </c>
    </row>
    <row r="9" spans="1:17" x14ac:dyDescent="0.25">
      <c r="A9" t="s">
        <v>37</v>
      </c>
      <c r="B9" t="s">
        <v>41</v>
      </c>
      <c r="C9">
        <v>32</v>
      </c>
      <c r="D9" t="s">
        <v>41</v>
      </c>
      <c r="E9">
        <v>118</v>
      </c>
      <c r="F9">
        <v>194</v>
      </c>
      <c r="G9">
        <v>11</v>
      </c>
      <c r="H9">
        <v>19</v>
      </c>
      <c r="I9">
        <v>17</v>
      </c>
      <c r="J9">
        <v>54</v>
      </c>
      <c r="K9" t="s">
        <v>41</v>
      </c>
      <c r="L9" t="s">
        <v>41</v>
      </c>
      <c r="M9" t="s">
        <v>41</v>
      </c>
      <c r="N9">
        <v>29</v>
      </c>
      <c r="O9">
        <v>16</v>
      </c>
      <c r="P9" t="s">
        <v>41</v>
      </c>
      <c r="Q9" t="s">
        <v>41</v>
      </c>
    </row>
    <row r="10" spans="1:17" x14ac:dyDescent="0.25">
      <c r="A10" t="s">
        <v>38</v>
      </c>
      <c r="B10" t="s">
        <v>41</v>
      </c>
      <c r="C10" t="s">
        <v>41</v>
      </c>
      <c r="D10">
        <v>45</v>
      </c>
      <c r="E10">
        <v>166</v>
      </c>
      <c r="F10">
        <v>209</v>
      </c>
      <c r="G10">
        <v>12</v>
      </c>
      <c r="H10">
        <v>31</v>
      </c>
      <c r="I10">
        <v>31</v>
      </c>
      <c r="J10">
        <v>81</v>
      </c>
      <c r="K10">
        <v>37</v>
      </c>
      <c r="L10">
        <v>38</v>
      </c>
      <c r="M10">
        <v>30</v>
      </c>
      <c r="N10">
        <v>58</v>
      </c>
      <c r="O10">
        <v>15</v>
      </c>
      <c r="P10">
        <v>26</v>
      </c>
      <c r="Q10">
        <v>21</v>
      </c>
    </row>
    <row r="11" spans="1:17" x14ac:dyDescent="0.25">
      <c r="A11" t="s">
        <v>39</v>
      </c>
      <c r="B11" t="s">
        <v>41</v>
      </c>
      <c r="C11" t="s">
        <v>41</v>
      </c>
      <c r="D11">
        <v>28</v>
      </c>
      <c r="E11">
        <v>143</v>
      </c>
      <c r="F11">
        <v>174</v>
      </c>
      <c r="G11" t="s">
        <v>41</v>
      </c>
      <c r="H11" t="s">
        <v>41</v>
      </c>
      <c r="I11">
        <v>11</v>
      </c>
      <c r="J11">
        <v>62</v>
      </c>
      <c r="K11">
        <v>21</v>
      </c>
      <c r="L11">
        <v>40</v>
      </c>
      <c r="M11">
        <v>31</v>
      </c>
      <c r="N11">
        <v>42</v>
      </c>
      <c r="O11">
        <v>22</v>
      </c>
      <c r="P11">
        <v>18</v>
      </c>
      <c r="Q11">
        <v>18</v>
      </c>
    </row>
    <row r="12" spans="1:17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45</v>
      </c>
    </row>
    <row r="14" spans="1:17" x14ac:dyDescent="0.25">
      <c r="A14" t="s">
        <v>47</v>
      </c>
    </row>
    <row r="15" spans="1:17" x14ac:dyDescent="0.25">
      <c r="A15" t="s">
        <v>44</v>
      </c>
    </row>
    <row r="16" spans="1:17" x14ac:dyDescent="0.25">
      <c r="A16" t="s">
        <v>48</v>
      </c>
    </row>
    <row r="17" spans="1:1" x14ac:dyDescent="0.25">
      <c r="A17" t="s">
        <v>50</v>
      </c>
    </row>
    <row r="18" spans="1:1" x14ac:dyDescent="0.25">
      <c r="A18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"/>
  <sheetViews>
    <sheetView tabSelected="1" workbookViewId="0">
      <selection activeCell="A9" sqref="A9"/>
    </sheetView>
  </sheetViews>
  <sheetFormatPr defaultColWidth="11.42578125" defaultRowHeight="15" x14ac:dyDescent="0.25"/>
  <sheetData>
    <row r="1" spans="1:21" x14ac:dyDescent="0.25">
      <c r="A1" t="s">
        <v>42</v>
      </c>
    </row>
    <row r="2" spans="1:21" x14ac:dyDescent="0.25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25">
      <c r="A3" t="s">
        <v>31</v>
      </c>
      <c r="B3">
        <v>0</v>
      </c>
      <c r="C3">
        <v>0</v>
      </c>
      <c r="D3">
        <v>0</v>
      </c>
      <c r="E3" t="s">
        <v>41</v>
      </c>
      <c r="F3" t="s">
        <v>41</v>
      </c>
      <c r="G3" t="s">
        <v>41</v>
      </c>
      <c r="H3">
        <v>0</v>
      </c>
      <c r="I3" t="s">
        <v>41</v>
      </c>
      <c r="J3" t="s">
        <v>41</v>
      </c>
      <c r="K3" t="s">
        <v>41</v>
      </c>
      <c r="L3" t="s">
        <v>41</v>
      </c>
      <c r="M3">
        <v>0</v>
      </c>
      <c r="N3">
        <v>0</v>
      </c>
      <c r="O3" t="s">
        <v>41</v>
      </c>
      <c r="P3" t="s">
        <v>41</v>
      </c>
      <c r="Q3">
        <v>0</v>
      </c>
      <c r="R3">
        <v>0</v>
      </c>
      <c r="S3">
        <v>0</v>
      </c>
      <c r="T3" t="s">
        <v>41</v>
      </c>
      <c r="U3" t="s">
        <v>41</v>
      </c>
    </row>
    <row r="4" spans="1:21" x14ac:dyDescent="0.25">
      <c r="A4" t="s">
        <v>32</v>
      </c>
      <c r="B4" t="s">
        <v>41</v>
      </c>
      <c r="C4">
        <v>0</v>
      </c>
      <c r="D4">
        <v>0</v>
      </c>
      <c r="E4" t="s">
        <v>41</v>
      </c>
      <c r="F4" t="s">
        <v>41</v>
      </c>
      <c r="G4" t="s">
        <v>41</v>
      </c>
      <c r="H4">
        <v>0</v>
      </c>
      <c r="I4" t="s">
        <v>41</v>
      </c>
      <c r="J4" t="s">
        <v>41</v>
      </c>
      <c r="K4" t="s">
        <v>41</v>
      </c>
      <c r="L4" t="s">
        <v>41</v>
      </c>
      <c r="M4">
        <v>0</v>
      </c>
      <c r="N4" t="s">
        <v>41</v>
      </c>
      <c r="O4" t="s">
        <v>41</v>
      </c>
      <c r="P4" t="s">
        <v>41</v>
      </c>
      <c r="Q4">
        <v>0</v>
      </c>
      <c r="R4">
        <v>0</v>
      </c>
      <c r="S4" t="s">
        <v>41</v>
      </c>
      <c r="T4">
        <v>0</v>
      </c>
      <c r="U4" t="s">
        <v>41</v>
      </c>
    </row>
    <row r="5" spans="1:21" x14ac:dyDescent="0.25">
      <c r="A5" t="s">
        <v>33</v>
      </c>
      <c r="B5" t="s">
        <v>41</v>
      </c>
      <c r="C5" t="s">
        <v>41</v>
      </c>
      <c r="D5" t="s">
        <v>41</v>
      </c>
      <c r="E5" t="s">
        <v>41</v>
      </c>
      <c r="F5">
        <v>13</v>
      </c>
      <c r="G5">
        <v>11</v>
      </c>
      <c r="H5" t="s">
        <v>41</v>
      </c>
      <c r="I5" t="s">
        <v>41</v>
      </c>
      <c r="J5" t="s">
        <v>41</v>
      </c>
      <c r="K5">
        <v>23</v>
      </c>
      <c r="L5" t="s">
        <v>41</v>
      </c>
      <c r="M5" t="s">
        <v>41</v>
      </c>
      <c r="N5" t="s">
        <v>41</v>
      </c>
      <c r="O5" t="s">
        <v>41</v>
      </c>
      <c r="P5">
        <v>19</v>
      </c>
      <c r="Q5" t="s">
        <v>41</v>
      </c>
      <c r="R5">
        <v>0</v>
      </c>
      <c r="S5" t="s">
        <v>41</v>
      </c>
      <c r="T5" t="s">
        <v>41</v>
      </c>
      <c r="U5" t="s">
        <v>41</v>
      </c>
    </row>
    <row r="6" spans="1:21" x14ac:dyDescent="0.25">
      <c r="A6" t="s">
        <v>34</v>
      </c>
      <c r="B6" t="s">
        <v>41</v>
      </c>
      <c r="C6" t="s">
        <v>41</v>
      </c>
      <c r="D6" t="s">
        <v>41</v>
      </c>
      <c r="E6">
        <v>16</v>
      </c>
      <c r="F6">
        <v>28</v>
      </c>
      <c r="G6">
        <v>17</v>
      </c>
      <c r="H6" t="s">
        <v>41</v>
      </c>
      <c r="I6">
        <v>14</v>
      </c>
      <c r="J6" t="s">
        <v>41</v>
      </c>
      <c r="K6">
        <v>43</v>
      </c>
      <c r="L6">
        <v>14</v>
      </c>
      <c r="M6" t="s">
        <v>41</v>
      </c>
      <c r="N6" t="s">
        <v>41</v>
      </c>
      <c r="O6" t="s">
        <v>41</v>
      </c>
      <c r="P6">
        <v>26</v>
      </c>
      <c r="Q6" t="s">
        <v>41</v>
      </c>
      <c r="R6" t="s">
        <v>41</v>
      </c>
      <c r="S6" t="s">
        <v>41</v>
      </c>
      <c r="T6">
        <v>0</v>
      </c>
      <c r="U6">
        <v>12</v>
      </c>
    </row>
    <row r="7" spans="1:21" x14ac:dyDescent="0.25">
      <c r="A7" t="s">
        <v>35</v>
      </c>
      <c r="B7" t="s">
        <v>41</v>
      </c>
      <c r="C7" t="s">
        <v>41</v>
      </c>
      <c r="D7">
        <v>14</v>
      </c>
      <c r="E7">
        <v>32</v>
      </c>
      <c r="F7">
        <v>63</v>
      </c>
      <c r="G7">
        <v>78</v>
      </c>
      <c r="H7" t="s">
        <v>41</v>
      </c>
      <c r="I7">
        <v>21</v>
      </c>
      <c r="J7" t="s">
        <v>41</v>
      </c>
      <c r="K7">
        <v>124</v>
      </c>
      <c r="L7">
        <v>22</v>
      </c>
      <c r="M7" t="s">
        <v>41</v>
      </c>
      <c r="N7" t="s">
        <v>41</v>
      </c>
      <c r="O7" t="s">
        <v>41</v>
      </c>
      <c r="P7">
        <v>47</v>
      </c>
      <c r="Q7" t="s">
        <v>41</v>
      </c>
      <c r="R7" t="s">
        <v>41</v>
      </c>
      <c r="S7" t="s">
        <v>41</v>
      </c>
      <c r="T7" t="s">
        <v>41</v>
      </c>
      <c r="U7">
        <v>26</v>
      </c>
    </row>
    <row r="8" spans="1:21" x14ac:dyDescent="0.25">
      <c r="A8" t="s">
        <v>36</v>
      </c>
      <c r="B8" t="s">
        <v>41</v>
      </c>
      <c r="C8" t="s">
        <v>41</v>
      </c>
      <c r="D8">
        <v>35</v>
      </c>
      <c r="E8">
        <v>69</v>
      </c>
      <c r="F8">
        <v>126</v>
      </c>
      <c r="G8">
        <v>120</v>
      </c>
      <c r="H8">
        <v>13</v>
      </c>
      <c r="I8">
        <v>24</v>
      </c>
      <c r="J8">
        <v>22</v>
      </c>
      <c r="K8">
        <v>179</v>
      </c>
      <c r="L8">
        <v>59</v>
      </c>
      <c r="M8">
        <v>11</v>
      </c>
      <c r="N8">
        <v>27</v>
      </c>
      <c r="O8">
        <v>17</v>
      </c>
      <c r="P8">
        <v>114</v>
      </c>
      <c r="Q8">
        <v>25</v>
      </c>
      <c r="R8" t="s">
        <v>41</v>
      </c>
      <c r="S8" t="s">
        <v>41</v>
      </c>
      <c r="T8">
        <v>15</v>
      </c>
      <c r="U8">
        <v>58</v>
      </c>
    </row>
    <row r="9" spans="1:21" x14ac:dyDescent="0.25">
      <c r="A9" t="s">
        <v>37</v>
      </c>
      <c r="B9" t="s">
        <v>41</v>
      </c>
      <c r="C9">
        <v>32</v>
      </c>
      <c r="D9" t="s">
        <v>41</v>
      </c>
      <c r="E9">
        <v>118</v>
      </c>
      <c r="F9">
        <v>188</v>
      </c>
      <c r="G9">
        <v>194</v>
      </c>
      <c r="H9">
        <v>11</v>
      </c>
      <c r="I9">
        <v>19</v>
      </c>
      <c r="J9">
        <v>17</v>
      </c>
      <c r="K9">
        <v>241</v>
      </c>
      <c r="L9">
        <v>54</v>
      </c>
      <c r="M9" t="s">
        <v>41</v>
      </c>
      <c r="N9" t="s">
        <v>41</v>
      </c>
      <c r="O9" t="s">
        <v>41</v>
      </c>
      <c r="P9">
        <v>105</v>
      </c>
      <c r="Q9">
        <v>29</v>
      </c>
      <c r="R9">
        <v>16</v>
      </c>
      <c r="S9" t="s">
        <v>41</v>
      </c>
      <c r="T9" t="s">
        <v>41</v>
      </c>
      <c r="U9">
        <v>63</v>
      </c>
    </row>
    <row r="10" spans="1:21" x14ac:dyDescent="0.25">
      <c r="A10" t="s">
        <v>38</v>
      </c>
      <c r="B10" t="s">
        <v>41</v>
      </c>
      <c r="C10" t="s">
        <v>41</v>
      </c>
      <c r="D10">
        <v>45</v>
      </c>
      <c r="E10">
        <v>166</v>
      </c>
      <c r="F10">
        <v>245</v>
      </c>
      <c r="G10">
        <v>209</v>
      </c>
      <c r="H10">
        <v>12</v>
      </c>
      <c r="I10">
        <v>31</v>
      </c>
      <c r="J10">
        <v>31</v>
      </c>
      <c r="K10">
        <v>283</v>
      </c>
      <c r="L10">
        <v>81</v>
      </c>
      <c r="M10">
        <v>37</v>
      </c>
      <c r="N10">
        <v>38</v>
      </c>
      <c r="O10">
        <v>30</v>
      </c>
      <c r="P10">
        <v>186</v>
      </c>
      <c r="Q10">
        <v>58</v>
      </c>
      <c r="R10">
        <v>15</v>
      </c>
      <c r="S10">
        <v>26</v>
      </c>
      <c r="T10">
        <v>21</v>
      </c>
      <c r="U10">
        <v>120</v>
      </c>
    </row>
    <row r="11" spans="1:21" x14ac:dyDescent="0.25">
      <c r="A11" t="s">
        <v>39</v>
      </c>
      <c r="B11" t="s">
        <v>41</v>
      </c>
      <c r="C11" t="s">
        <v>41</v>
      </c>
      <c r="D11">
        <v>28</v>
      </c>
      <c r="E11">
        <v>143</v>
      </c>
      <c r="F11">
        <v>202</v>
      </c>
      <c r="G11">
        <v>174</v>
      </c>
      <c r="H11" t="s">
        <v>41</v>
      </c>
      <c r="I11" t="s">
        <v>41</v>
      </c>
      <c r="J11">
        <v>11</v>
      </c>
      <c r="K11">
        <v>201</v>
      </c>
      <c r="L11">
        <v>62</v>
      </c>
      <c r="M11">
        <v>21</v>
      </c>
      <c r="N11">
        <v>40</v>
      </c>
      <c r="O11">
        <v>31</v>
      </c>
      <c r="P11">
        <v>154</v>
      </c>
      <c r="Q11">
        <v>42</v>
      </c>
      <c r="R11">
        <v>22</v>
      </c>
      <c r="S11">
        <v>18</v>
      </c>
      <c r="T11">
        <v>18</v>
      </c>
      <c r="U11">
        <v>100</v>
      </c>
    </row>
    <row r="12" spans="1:21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  <c r="O12">
        <v>0</v>
      </c>
      <c r="P12" t="s">
        <v>41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45</v>
      </c>
    </row>
    <row r="14" spans="1:21" x14ac:dyDescent="0.25">
      <c r="A14" t="s">
        <v>47</v>
      </c>
    </row>
    <row r="15" spans="1:21" x14ac:dyDescent="0.25">
      <c r="A15" t="s">
        <v>44</v>
      </c>
    </row>
    <row r="16" spans="1:21" x14ac:dyDescent="0.25">
      <c r="A16" t="s">
        <v>48</v>
      </c>
    </row>
    <row r="17" spans="1:1" x14ac:dyDescent="0.25">
      <c r="A17" t="s">
        <v>50</v>
      </c>
    </row>
    <row r="18" spans="1:1" x14ac:dyDescent="0.25">
      <c r="A18" t="s">
        <v>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conclusions</vt:lpstr>
      <vt:lpstr>by Quarter</vt:lpstr>
      <vt:lpstr>cases in LTCF</vt:lpstr>
      <vt:lpstr>all-cause deaths</vt:lpstr>
      <vt:lpstr>covid deaths by quarter</vt:lpstr>
      <vt:lpstr>covid deaths 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2024-11-19T23:03:37Z</dcterms:created>
  <dcterms:modified xsi:type="dcterms:W3CDTF">2025-02-01T05:02:03Z</dcterms:modified>
</cp:coreProperties>
</file>