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ovid\debate\"/>
    </mc:Choice>
  </mc:AlternateContent>
  <xr:revisionPtr revIDLastSave="0" documentId="13_ncr:1_{DCC6977F-B990-4BA0-AD12-6EB944570AAB}" xr6:coauthVersionLast="47" xr6:coauthVersionMax="47" xr10:uidLastSave="{00000000-0000-0000-0000-000000000000}"/>
  <bookViews>
    <workbookView xWindow="-110" yWindow="-110" windowWidth="38620" windowHeight="21100" xr2:uid="{E6A621CE-4E60-4BE2-8679-BF12EF115319}"/>
  </bookViews>
  <sheets>
    <sheet name="covid cases" sheetId="12" r:id="rId1"/>
    <sheet name="source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2" l="1"/>
  <c r="H4" i="12"/>
  <c r="R53" i="12"/>
  <c r="Q53" i="12"/>
  <c r="P53" i="12"/>
  <c r="J53" i="12"/>
  <c r="I53" i="12"/>
  <c r="H53" i="12"/>
  <c r="R52" i="12"/>
  <c r="Q52" i="12"/>
  <c r="P52" i="12"/>
  <c r="J52" i="12"/>
  <c r="I52" i="12"/>
  <c r="H52" i="12"/>
  <c r="R51" i="12"/>
  <c r="Q51" i="12"/>
  <c r="P51" i="12"/>
  <c r="J51" i="12"/>
  <c r="I51" i="12"/>
  <c r="H51" i="12"/>
  <c r="R50" i="12"/>
  <c r="Q50" i="12"/>
  <c r="P50" i="12"/>
  <c r="J50" i="12"/>
  <c r="I50" i="12"/>
  <c r="H50" i="12"/>
  <c r="R49" i="12"/>
  <c r="Q49" i="12"/>
  <c r="P49" i="12"/>
  <c r="J49" i="12"/>
  <c r="I49" i="12"/>
  <c r="H49" i="12"/>
  <c r="R48" i="12"/>
  <c r="Q48" i="12"/>
  <c r="P48" i="12"/>
  <c r="J48" i="12"/>
  <c r="I48" i="12"/>
  <c r="H48" i="12"/>
  <c r="R47" i="12"/>
  <c r="Q47" i="12"/>
  <c r="P47" i="12"/>
  <c r="J47" i="12"/>
  <c r="I47" i="12"/>
  <c r="H47" i="12"/>
  <c r="R46" i="12"/>
  <c r="Q46" i="12"/>
  <c r="P46" i="12"/>
  <c r="J46" i="12"/>
  <c r="I46" i="12"/>
  <c r="H46" i="12"/>
  <c r="R45" i="12"/>
  <c r="Q45" i="12"/>
  <c r="P45" i="12"/>
  <c r="J45" i="12"/>
  <c r="I45" i="12"/>
  <c r="H45" i="12"/>
  <c r="R44" i="12"/>
  <c r="Q44" i="12"/>
  <c r="P44" i="12"/>
  <c r="J44" i="12"/>
  <c r="I44" i="12"/>
  <c r="H44" i="12"/>
  <c r="R43" i="12"/>
  <c r="Q43" i="12"/>
  <c r="P43" i="12"/>
  <c r="J43" i="12"/>
  <c r="I43" i="12"/>
  <c r="H43" i="12"/>
  <c r="R42" i="12"/>
  <c r="Q42" i="12"/>
  <c r="P42" i="12"/>
  <c r="J42" i="12"/>
  <c r="I42" i="12"/>
  <c r="H42" i="12"/>
  <c r="R41" i="12"/>
  <c r="Q41" i="12"/>
  <c r="P41" i="12"/>
  <c r="J41" i="12"/>
  <c r="I41" i="12"/>
  <c r="H41" i="12"/>
  <c r="R40" i="12"/>
  <c r="Q40" i="12"/>
  <c r="P40" i="12"/>
  <c r="J40" i="12"/>
  <c r="I40" i="12"/>
  <c r="H40" i="12"/>
  <c r="R39" i="12"/>
  <c r="Q39" i="12"/>
  <c r="P39" i="12"/>
  <c r="J39" i="12"/>
  <c r="I39" i="12"/>
  <c r="H39" i="12"/>
  <c r="R38" i="12"/>
  <c r="Q38" i="12"/>
  <c r="P38" i="12"/>
  <c r="J38" i="12"/>
  <c r="I38" i="12"/>
  <c r="H38" i="12"/>
  <c r="R37" i="12"/>
  <c r="Q37" i="12"/>
  <c r="P37" i="12"/>
  <c r="J37" i="12"/>
  <c r="I37" i="12"/>
  <c r="H37" i="12"/>
  <c r="R36" i="12"/>
  <c r="Q36" i="12"/>
  <c r="P36" i="12"/>
  <c r="J36" i="12"/>
  <c r="I36" i="12"/>
  <c r="H36" i="12"/>
  <c r="R35" i="12"/>
  <c r="Q35" i="12"/>
  <c r="P35" i="12"/>
  <c r="J35" i="12"/>
  <c r="I35" i="12"/>
  <c r="H35" i="12"/>
  <c r="R34" i="12"/>
  <c r="Q34" i="12"/>
  <c r="P34" i="12"/>
  <c r="J34" i="12"/>
  <c r="I34" i="12"/>
  <c r="H34" i="12"/>
  <c r="R33" i="12"/>
  <c r="Q33" i="12"/>
  <c r="P33" i="12"/>
  <c r="J33" i="12"/>
  <c r="I33" i="12"/>
  <c r="H33" i="12"/>
  <c r="R32" i="12"/>
  <c r="Q32" i="12"/>
  <c r="P32" i="12"/>
  <c r="J32" i="12"/>
  <c r="I32" i="12"/>
  <c r="H32" i="12"/>
  <c r="R31" i="12"/>
  <c r="Q31" i="12"/>
  <c r="P31" i="12"/>
  <c r="J31" i="12"/>
  <c r="I31" i="12"/>
  <c r="H31" i="12"/>
  <c r="R30" i="12"/>
  <c r="Q30" i="12"/>
  <c r="P30" i="12"/>
  <c r="J30" i="12"/>
  <c r="I30" i="12"/>
  <c r="H30" i="12"/>
  <c r="R29" i="12"/>
  <c r="Q29" i="12"/>
  <c r="P29" i="12"/>
  <c r="J29" i="12"/>
  <c r="I29" i="12"/>
  <c r="H29" i="12"/>
  <c r="R28" i="12"/>
  <c r="Q28" i="12"/>
  <c r="P28" i="12"/>
  <c r="J28" i="12"/>
  <c r="I28" i="12"/>
  <c r="H28" i="12"/>
  <c r="R27" i="12"/>
  <c r="Q27" i="12"/>
  <c r="P27" i="12"/>
  <c r="J27" i="12"/>
  <c r="I27" i="12"/>
  <c r="H27" i="12"/>
  <c r="R26" i="12"/>
  <c r="Q26" i="12"/>
  <c r="P26" i="12"/>
  <c r="J26" i="12"/>
  <c r="I26" i="12"/>
  <c r="H26" i="12"/>
  <c r="R25" i="12"/>
  <c r="Q25" i="12"/>
  <c r="P25" i="12"/>
  <c r="J25" i="12"/>
  <c r="I25" i="12"/>
  <c r="H25" i="12"/>
  <c r="R24" i="12"/>
  <c r="Q24" i="12"/>
  <c r="P24" i="12"/>
  <c r="J24" i="12"/>
  <c r="I24" i="12"/>
  <c r="H24" i="12"/>
  <c r="R23" i="12"/>
  <c r="Q23" i="12"/>
  <c r="P23" i="12"/>
  <c r="J23" i="12"/>
  <c r="I23" i="12"/>
  <c r="H23" i="12"/>
  <c r="R22" i="12"/>
  <c r="Q22" i="12"/>
  <c r="P22" i="12"/>
  <c r="J22" i="12"/>
  <c r="I22" i="12"/>
  <c r="H22" i="12"/>
  <c r="R21" i="12"/>
  <c r="Q21" i="12"/>
  <c r="P21" i="12"/>
  <c r="J21" i="12"/>
  <c r="I21" i="12"/>
  <c r="H21" i="12"/>
  <c r="R20" i="12"/>
  <c r="Q20" i="12"/>
  <c r="P20" i="12"/>
  <c r="J20" i="12"/>
  <c r="I20" i="12"/>
  <c r="H20" i="12"/>
  <c r="R19" i="12"/>
  <c r="Q19" i="12"/>
  <c r="P19" i="12"/>
  <c r="J19" i="12"/>
  <c r="I19" i="12"/>
  <c r="H19" i="12"/>
  <c r="R18" i="12"/>
  <c r="Q18" i="12"/>
  <c r="P18" i="12"/>
  <c r="J18" i="12"/>
  <c r="I18" i="12"/>
  <c r="H18" i="12"/>
  <c r="R17" i="12"/>
  <c r="Q17" i="12"/>
  <c r="P17" i="12"/>
  <c r="J17" i="12"/>
  <c r="I17" i="12"/>
  <c r="H17" i="12"/>
  <c r="R16" i="12"/>
  <c r="Q16" i="12"/>
  <c r="P16" i="12"/>
  <c r="J16" i="12"/>
  <c r="I16" i="12"/>
  <c r="H16" i="12"/>
  <c r="R15" i="12"/>
  <c r="Q15" i="12"/>
  <c r="P15" i="12"/>
  <c r="J15" i="12"/>
  <c r="I15" i="12"/>
  <c r="H15" i="12"/>
  <c r="R14" i="12"/>
  <c r="Q14" i="12"/>
  <c r="P14" i="12"/>
  <c r="J14" i="12"/>
  <c r="I14" i="12"/>
  <c r="H14" i="12"/>
  <c r="R13" i="12"/>
  <c r="Q13" i="12"/>
  <c r="P13" i="12"/>
  <c r="J13" i="12"/>
  <c r="I13" i="12"/>
  <c r="H13" i="12"/>
  <c r="R12" i="12"/>
  <c r="Q12" i="12"/>
  <c r="P12" i="12"/>
  <c r="J12" i="12"/>
  <c r="I12" i="12"/>
  <c r="H12" i="12"/>
  <c r="R11" i="12"/>
  <c r="Q11" i="12"/>
  <c r="P11" i="12"/>
  <c r="J11" i="12"/>
  <c r="I11" i="12"/>
  <c r="H11" i="12"/>
  <c r="R10" i="12"/>
  <c r="Q10" i="12"/>
  <c r="P10" i="12"/>
  <c r="J10" i="12"/>
  <c r="I10" i="12"/>
  <c r="H10" i="12"/>
  <c r="R9" i="12"/>
  <c r="Q9" i="12"/>
  <c r="P9" i="12"/>
  <c r="J9" i="12"/>
  <c r="I9" i="12"/>
  <c r="H9" i="12"/>
  <c r="R8" i="12"/>
  <c r="Q8" i="12"/>
  <c r="P8" i="12"/>
  <c r="J8" i="12"/>
  <c r="I8" i="12"/>
  <c r="H8" i="12"/>
  <c r="R7" i="12"/>
  <c r="Q7" i="12"/>
  <c r="P7" i="12"/>
  <c r="J7" i="12"/>
  <c r="I7" i="12"/>
  <c r="H7" i="12"/>
  <c r="R6" i="12"/>
  <c r="AS6" i="12" s="1" a="1"/>
  <c r="AS6" i="12" s="1"/>
  <c r="Q6" i="12"/>
  <c r="P6" i="12"/>
  <c r="AS37" i="12" s="1" a="1"/>
  <c r="AS37" i="12" s="1"/>
  <c r="J6" i="12"/>
  <c r="I6" i="12"/>
  <c r="AF6" i="12" s="1" a="1"/>
  <c r="AF6" i="12" s="1"/>
  <c r="H6" i="12"/>
  <c r="AF21" i="12" s="1" a="1"/>
  <c r="AF21" i="12" s="1"/>
  <c r="R5" i="12"/>
  <c r="Q5" i="12"/>
  <c r="P5" i="12"/>
  <c r="J5" i="12"/>
  <c r="I5" i="12"/>
  <c r="H5" i="12"/>
  <c r="R4" i="12"/>
  <c r="Q4" i="12"/>
  <c r="P4" i="12"/>
  <c r="I4" i="12"/>
  <c r="AF37" i="12" l="1" a="1"/>
  <c r="AF37" i="12" s="1"/>
  <c r="AS21" i="12" a="1"/>
  <c r="AS21" i="12" s="1"/>
  <c r="AS28" i="12" s="1"/>
  <c r="AF12" i="12"/>
  <c r="AF13" i="12"/>
  <c r="AF28" i="12"/>
  <c r="AF27" i="12"/>
  <c r="AS27" i="12"/>
  <c r="AS12" i="12"/>
  <c r="AS13" i="12"/>
  <c r="AS44" i="12"/>
  <c r="AS43" i="12"/>
  <c r="AF44" i="12"/>
  <c r="AF4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<sst xmlns="http://schemas.openxmlformats.org/spreadsheetml/2006/main" count="128" uniqueCount="98">
  <si>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</si>
  <si>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</si>
  <si>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</si>
  <si>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</si>
  <si>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</si>
  <si>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</si>
  <si>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</si>
  <si>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</si>
  <si>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</si>
  <si>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</si>
  <si>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</si>
  <si>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</si>
  <si>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</si>
  <si>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</si>
  <si>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</si>
  <si>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</si>
  <si>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</si>
  <si>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</si>
  <si>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</si>
  <si>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</si>
  <si>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</si>
  <si>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</si>
  <si>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</si>
  <si>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</si>
  <si>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</si>
  <si>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</si>
  <si>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</si>
  <si>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</si>
  <si>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</si>
  <si>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</si>
  <si>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</si>
  <si>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</si>
  <si>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</si>
  <si>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</si>
  <si>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</si>
  <si>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</si>
  <si>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</si>
  <si>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</si>
  <si>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</si>
  <si>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</si>
  <si>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</si>
  <si>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</si>
  <si>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</si>
  <si>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</si>
  <si>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</si>
  <si>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</si>
  <si>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</si>
  <si>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</si>
  <si>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</si>
  <si>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</si>
  <si>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Grand Total</t>
  </si>
  <si>
    <t>Sum of 2020</t>
  </si>
  <si>
    <t>Sum of 2021</t>
  </si>
  <si>
    <t>Sum of 2022</t>
  </si>
  <si>
    <t>2021/2020</t>
  </si>
  <si>
    <t>2022/2021</t>
  </si>
  <si>
    <t>all age population</t>
  </si>
  <si>
    <t>https://usafacts.org/visualizations/coronavirus-covid-19-spread-map/</t>
  </si>
  <si>
    <t>this is all you need to see what is going on!</t>
  </si>
  <si>
    <t>Static mortality rate shows the slope increased each year</t>
  </si>
  <si>
    <t>Slope being positive for both graphs menas the highly vaxed did worse</t>
  </si>
  <si>
    <t xml:space="preserve"> If the vaccines worked, the trend would have gotten MORE negative!</t>
  </si>
  <si>
    <t>COVID cases yr/yr ratio</t>
  </si>
  <si>
    <t>COVID cases  per 100 people population (static)</t>
  </si>
  <si>
    <t>Note the total cases per 100 went up, likely due to everyone being vaccinated.</t>
  </si>
  <si>
    <t>slope</t>
  </si>
  <si>
    <t>intercept</t>
  </si>
  <si>
    <t>std err</t>
  </si>
  <si>
    <t>r2</t>
  </si>
  <si>
    <t>lower slope</t>
  </si>
  <si>
    <t>upper slope</t>
  </si>
  <si>
    <t>covid cases per 100 population</t>
  </si>
  <si>
    <t>d/100p</t>
  </si>
  <si>
    <t>2021 all age</t>
  </si>
  <si>
    <t>21-2 /2020</t>
  </si>
  <si>
    <t>yr/yr ratios (COVID cases/100population)</t>
  </si>
  <si>
    <t>y axis: Total 2021+2022 cases/100 population divided by 2*2020 number</t>
  </si>
  <si>
    <t>x axis: doses per 100 for each state</t>
  </si>
  <si>
    <t>dots are states</t>
  </si>
  <si>
    <t xml:space="preserve">we are 95% confident that the </t>
  </si>
  <si>
    <t>more vaccinated states had more infections</t>
  </si>
  <si>
    <t xml:space="preserve">the bottom plot is dispositive to the question of whether </t>
  </si>
  <si>
    <t>the vaccines increased cases over the period.</t>
  </si>
  <si>
    <t>The answer is the 95% confidence slopes are .01-.04, both positive.</t>
  </si>
  <si>
    <t>Therefore, we are 95% confident that higher vaccination is associated with higher cases.</t>
  </si>
  <si>
    <t>Also, the 2020 baseline showed that the states TO BE more vaccinated had lower mortality</t>
  </si>
  <si>
    <t>Hawaii ommitted because they didn't report vaccination data.</t>
  </si>
  <si>
    <t>Vaccination data is from CDC official site:</t>
  </si>
  <si>
    <t>https://data.cdc.gov/Vaccinations/COVID-19-Vaccinations-in-the-United-States-County/8xkx-amqh/about_data</t>
  </si>
  <si>
    <t>and was extracted on Jan 4, 2022 to ensure we captured the data at the end of 2021.</t>
  </si>
  <si>
    <t>COVID cases by year from USA Facts by State excluding Hawaii</t>
  </si>
  <si>
    <t>from MCOD</t>
  </si>
  <si>
    <t>Cases from:</t>
  </si>
  <si>
    <t>Population is from MCOD:</t>
  </si>
  <si>
    <t>https://wonder.cdc.gov/mcd-icd10-expanded.html</t>
  </si>
  <si>
    <t>Note that cases are CUMULATIVE at each cell</t>
  </si>
  <si>
    <t>From CDC vax</t>
  </si>
  <si>
    <r>
      <t xml:space="preserve">from the </t>
    </r>
    <r>
      <rPr>
        <b/>
        <sz val="11"/>
        <color theme="1"/>
        <rFont val="Aptos Narrow"/>
        <family val="2"/>
        <scheme val="minor"/>
      </rPr>
      <t>pre-vaccine baseline which was highly negative</t>
    </r>
    <r>
      <rPr>
        <sz val="11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</si>
</sst>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B0F0"/>
      <name val="Aptos Narrow"/>
      <family val="2"/>
      <scheme val="minor"/>
    </font>
    <font>
      <b/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'covid cases'!$I$3</c:f>
              <c:strCache>
                <c:ptCount val="1"/>
                <c:pt idx="0">
                  <c:v>2022/2021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791097987751529"/>
                  <c:y val="-0.1544101778944298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/>
                      <a:t>y = 0.0035x + 0.4007</a:t>
                    </a:r>
                    <a:br>
                      <a:rPr lang="en-US" sz="1400" b="1" baseline="0"/>
                    </a:br>
                    <a:r>
                      <a:rPr lang="en-US" sz="1400" b="1" baseline="0"/>
                      <a:t>R² = 0.0827</a:t>
                    </a:r>
                    <a:endParaRPr lang="en-US" sz="14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'covid cases'!$F$4:$F$53</c:f>
              <c:numCache>
                <c:formatCode>General</c:formatCode>
                <c:ptCount val="50"/>
                <c:pt idx="0">
                  <c:v>142</c:v>
                </c:pt>
                <c:pt idx="1">
                  <c:v>117</c:v>
                </c:pt>
                <c:pt idx="2">
                  <c:v>130</c:v>
                </c:pt>
                <c:pt idx="3">
                  <c:v>143</c:v>
                </c:pt>
                <c:pt idx="4">
                  <c:v>174</c:v>
                </c:pt>
                <c:pt idx="5">
                  <c:v>168</c:v>
                </c:pt>
                <c:pt idx="6">
                  <c:v>192</c:v>
                </c:pt>
                <c:pt idx="7">
                  <c:v>186</c:v>
                </c:pt>
                <c:pt idx="8">
                  <c:v>160</c:v>
                </c:pt>
                <c:pt idx="9">
                  <c:v>157</c:v>
                </c:pt>
                <c:pt idx="10">
                  <c:v>124</c:v>
                </c:pt>
                <c:pt idx="11">
                  <c:v>149</c:v>
                </c:pt>
                <c:pt idx="12">
                  <c:v>110</c:v>
                </c:pt>
                <c:pt idx="13">
                  <c:v>163</c:v>
                </c:pt>
                <c:pt idx="14">
                  <c:v>127</c:v>
                </c:pt>
                <c:pt idx="15">
                  <c:v>146</c:v>
                </c:pt>
                <c:pt idx="16">
                  <c:v>136</c:v>
                </c:pt>
                <c:pt idx="17">
                  <c:v>125</c:v>
                </c:pt>
                <c:pt idx="18">
                  <c:v>192</c:v>
                </c:pt>
                <c:pt idx="19">
                  <c:v>175</c:v>
                </c:pt>
                <c:pt idx="20">
                  <c:v>193</c:v>
                </c:pt>
                <c:pt idx="21">
                  <c:v>144</c:v>
                </c:pt>
                <c:pt idx="22">
                  <c:v>166</c:v>
                </c:pt>
                <c:pt idx="23">
                  <c:v>133</c:v>
                </c:pt>
                <c:pt idx="24">
                  <c:v>120</c:v>
                </c:pt>
                <c:pt idx="25">
                  <c:v>134</c:v>
                </c:pt>
                <c:pt idx="26">
                  <c:v>145</c:v>
                </c:pt>
                <c:pt idx="27">
                  <c:v>133</c:v>
                </c:pt>
                <c:pt idx="28">
                  <c:v>140</c:v>
                </c:pt>
                <c:pt idx="29">
                  <c:v>173</c:v>
                </c:pt>
                <c:pt idx="30">
                  <c:v>168</c:v>
                </c:pt>
                <c:pt idx="31">
                  <c:v>172</c:v>
                </c:pt>
                <c:pt idx="32">
                  <c:v>141</c:v>
                </c:pt>
                <c:pt idx="33">
                  <c:v>178</c:v>
                </c:pt>
                <c:pt idx="34">
                  <c:v>139</c:v>
                </c:pt>
                <c:pt idx="35">
                  <c:v>136</c:v>
                </c:pt>
                <c:pt idx="36">
                  <c:v>166</c:v>
                </c:pt>
                <c:pt idx="37">
                  <c:v>162</c:v>
                </c:pt>
                <c:pt idx="38">
                  <c:v>193</c:v>
                </c:pt>
                <c:pt idx="39">
                  <c:v>133</c:v>
                </c:pt>
                <c:pt idx="40">
                  <c:v>147</c:v>
                </c:pt>
                <c:pt idx="41">
                  <c:v>127</c:v>
                </c:pt>
                <c:pt idx="42">
                  <c:v>138</c:v>
                </c:pt>
                <c:pt idx="43">
                  <c:v>139</c:v>
                </c:pt>
                <c:pt idx="44">
                  <c:v>171</c:v>
                </c:pt>
                <c:pt idx="45">
                  <c:v>200</c:v>
                </c:pt>
                <c:pt idx="46">
                  <c:v>168</c:v>
                </c:pt>
                <c:pt idx="47">
                  <c:v>157</c:v>
                </c:pt>
                <c:pt idx="48">
                  <c:v>139</c:v>
                </c:pt>
                <c:pt idx="49">
                  <c:v>121</c:v>
                </c:pt>
              </c:numCache>
            </c:numRef>
          </c:xVal>
          <c:yVal>
            <c:numRef>
              <c:f>'covid cases'!$I$4:$I$53</c:f>
              <c:numCache>
                <c:formatCode>General</c:formatCode>
                <c:ptCount val="50"/>
                <c:pt idx="0">
                  <c:v>1.2352634576218835</c:v>
                </c:pt>
                <c:pt idx="1">
                  <c:v>1.2557621762161273</c:v>
                </c:pt>
                <c:pt idx="2">
                  <c:v>1.1643528194546968</c:v>
                </c:pt>
                <c:pt idx="3">
                  <c:v>1.1573992692280453</c:v>
                </c:pt>
                <c:pt idx="4">
                  <c:v>1.881329276601228</c:v>
                </c:pt>
                <c:pt idx="5">
                  <c:v>1.2293077756705499</c:v>
                </c:pt>
                <c:pt idx="6">
                  <c:v>1.3478211291913216</c:v>
                </c:pt>
                <c:pt idx="7">
                  <c:v>1.1463944994870068</c:v>
                </c:pt>
                <c:pt idx="8">
                  <c:v>1.1514278740541859</c:v>
                </c:pt>
                <c:pt idx="9">
                  <c:v>1.0516143005341456</c:v>
                </c:pt>
                <c:pt idx="10">
                  <c:v>1.0279378315574101</c:v>
                </c:pt>
                <c:pt idx="11">
                  <c:v>0.99980135410286541</c:v>
                </c:pt>
                <c:pt idx="12">
                  <c:v>1.0720382708571685</c:v>
                </c:pt>
                <c:pt idx="13">
                  <c:v>1.2526111944233198</c:v>
                </c:pt>
                <c:pt idx="14">
                  <c:v>0.93991066479736562</c:v>
                </c:pt>
                <c:pt idx="15">
                  <c:v>1.3501840640944149</c:v>
                </c:pt>
                <c:pt idx="16">
                  <c:v>1.3647981072395043</c:v>
                </c:pt>
                <c:pt idx="17">
                  <c:v>1.2282331997873133</c:v>
                </c:pt>
                <c:pt idx="18">
                  <c:v>1.257002979458298</c:v>
                </c:pt>
                <c:pt idx="19">
                  <c:v>1.2106393670812894</c:v>
                </c:pt>
                <c:pt idx="20">
                  <c:v>1.3049804552020172</c:v>
                </c:pt>
                <c:pt idx="21">
                  <c:v>1.0818218668363673</c:v>
                </c:pt>
                <c:pt idx="22">
                  <c:v>0.87431085333904535</c:v>
                </c:pt>
                <c:pt idx="23">
                  <c:v>0.75675695212485272</c:v>
                </c:pt>
                <c:pt idx="24">
                  <c:v>1.2698017235595835</c:v>
                </c:pt>
                <c:pt idx="25">
                  <c:v>1.078849282523177</c:v>
                </c:pt>
                <c:pt idx="26">
                  <c:v>1.4594838059994035</c:v>
                </c:pt>
                <c:pt idx="27">
                  <c:v>1.3079422692548222</c:v>
                </c:pt>
                <c:pt idx="28">
                  <c:v>1.0868742658353665</c:v>
                </c:pt>
                <c:pt idx="29">
                  <c:v>1.0276062312870622</c:v>
                </c:pt>
                <c:pt idx="30">
                  <c:v>1.284605054798015</c:v>
                </c:pt>
                <c:pt idx="31">
                  <c:v>1.4915194516845256</c:v>
                </c:pt>
                <c:pt idx="32">
                  <c:v>1.2971649879395302</c:v>
                </c:pt>
                <c:pt idx="33">
                  <c:v>1.1900262936318595</c:v>
                </c:pt>
                <c:pt idx="34">
                  <c:v>0.98157503714710248</c:v>
                </c:pt>
                <c:pt idx="35">
                  <c:v>1.3039865837962499</c:v>
                </c:pt>
                <c:pt idx="36">
                  <c:v>1.5924042478428924</c:v>
                </c:pt>
                <c:pt idx="37">
                  <c:v>0.98825243406901564</c:v>
                </c:pt>
                <c:pt idx="38">
                  <c:v>1.2825840624895237</c:v>
                </c:pt>
                <c:pt idx="39">
                  <c:v>0.75818530037600351</c:v>
                </c:pt>
                <c:pt idx="40">
                  <c:v>1.1773130944133023</c:v>
                </c:pt>
                <c:pt idx="41">
                  <c:v>1.1450106912899058</c:v>
                </c:pt>
                <c:pt idx="42">
                  <c:v>1.212949309230277</c:v>
                </c:pt>
                <c:pt idx="43">
                  <c:v>1.2153333703436406</c:v>
                </c:pt>
                <c:pt idx="44">
                  <c:v>1.4055322192600299</c:v>
                </c:pt>
                <c:pt idx="45">
                  <c:v>1.4718330849478392</c:v>
                </c:pt>
                <c:pt idx="46">
                  <c:v>1.7176846974131819</c:v>
                </c:pt>
                <c:pt idx="47">
                  <c:v>1.3998310636326983</c:v>
                </c:pt>
                <c:pt idx="48">
                  <c:v>1.1541640883139324</c:v>
                </c:pt>
                <c:pt idx="49">
                  <c:v>0.93982787909418919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C1-4638-A2B2-A9ADE2B02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4944"/>
        <c:axId val="162493024"/>
      </c:scatterChart>
      <c:valAx>
        <c:axId val="1624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3024"/>
        <c:crosses val="autoZero"/>
        <c:crossBetween val="midCat"/>
      </c:valAx>
      <c:valAx>
        <c:axId val="1624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'covid cases'!$H$3</c:f>
              <c:strCache>
                <c:ptCount val="1"/>
                <c:pt idx="0">
                  <c:v>2021/2020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915266841644796"/>
                  <c:y val="-0.33287146398366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400" b="1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'covid cases'!$F$4:$F$53</c:f>
              <c:numCache>
                <c:formatCode>General</c:formatCode>
                <c:ptCount val="50"/>
                <c:pt idx="0">
                  <c:v>142</c:v>
                </c:pt>
                <c:pt idx="1">
                  <c:v>117</c:v>
                </c:pt>
                <c:pt idx="2">
                  <c:v>130</c:v>
                </c:pt>
                <c:pt idx="3">
                  <c:v>143</c:v>
                </c:pt>
                <c:pt idx="4">
                  <c:v>174</c:v>
                </c:pt>
                <c:pt idx="5">
                  <c:v>168</c:v>
                </c:pt>
                <c:pt idx="6">
                  <c:v>192</c:v>
                </c:pt>
                <c:pt idx="7">
                  <c:v>186</c:v>
                </c:pt>
                <c:pt idx="8">
                  <c:v>160</c:v>
                </c:pt>
                <c:pt idx="9">
                  <c:v>157</c:v>
                </c:pt>
                <c:pt idx="10">
                  <c:v>124</c:v>
                </c:pt>
                <c:pt idx="11">
                  <c:v>149</c:v>
                </c:pt>
                <c:pt idx="12">
                  <c:v>110</c:v>
                </c:pt>
                <c:pt idx="13">
                  <c:v>163</c:v>
                </c:pt>
                <c:pt idx="14">
                  <c:v>127</c:v>
                </c:pt>
                <c:pt idx="15">
                  <c:v>146</c:v>
                </c:pt>
                <c:pt idx="16">
                  <c:v>136</c:v>
                </c:pt>
                <c:pt idx="17">
                  <c:v>125</c:v>
                </c:pt>
                <c:pt idx="18">
                  <c:v>192</c:v>
                </c:pt>
                <c:pt idx="19">
                  <c:v>175</c:v>
                </c:pt>
                <c:pt idx="20">
                  <c:v>193</c:v>
                </c:pt>
                <c:pt idx="21">
                  <c:v>144</c:v>
                </c:pt>
                <c:pt idx="22">
                  <c:v>166</c:v>
                </c:pt>
                <c:pt idx="23">
                  <c:v>133</c:v>
                </c:pt>
                <c:pt idx="24">
                  <c:v>120</c:v>
                </c:pt>
                <c:pt idx="25">
                  <c:v>134</c:v>
                </c:pt>
                <c:pt idx="26">
                  <c:v>145</c:v>
                </c:pt>
                <c:pt idx="27">
                  <c:v>133</c:v>
                </c:pt>
                <c:pt idx="28">
                  <c:v>140</c:v>
                </c:pt>
                <c:pt idx="29">
                  <c:v>173</c:v>
                </c:pt>
                <c:pt idx="30">
                  <c:v>168</c:v>
                </c:pt>
                <c:pt idx="31">
                  <c:v>172</c:v>
                </c:pt>
                <c:pt idx="32">
                  <c:v>141</c:v>
                </c:pt>
                <c:pt idx="33">
                  <c:v>178</c:v>
                </c:pt>
                <c:pt idx="34">
                  <c:v>139</c:v>
                </c:pt>
                <c:pt idx="35">
                  <c:v>136</c:v>
                </c:pt>
                <c:pt idx="36">
                  <c:v>166</c:v>
                </c:pt>
                <c:pt idx="37">
                  <c:v>162</c:v>
                </c:pt>
                <c:pt idx="38">
                  <c:v>193</c:v>
                </c:pt>
                <c:pt idx="39">
                  <c:v>133</c:v>
                </c:pt>
                <c:pt idx="40">
                  <c:v>147</c:v>
                </c:pt>
                <c:pt idx="41">
                  <c:v>127</c:v>
                </c:pt>
                <c:pt idx="42">
                  <c:v>138</c:v>
                </c:pt>
                <c:pt idx="43">
                  <c:v>139</c:v>
                </c:pt>
                <c:pt idx="44">
                  <c:v>171</c:v>
                </c:pt>
                <c:pt idx="45">
                  <c:v>200</c:v>
                </c:pt>
                <c:pt idx="46">
                  <c:v>168</c:v>
                </c:pt>
                <c:pt idx="47">
                  <c:v>157</c:v>
                </c:pt>
                <c:pt idx="48">
                  <c:v>139</c:v>
                </c:pt>
                <c:pt idx="49">
                  <c:v>121</c:v>
                </c:pt>
              </c:numCache>
            </c:numRef>
          </c:xVal>
          <c:yVal>
            <c:numRef>
              <c:f>'covid cases'!$H$4:$H$53</c:f>
              <c:numCache>
                <c:formatCode>General</c:formatCode>
                <c:ptCount val="50"/>
                <c:pt idx="0">
                  <c:v>2.2374524879060123</c:v>
                </c:pt>
                <c:pt idx="1">
                  <c:v>1.4821413740982099</c:v>
                </c:pt>
                <c:pt idx="2">
                  <c:v>1.4982677291261359</c:v>
                </c:pt>
                <c:pt idx="3">
                  <c:v>1.6556505391123149</c:v>
                </c:pt>
                <c:pt idx="4">
                  <c:v>1.176590986620172</c:v>
                </c:pt>
                <c:pt idx="5">
                  <c:v>1.8560952101579851</c:v>
                </c:pt>
                <c:pt idx="6">
                  <c:v>1.7472591380015938</c:v>
                </c:pt>
                <c:pt idx="7">
                  <c:v>2.2531483973363695</c:v>
                </c:pt>
                <c:pt idx="8">
                  <c:v>2.1392021720969088</c:v>
                </c:pt>
                <c:pt idx="9">
                  <c:v>2.191151766586187</c:v>
                </c:pt>
                <c:pt idx="10">
                  <c:v>1.5059055013896854</c:v>
                </c:pt>
                <c:pt idx="11">
                  <c:v>1.0775660624395744</c:v>
                </c:pt>
                <c:pt idx="12">
                  <c:v>1.2639324042700995</c:v>
                </c:pt>
                <c:pt idx="13">
                  <c:v>1.2639151993639122</c:v>
                </c:pt>
                <c:pt idx="14">
                  <c:v>1.4300723483288391</c:v>
                </c:pt>
                <c:pt idx="15">
                  <c:v>1.3054674222220251</c:v>
                </c:pt>
                <c:pt idx="16">
                  <c:v>2.2275448424576458</c:v>
                </c:pt>
                <c:pt idx="17">
                  <c:v>1.628574781770199</c:v>
                </c:pt>
                <c:pt idx="18">
                  <c:v>2.1040661975913775</c:v>
                </c:pt>
                <c:pt idx="19">
                  <c:v>1.6255430814495666</c:v>
                </c:pt>
                <c:pt idx="20">
                  <c:v>5.0642228375418439</c:v>
                </c:pt>
                <c:pt idx="21">
                  <c:v>2.2355577500813486</c:v>
                </c:pt>
                <c:pt idx="22">
                  <c:v>1.4613702799408623</c:v>
                </c:pt>
                <c:pt idx="23">
                  <c:v>1.2200362909182307</c:v>
                </c:pt>
                <c:pt idx="24">
                  <c:v>1.5195054932325043</c:v>
                </c:pt>
                <c:pt idx="25">
                  <c:v>1.424484690937182</c:v>
                </c:pt>
                <c:pt idx="26">
                  <c:v>2.1028090075807477</c:v>
                </c:pt>
                <c:pt idx="27">
                  <c:v>0.88808424445702838</c:v>
                </c:pt>
                <c:pt idx="28">
                  <c:v>1.0675541246902638</c:v>
                </c:pt>
                <c:pt idx="29">
                  <c:v>3.512287635141274</c:v>
                </c:pt>
                <c:pt idx="30">
                  <c:v>1.9770458170136154</c:v>
                </c:pt>
                <c:pt idx="31">
                  <c:v>1.450200541777787</c:v>
                </c:pt>
                <c:pt idx="32">
                  <c:v>1.2728060150921492</c:v>
                </c:pt>
                <c:pt idx="33">
                  <c:v>2.5611459914624395</c:v>
                </c:pt>
                <c:pt idx="34">
                  <c:v>1.8785730603386732</c:v>
                </c:pt>
                <c:pt idx="35">
                  <c:v>1.436748975719746</c:v>
                </c:pt>
                <c:pt idx="36">
                  <c:v>2.6982591366792792</c:v>
                </c:pt>
                <c:pt idx="37">
                  <c:v>2.1803968421299222</c:v>
                </c:pt>
                <c:pt idx="38">
                  <c:v>1.8199289819526303</c:v>
                </c:pt>
                <c:pt idx="39">
                  <c:v>2.1717001564192033</c:v>
                </c:pt>
                <c:pt idx="40">
                  <c:v>0.80178769821230178</c:v>
                </c:pt>
                <c:pt idx="41">
                  <c:v>1.4317164384693792</c:v>
                </c:pt>
                <c:pt idx="42">
                  <c:v>1.6036874520263391</c:v>
                </c:pt>
                <c:pt idx="43">
                  <c:v>1.3018371565268925</c:v>
                </c:pt>
                <c:pt idx="44">
                  <c:v>2.1997150768949103</c:v>
                </c:pt>
                <c:pt idx="45">
                  <c:v>7.6949541284403669</c:v>
                </c:pt>
                <c:pt idx="46">
                  <c:v>2.4410055440280121</c:v>
                </c:pt>
                <c:pt idx="47">
                  <c:v>1.1533115439524861</c:v>
                </c:pt>
                <c:pt idx="48">
                  <c:v>3.6080460577125604</c:v>
                </c:pt>
                <c:pt idx="49">
                  <c:v>1.6039316354792947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6A-44A4-84DD-822F9E7B9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4944"/>
        <c:axId val="162493024"/>
      </c:scatterChart>
      <c:valAx>
        <c:axId val="1624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3024"/>
        <c:crosses val="autoZero"/>
        <c:crossBetween val="midCat"/>
      </c:valAx>
      <c:valAx>
        <c:axId val="1624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'covid cases'!$R$3</c:f>
              <c:strCache>
                <c:ptCount val="1"/>
                <c:pt idx="0">
                  <c:v>2022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4925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730861767279087"/>
                  <c:y val="-6.50962379702537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0">
                    <a:defRPr lang="en-US" sz="1400" b="1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'covid cases'!$F$4:$F$53</c:f>
              <c:numCache>
                <c:formatCode>General</c:formatCode>
                <c:ptCount val="50"/>
                <c:pt idx="0">
                  <c:v>142</c:v>
                </c:pt>
                <c:pt idx="1">
                  <c:v>117</c:v>
                </c:pt>
                <c:pt idx="2">
                  <c:v>130</c:v>
                </c:pt>
                <c:pt idx="3">
                  <c:v>143</c:v>
                </c:pt>
                <c:pt idx="4">
                  <c:v>174</c:v>
                </c:pt>
                <c:pt idx="5">
                  <c:v>168</c:v>
                </c:pt>
                <c:pt idx="6">
                  <c:v>192</c:v>
                </c:pt>
                <c:pt idx="7">
                  <c:v>186</c:v>
                </c:pt>
                <c:pt idx="8">
                  <c:v>160</c:v>
                </c:pt>
                <c:pt idx="9">
                  <c:v>157</c:v>
                </c:pt>
                <c:pt idx="10">
                  <c:v>124</c:v>
                </c:pt>
                <c:pt idx="11">
                  <c:v>149</c:v>
                </c:pt>
                <c:pt idx="12">
                  <c:v>110</c:v>
                </c:pt>
                <c:pt idx="13">
                  <c:v>163</c:v>
                </c:pt>
                <c:pt idx="14">
                  <c:v>127</c:v>
                </c:pt>
                <c:pt idx="15">
                  <c:v>146</c:v>
                </c:pt>
                <c:pt idx="16">
                  <c:v>136</c:v>
                </c:pt>
                <c:pt idx="17">
                  <c:v>125</c:v>
                </c:pt>
                <c:pt idx="18">
                  <c:v>192</c:v>
                </c:pt>
                <c:pt idx="19">
                  <c:v>175</c:v>
                </c:pt>
                <c:pt idx="20">
                  <c:v>193</c:v>
                </c:pt>
                <c:pt idx="21">
                  <c:v>144</c:v>
                </c:pt>
                <c:pt idx="22">
                  <c:v>166</c:v>
                </c:pt>
                <c:pt idx="23">
                  <c:v>133</c:v>
                </c:pt>
                <c:pt idx="24">
                  <c:v>120</c:v>
                </c:pt>
                <c:pt idx="25">
                  <c:v>134</c:v>
                </c:pt>
                <c:pt idx="26">
                  <c:v>145</c:v>
                </c:pt>
                <c:pt idx="27">
                  <c:v>133</c:v>
                </c:pt>
                <c:pt idx="28">
                  <c:v>140</c:v>
                </c:pt>
                <c:pt idx="29">
                  <c:v>173</c:v>
                </c:pt>
                <c:pt idx="30">
                  <c:v>168</c:v>
                </c:pt>
                <c:pt idx="31">
                  <c:v>172</c:v>
                </c:pt>
                <c:pt idx="32">
                  <c:v>141</c:v>
                </c:pt>
                <c:pt idx="33">
                  <c:v>178</c:v>
                </c:pt>
                <c:pt idx="34">
                  <c:v>139</c:v>
                </c:pt>
                <c:pt idx="35">
                  <c:v>136</c:v>
                </c:pt>
                <c:pt idx="36">
                  <c:v>166</c:v>
                </c:pt>
                <c:pt idx="37">
                  <c:v>162</c:v>
                </c:pt>
                <c:pt idx="38">
                  <c:v>193</c:v>
                </c:pt>
                <c:pt idx="39">
                  <c:v>133</c:v>
                </c:pt>
                <c:pt idx="40">
                  <c:v>147</c:v>
                </c:pt>
                <c:pt idx="41">
                  <c:v>127</c:v>
                </c:pt>
                <c:pt idx="42">
                  <c:v>138</c:v>
                </c:pt>
                <c:pt idx="43">
                  <c:v>139</c:v>
                </c:pt>
                <c:pt idx="44">
                  <c:v>171</c:v>
                </c:pt>
                <c:pt idx="45">
                  <c:v>200</c:v>
                </c:pt>
                <c:pt idx="46">
                  <c:v>168</c:v>
                </c:pt>
                <c:pt idx="47">
                  <c:v>157</c:v>
                </c:pt>
                <c:pt idx="48">
                  <c:v>139</c:v>
                </c:pt>
                <c:pt idx="49">
                  <c:v>121</c:v>
                </c:pt>
              </c:numCache>
            </c:numRef>
          </c:xVal>
          <c:yVal>
            <c:numRef>
              <c:f>'covid cases'!$R$4:$R$53</c:f>
              <c:numCache>
                <c:formatCode>General</c:formatCode>
                <c:ptCount val="50"/>
                <c:pt idx="0">
                  <c:v>17.546671565992828</c:v>
                </c:pt>
                <c:pt idx="1">
                  <c:v>13.249522692408958</c:v>
                </c:pt>
                <c:pt idx="2">
                  <c:v>12.895693084894885</c:v>
                </c:pt>
                <c:pt idx="3">
                  <c:v>13.545581127940999</c:v>
                </c:pt>
                <c:pt idx="4">
                  <c:v>14.065369075399733</c:v>
                </c:pt>
                <c:pt idx="5">
                  <c:v>13.056415958760937</c:v>
                </c:pt>
                <c:pt idx="6">
                  <c:v>12.060570210454181</c:v>
                </c:pt>
                <c:pt idx="7">
                  <c:v>11.143594178650588</c:v>
                </c:pt>
                <c:pt idx="8">
                  <c:v>13.896558902430881</c:v>
                </c:pt>
                <c:pt idx="9">
                  <c:v>13.707656833232612</c:v>
                </c:pt>
                <c:pt idx="10">
                  <c:v>8.0382110087203404</c:v>
                </c:pt>
                <c:pt idx="11">
                  <c:v>9.4355068259284351</c:v>
                </c:pt>
                <c:pt idx="12">
                  <c:v>9.8681310058366378</c:v>
                </c:pt>
                <c:pt idx="13">
                  <c:v>12.122302661446101</c:v>
                </c:pt>
                <c:pt idx="14">
                  <c:v>10.125395193967192</c:v>
                </c:pt>
                <c:pt idx="15">
                  <c:v>13.523721975384301</c:v>
                </c:pt>
                <c:pt idx="16">
                  <c:v>17.871910396227207</c:v>
                </c:pt>
                <c:pt idx="17">
                  <c:v>13.738123989568304</c:v>
                </c:pt>
                <c:pt idx="18">
                  <c:v>12.937114919075896</c:v>
                </c:pt>
                <c:pt idx="19">
                  <c:v>8.8318901610145577</c:v>
                </c:pt>
                <c:pt idx="20">
                  <c:v>11.54308689563573</c:v>
                </c:pt>
                <c:pt idx="21">
                  <c:v>12.740308983963006</c:v>
                </c:pt>
                <c:pt idx="22">
                  <c:v>9.2812825334990094</c:v>
                </c:pt>
                <c:pt idx="23">
                  <c:v>6.7782278186785696</c:v>
                </c:pt>
                <c:pt idx="24">
                  <c:v>14.163024730472912</c:v>
                </c:pt>
                <c:pt idx="25">
                  <c:v>11.166907086336352</c:v>
                </c:pt>
                <c:pt idx="26">
                  <c:v>15.415797385412599</c:v>
                </c:pt>
                <c:pt idx="27">
                  <c:v>13.75041091122384</c:v>
                </c:pt>
                <c:pt idx="28">
                  <c:v>9.8104534049978245</c:v>
                </c:pt>
                <c:pt idx="29">
                  <c:v>11.389368498836392</c:v>
                </c:pt>
                <c:pt idx="30">
                  <c:v>14.408447089459504</c:v>
                </c:pt>
                <c:pt idx="31">
                  <c:v>14.626338798021127</c:v>
                </c:pt>
                <c:pt idx="32">
                  <c:v>11.456894956592228</c:v>
                </c:pt>
                <c:pt idx="33">
                  <c:v>15.090853345588496</c:v>
                </c:pt>
                <c:pt idx="34">
                  <c:v>10.985595681817834</c:v>
                </c:pt>
                <c:pt idx="35">
                  <c:v>13.559604955470423</c:v>
                </c:pt>
                <c:pt idx="36">
                  <c:v>11.54290533537006</c:v>
                </c:pt>
                <c:pt idx="37">
                  <c:v>10.636117399865928</c:v>
                </c:pt>
                <c:pt idx="38">
                  <c:v>17.489718706742224</c:v>
                </c:pt>
                <c:pt idx="39">
                  <c:v>9.5847261044395662</c:v>
                </c:pt>
                <c:pt idx="40">
                  <c:v>10.287464749354426</c:v>
                </c:pt>
                <c:pt idx="41">
                  <c:v>13.502357495505462</c:v>
                </c:pt>
                <c:pt idx="42">
                  <c:v>11.377229195603697</c:v>
                </c:pt>
                <c:pt idx="43">
                  <c:v>12.954548009844411</c:v>
                </c:pt>
                <c:pt idx="44">
                  <c:v>12.446239292626727</c:v>
                </c:pt>
                <c:pt idx="45">
                  <c:v>12.973368940321206</c:v>
                </c:pt>
                <c:pt idx="46">
                  <c:v>13.288330812072152</c:v>
                </c:pt>
                <c:pt idx="47">
                  <c:v>14.258963750600548</c:v>
                </c:pt>
                <c:pt idx="48">
                  <c:v>16.706081043018191</c:v>
                </c:pt>
                <c:pt idx="49">
                  <c:v>11.514480177370777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BFE-44E3-8432-DE420DAFB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4944"/>
        <c:axId val="162493024"/>
      </c:scatterChart>
      <c:valAx>
        <c:axId val="1624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3024"/>
        <c:crosses val="autoZero"/>
        <c:crossBetween val="midCat"/>
      </c:valAx>
      <c:valAx>
        <c:axId val="1624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'covid cases'!$Q$3</c:f>
              <c:strCache>
                <c:ptCount val="1"/>
                <c:pt idx="0">
                  <c:v>2021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791097987751529"/>
                  <c:y val="-0.154410177894429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400" b="1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'covid cases'!$F$4:$F$53</c:f>
              <c:numCache>
                <c:formatCode>General</c:formatCode>
                <c:ptCount val="50"/>
                <c:pt idx="0">
                  <c:v>142</c:v>
                </c:pt>
                <c:pt idx="1">
                  <c:v>117</c:v>
                </c:pt>
                <c:pt idx="2">
                  <c:v>130</c:v>
                </c:pt>
                <c:pt idx="3">
                  <c:v>143</c:v>
                </c:pt>
                <c:pt idx="4">
                  <c:v>174</c:v>
                </c:pt>
                <c:pt idx="5">
                  <c:v>168</c:v>
                </c:pt>
                <c:pt idx="6">
                  <c:v>192</c:v>
                </c:pt>
                <c:pt idx="7">
                  <c:v>186</c:v>
                </c:pt>
                <c:pt idx="8">
                  <c:v>160</c:v>
                </c:pt>
                <c:pt idx="9">
                  <c:v>157</c:v>
                </c:pt>
                <c:pt idx="10">
                  <c:v>124</c:v>
                </c:pt>
                <c:pt idx="11">
                  <c:v>149</c:v>
                </c:pt>
                <c:pt idx="12">
                  <c:v>110</c:v>
                </c:pt>
                <c:pt idx="13">
                  <c:v>163</c:v>
                </c:pt>
                <c:pt idx="14">
                  <c:v>127</c:v>
                </c:pt>
                <c:pt idx="15">
                  <c:v>146</c:v>
                </c:pt>
                <c:pt idx="16">
                  <c:v>136</c:v>
                </c:pt>
                <c:pt idx="17">
                  <c:v>125</c:v>
                </c:pt>
                <c:pt idx="18">
                  <c:v>192</c:v>
                </c:pt>
                <c:pt idx="19">
                  <c:v>175</c:v>
                </c:pt>
                <c:pt idx="20">
                  <c:v>193</c:v>
                </c:pt>
                <c:pt idx="21">
                  <c:v>144</c:v>
                </c:pt>
                <c:pt idx="22">
                  <c:v>166</c:v>
                </c:pt>
                <c:pt idx="23">
                  <c:v>133</c:v>
                </c:pt>
                <c:pt idx="24">
                  <c:v>120</c:v>
                </c:pt>
                <c:pt idx="25">
                  <c:v>134</c:v>
                </c:pt>
                <c:pt idx="26">
                  <c:v>145</c:v>
                </c:pt>
                <c:pt idx="27">
                  <c:v>133</c:v>
                </c:pt>
                <c:pt idx="28">
                  <c:v>140</c:v>
                </c:pt>
                <c:pt idx="29">
                  <c:v>173</c:v>
                </c:pt>
                <c:pt idx="30">
                  <c:v>168</c:v>
                </c:pt>
                <c:pt idx="31">
                  <c:v>172</c:v>
                </c:pt>
                <c:pt idx="32">
                  <c:v>141</c:v>
                </c:pt>
                <c:pt idx="33">
                  <c:v>178</c:v>
                </c:pt>
                <c:pt idx="34">
                  <c:v>139</c:v>
                </c:pt>
                <c:pt idx="35">
                  <c:v>136</c:v>
                </c:pt>
                <c:pt idx="36">
                  <c:v>166</c:v>
                </c:pt>
                <c:pt idx="37">
                  <c:v>162</c:v>
                </c:pt>
                <c:pt idx="38">
                  <c:v>193</c:v>
                </c:pt>
                <c:pt idx="39">
                  <c:v>133</c:v>
                </c:pt>
                <c:pt idx="40">
                  <c:v>147</c:v>
                </c:pt>
                <c:pt idx="41">
                  <c:v>127</c:v>
                </c:pt>
                <c:pt idx="42">
                  <c:v>138</c:v>
                </c:pt>
                <c:pt idx="43">
                  <c:v>139</c:v>
                </c:pt>
                <c:pt idx="44">
                  <c:v>171</c:v>
                </c:pt>
                <c:pt idx="45">
                  <c:v>200</c:v>
                </c:pt>
                <c:pt idx="46">
                  <c:v>168</c:v>
                </c:pt>
                <c:pt idx="47">
                  <c:v>157</c:v>
                </c:pt>
                <c:pt idx="48">
                  <c:v>139</c:v>
                </c:pt>
                <c:pt idx="49">
                  <c:v>121</c:v>
                </c:pt>
              </c:numCache>
            </c:numRef>
          </c:xVal>
          <c:yVal>
            <c:numRef>
              <c:f>'covid cases'!$Q$4:$Q$53</c:f>
              <c:numCache>
                <c:formatCode>General</c:formatCode>
                <c:ptCount val="50"/>
                <c:pt idx="0">
                  <c:v>14.206904684851709</c:v>
                </c:pt>
                <c:pt idx="1">
                  <c:v>10.623037030467211</c:v>
                </c:pt>
                <c:pt idx="2">
                  <c:v>11.14769170469128</c:v>
                </c:pt>
                <c:pt idx="3">
                  <c:v>11.836772894415251</c:v>
                </c:pt>
                <c:pt idx="4">
                  <c:v>7.4365670930476382</c:v>
                </c:pt>
                <c:pt idx="5">
                  <c:v>10.67344896775716</c:v>
                </c:pt>
                <c:pt idx="6">
                  <c:v>8.9993418565635608</c:v>
                </c:pt>
                <c:pt idx="7">
                  <c:v>9.7459891052906507</c:v>
                </c:pt>
                <c:pt idx="8">
                  <c:v>12.249547531154573</c:v>
                </c:pt>
                <c:pt idx="9">
                  <c:v>13.312368395245647</c:v>
                </c:pt>
                <c:pt idx="10">
                  <c:v>7.901789757106906</c:v>
                </c:pt>
                <c:pt idx="11">
                  <c:v>9.4593650830436715</c:v>
                </c:pt>
                <c:pt idx="12">
                  <c:v>9.3856985846812062</c:v>
                </c:pt>
                <c:pt idx="13">
                  <c:v>9.6093199612452196</c:v>
                </c:pt>
                <c:pt idx="14">
                  <c:v>10.815539558197674</c:v>
                </c:pt>
                <c:pt idx="15">
                  <c:v>10.024971188400936</c:v>
                </c:pt>
                <c:pt idx="16">
                  <c:v>13.103379301076817</c:v>
                </c:pt>
                <c:pt idx="17">
                  <c:v>11.10349873173867</c:v>
                </c:pt>
                <c:pt idx="18">
                  <c:v>10.287981355881973</c:v>
                </c:pt>
                <c:pt idx="19">
                  <c:v>7.2946729906219323</c:v>
                </c:pt>
                <c:pt idx="20">
                  <c:v>8.9298063686785252</c:v>
                </c:pt>
                <c:pt idx="21">
                  <c:v>11.757150741368035</c:v>
                </c:pt>
                <c:pt idx="22">
                  <c:v>10.633757286605611</c:v>
                </c:pt>
                <c:pt idx="23">
                  <c:v>8.971128793598508</c:v>
                </c:pt>
                <c:pt idx="24">
                  <c:v>11.116267481139607</c:v>
                </c:pt>
                <c:pt idx="25">
                  <c:v>10.532428394246878</c:v>
                </c:pt>
                <c:pt idx="26">
                  <c:v>10.710469614626332</c:v>
                </c:pt>
                <c:pt idx="27">
                  <c:v>10.54580158101029</c:v>
                </c:pt>
                <c:pt idx="28">
                  <c:v>9.0492770421202877</c:v>
                </c:pt>
                <c:pt idx="29">
                  <c:v>11.133181472607474</c:v>
                </c:pt>
                <c:pt idx="30">
                  <c:v>11.209673329283177</c:v>
                </c:pt>
                <c:pt idx="31">
                  <c:v>9.7916844882760206</c:v>
                </c:pt>
                <c:pt idx="32">
                  <c:v>8.9271565980945873</c:v>
                </c:pt>
                <c:pt idx="33">
                  <c:v>12.579612544176817</c:v>
                </c:pt>
                <c:pt idx="34">
                  <c:v>11.169041606646237</c:v>
                </c:pt>
                <c:pt idx="35">
                  <c:v>10.485072764300957</c:v>
                </c:pt>
                <c:pt idx="36">
                  <c:v>7.2384545547677845</c:v>
                </c:pt>
                <c:pt idx="37">
                  <c:v>10.769152802178578</c:v>
                </c:pt>
                <c:pt idx="38">
                  <c:v>13.612964467283067</c:v>
                </c:pt>
                <c:pt idx="39">
                  <c:v>12.86555487164075</c:v>
                </c:pt>
                <c:pt idx="40">
                  <c:v>8.866107646396598</c:v>
                </c:pt>
                <c:pt idx="41">
                  <c:v>11.921032432247996</c:v>
                </c:pt>
                <c:pt idx="42">
                  <c:v>9.5385870398679504</c:v>
                </c:pt>
                <c:pt idx="43">
                  <c:v>10.795927718288198</c:v>
                </c:pt>
                <c:pt idx="44">
                  <c:v>8.8975424755104964</c:v>
                </c:pt>
                <c:pt idx="45">
                  <c:v>8.8348281363756058</c:v>
                </c:pt>
                <c:pt idx="46">
                  <c:v>7.7832662160478794</c:v>
                </c:pt>
                <c:pt idx="47">
                  <c:v>10.180382733244819</c:v>
                </c:pt>
                <c:pt idx="48">
                  <c:v>14.411268010088845</c:v>
                </c:pt>
                <c:pt idx="49">
                  <c:v>12.306259642745459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76-4D18-BB8E-D5F68ACAF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4944"/>
        <c:axId val="162493024"/>
      </c:scatterChart>
      <c:valAx>
        <c:axId val="1624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3024"/>
        <c:crosses val="autoZero"/>
        <c:crossBetween val="midCat"/>
      </c:valAx>
      <c:valAx>
        <c:axId val="1624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'covid cases'!$P$3</c:f>
              <c:strCache>
                <c:ptCount val="1"/>
                <c:pt idx="0">
                  <c:v>2020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946150481189853"/>
                  <c:y val="-0.336877004957713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400" b="1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'covid cases'!$F$4:$F$53</c:f>
              <c:numCache>
                <c:formatCode>General</c:formatCode>
                <c:ptCount val="50"/>
                <c:pt idx="0">
                  <c:v>142</c:v>
                </c:pt>
                <c:pt idx="1">
                  <c:v>117</c:v>
                </c:pt>
                <c:pt idx="2">
                  <c:v>130</c:v>
                </c:pt>
                <c:pt idx="3">
                  <c:v>143</c:v>
                </c:pt>
                <c:pt idx="4">
                  <c:v>174</c:v>
                </c:pt>
                <c:pt idx="5">
                  <c:v>168</c:v>
                </c:pt>
                <c:pt idx="6">
                  <c:v>192</c:v>
                </c:pt>
                <c:pt idx="7">
                  <c:v>186</c:v>
                </c:pt>
                <c:pt idx="8">
                  <c:v>160</c:v>
                </c:pt>
                <c:pt idx="9">
                  <c:v>157</c:v>
                </c:pt>
                <c:pt idx="10">
                  <c:v>124</c:v>
                </c:pt>
                <c:pt idx="11">
                  <c:v>149</c:v>
                </c:pt>
                <c:pt idx="12">
                  <c:v>110</c:v>
                </c:pt>
                <c:pt idx="13">
                  <c:v>163</c:v>
                </c:pt>
                <c:pt idx="14">
                  <c:v>127</c:v>
                </c:pt>
                <c:pt idx="15">
                  <c:v>146</c:v>
                </c:pt>
                <c:pt idx="16">
                  <c:v>136</c:v>
                </c:pt>
                <c:pt idx="17">
                  <c:v>125</c:v>
                </c:pt>
                <c:pt idx="18">
                  <c:v>192</c:v>
                </c:pt>
                <c:pt idx="19">
                  <c:v>175</c:v>
                </c:pt>
                <c:pt idx="20">
                  <c:v>193</c:v>
                </c:pt>
                <c:pt idx="21">
                  <c:v>144</c:v>
                </c:pt>
                <c:pt idx="22">
                  <c:v>166</c:v>
                </c:pt>
                <c:pt idx="23">
                  <c:v>133</c:v>
                </c:pt>
                <c:pt idx="24">
                  <c:v>120</c:v>
                </c:pt>
                <c:pt idx="25">
                  <c:v>134</c:v>
                </c:pt>
                <c:pt idx="26">
                  <c:v>145</c:v>
                </c:pt>
                <c:pt idx="27">
                  <c:v>133</c:v>
                </c:pt>
                <c:pt idx="28">
                  <c:v>140</c:v>
                </c:pt>
                <c:pt idx="29">
                  <c:v>173</c:v>
                </c:pt>
                <c:pt idx="30">
                  <c:v>168</c:v>
                </c:pt>
                <c:pt idx="31">
                  <c:v>172</c:v>
                </c:pt>
                <c:pt idx="32">
                  <c:v>141</c:v>
                </c:pt>
                <c:pt idx="33">
                  <c:v>178</c:v>
                </c:pt>
                <c:pt idx="34">
                  <c:v>139</c:v>
                </c:pt>
                <c:pt idx="35">
                  <c:v>136</c:v>
                </c:pt>
                <c:pt idx="36">
                  <c:v>166</c:v>
                </c:pt>
                <c:pt idx="37">
                  <c:v>162</c:v>
                </c:pt>
                <c:pt idx="38">
                  <c:v>193</c:v>
                </c:pt>
                <c:pt idx="39">
                  <c:v>133</c:v>
                </c:pt>
                <c:pt idx="40">
                  <c:v>147</c:v>
                </c:pt>
                <c:pt idx="41">
                  <c:v>127</c:v>
                </c:pt>
                <c:pt idx="42">
                  <c:v>138</c:v>
                </c:pt>
                <c:pt idx="43">
                  <c:v>139</c:v>
                </c:pt>
                <c:pt idx="44">
                  <c:v>171</c:v>
                </c:pt>
                <c:pt idx="45">
                  <c:v>200</c:v>
                </c:pt>
                <c:pt idx="46">
                  <c:v>168</c:v>
                </c:pt>
                <c:pt idx="47">
                  <c:v>157</c:v>
                </c:pt>
                <c:pt idx="48">
                  <c:v>139</c:v>
                </c:pt>
                <c:pt idx="49">
                  <c:v>121</c:v>
                </c:pt>
              </c:numCache>
            </c:numRef>
          </c:xVal>
          <c:yVal>
            <c:numRef>
              <c:f>'covid cases'!$P$4:$P$53</c:f>
              <c:numCache>
                <c:formatCode>General</c:formatCode>
                <c:ptCount val="50"/>
                <c:pt idx="0">
                  <c:v>6.3738087995011519</c:v>
                </c:pt>
                <c:pt idx="1">
                  <c:v>7.3397064166198653</c:v>
                </c:pt>
                <c:pt idx="2">
                  <c:v>7.4290171792186293</c:v>
                </c:pt>
                <c:pt idx="3">
                  <c:v>7.009552509020871</c:v>
                </c:pt>
                <c:pt idx="4">
                  <c:v>6.2995252143119611</c:v>
                </c:pt>
                <c:pt idx="5">
                  <c:v>5.754686592976527</c:v>
                </c:pt>
                <c:pt idx="6">
                  <c:v>5.2209076959667771</c:v>
                </c:pt>
                <c:pt idx="7">
                  <c:v>4.0659861731498737</c:v>
                </c:pt>
                <c:pt idx="8">
                  <c:v>5.8224033222234493</c:v>
                </c:pt>
                <c:pt idx="9">
                  <c:v>6.0888786761999274</c:v>
                </c:pt>
                <c:pt idx="10">
                  <c:v>5.2910747013753578</c:v>
                </c:pt>
                <c:pt idx="11">
                  <c:v>8.8603633690009449</c:v>
                </c:pt>
                <c:pt idx="12">
                  <c:v>7.7255907661354133</c:v>
                </c:pt>
                <c:pt idx="13">
                  <c:v>7.6535189985644525</c:v>
                </c:pt>
                <c:pt idx="14">
                  <c:v>7.6200678228257104</c:v>
                </c:pt>
                <c:pt idx="15">
                  <c:v>7.7339767074323778</c:v>
                </c:pt>
                <c:pt idx="16">
                  <c:v>5.9246622536909372</c:v>
                </c:pt>
                <c:pt idx="17">
                  <c:v>6.7867043763204151</c:v>
                </c:pt>
                <c:pt idx="18">
                  <c:v>4.9542225846853896</c:v>
                </c:pt>
                <c:pt idx="19">
                  <c:v>4.5685443480483672</c:v>
                </c:pt>
                <c:pt idx="20">
                  <c:v>1.7921831867930831</c:v>
                </c:pt>
                <c:pt idx="21">
                  <c:v>5.3036179502345595</c:v>
                </c:pt>
                <c:pt idx="22">
                  <c:v>7.3409385538296954</c:v>
                </c:pt>
                <c:pt idx="23">
                  <c:v>7.3730547172841696</c:v>
                </c:pt>
                <c:pt idx="24">
                  <c:v>7.274235485808549</c:v>
                </c:pt>
                <c:pt idx="25">
                  <c:v>7.5555271442362386</c:v>
                </c:pt>
                <c:pt idx="26">
                  <c:v>5.0695497887286676</c:v>
                </c:pt>
                <c:pt idx="27">
                  <c:v>12.024534093170889</c:v>
                </c:pt>
                <c:pt idx="28">
                  <c:v>8.584031043216438</c:v>
                </c:pt>
                <c:pt idx="29">
                  <c:v>3.2224844925069989</c:v>
                </c:pt>
                <c:pt idx="30">
                  <c:v>5.9155151254096454</c:v>
                </c:pt>
                <c:pt idx="31">
                  <c:v>6.7825908611183774</c:v>
                </c:pt>
                <c:pt idx="32">
                  <c:v>7.0265711020027348</c:v>
                </c:pt>
                <c:pt idx="33">
                  <c:v>5.0384976275259126</c:v>
                </c:pt>
                <c:pt idx="34">
                  <c:v>5.9896262936025222</c:v>
                </c:pt>
                <c:pt idx="35">
                  <c:v>7.3085119183838962</c:v>
                </c:pt>
                <c:pt idx="36">
                  <c:v>2.6855784983969144</c:v>
                </c:pt>
                <c:pt idx="37">
                  <c:v>5.008935909432763</c:v>
                </c:pt>
                <c:pt idx="38">
                  <c:v>7.7522525718339841</c:v>
                </c:pt>
                <c:pt idx="39">
                  <c:v>5.8931514515028631</c:v>
                </c:pt>
                <c:pt idx="40">
                  <c:v>11.102526522826844</c:v>
                </c:pt>
                <c:pt idx="41">
                  <c:v>8.4332510410444037</c:v>
                </c:pt>
                <c:pt idx="42">
                  <c:v>5.9816732125966601</c:v>
                </c:pt>
                <c:pt idx="43">
                  <c:v>8.5178369104419307</c:v>
                </c:pt>
                <c:pt idx="44">
                  <c:v>4.0692094336541151</c:v>
                </c:pt>
                <c:pt idx="45">
                  <c:v>1.1890648386853551</c:v>
                </c:pt>
                <c:pt idx="46">
                  <c:v>3.207232181711269</c:v>
                </c:pt>
                <c:pt idx="47">
                  <c:v>8.9228147387424759</c:v>
                </c:pt>
                <c:pt idx="48">
                  <c:v>3.9901119853517533</c:v>
                </c:pt>
                <c:pt idx="49">
                  <c:v>7.6261144921762307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B7-428A-AAAD-D0C39A1E5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4944"/>
        <c:axId val="162493024"/>
      </c:scatterChart>
      <c:valAx>
        <c:axId val="1624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3024"/>
        <c:crosses val="autoZero"/>
        <c:crossBetween val="midCat"/>
      </c:valAx>
      <c:valAx>
        <c:axId val="1624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'covid cases'!$J$3</c:f>
              <c:strCache>
                <c:ptCount val="1"/>
                <c:pt idx="0">
                  <c:v>21-2 /2020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915266841644796"/>
                  <c:y val="-0.33287146398366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400" b="1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'covid cases'!$F$4:$F$53</c:f>
              <c:numCache>
                <c:formatCode>General</c:formatCode>
                <c:ptCount val="50"/>
                <c:pt idx="0">
                  <c:v>142</c:v>
                </c:pt>
                <c:pt idx="1">
                  <c:v>117</c:v>
                </c:pt>
                <c:pt idx="2">
                  <c:v>130</c:v>
                </c:pt>
                <c:pt idx="3">
                  <c:v>143</c:v>
                </c:pt>
                <c:pt idx="4">
                  <c:v>174</c:v>
                </c:pt>
                <c:pt idx="5">
                  <c:v>168</c:v>
                </c:pt>
                <c:pt idx="6">
                  <c:v>192</c:v>
                </c:pt>
                <c:pt idx="7">
                  <c:v>186</c:v>
                </c:pt>
                <c:pt idx="8">
                  <c:v>160</c:v>
                </c:pt>
                <c:pt idx="9">
                  <c:v>157</c:v>
                </c:pt>
                <c:pt idx="10">
                  <c:v>124</c:v>
                </c:pt>
                <c:pt idx="11">
                  <c:v>149</c:v>
                </c:pt>
                <c:pt idx="12">
                  <c:v>110</c:v>
                </c:pt>
                <c:pt idx="13">
                  <c:v>163</c:v>
                </c:pt>
                <c:pt idx="14">
                  <c:v>127</c:v>
                </c:pt>
                <c:pt idx="15">
                  <c:v>146</c:v>
                </c:pt>
                <c:pt idx="16">
                  <c:v>136</c:v>
                </c:pt>
                <c:pt idx="17">
                  <c:v>125</c:v>
                </c:pt>
                <c:pt idx="18">
                  <c:v>192</c:v>
                </c:pt>
                <c:pt idx="19">
                  <c:v>175</c:v>
                </c:pt>
                <c:pt idx="20">
                  <c:v>193</c:v>
                </c:pt>
                <c:pt idx="21">
                  <c:v>144</c:v>
                </c:pt>
                <c:pt idx="22">
                  <c:v>166</c:v>
                </c:pt>
                <c:pt idx="23">
                  <c:v>133</c:v>
                </c:pt>
                <c:pt idx="24">
                  <c:v>120</c:v>
                </c:pt>
                <c:pt idx="25">
                  <c:v>134</c:v>
                </c:pt>
                <c:pt idx="26">
                  <c:v>145</c:v>
                </c:pt>
                <c:pt idx="27">
                  <c:v>133</c:v>
                </c:pt>
                <c:pt idx="28">
                  <c:v>140</c:v>
                </c:pt>
                <c:pt idx="29">
                  <c:v>173</c:v>
                </c:pt>
                <c:pt idx="30">
                  <c:v>168</c:v>
                </c:pt>
                <c:pt idx="31">
                  <c:v>172</c:v>
                </c:pt>
                <c:pt idx="32">
                  <c:v>141</c:v>
                </c:pt>
                <c:pt idx="33">
                  <c:v>178</c:v>
                </c:pt>
                <c:pt idx="34">
                  <c:v>139</c:v>
                </c:pt>
                <c:pt idx="35">
                  <c:v>136</c:v>
                </c:pt>
                <c:pt idx="36">
                  <c:v>166</c:v>
                </c:pt>
                <c:pt idx="37">
                  <c:v>162</c:v>
                </c:pt>
                <c:pt idx="38">
                  <c:v>193</c:v>
                </c:pt>
                <c:pt idx="39">
                  <c:v>133</c:v>
                </c:pt>
                <c:pt idx="40">
                  <c:v>147</c:v>
                </c:pt>
                <c:pt idx="41">
                  <c:v>127</c:v>
                </c:pt>
                <c:pt idx="42">
                  <c:v>138</c:v>
                </c:pt>
                <c:pt idx="43">
                  <c:v>139</c:v>
                </c:pt>
                <c:pt idx="44">
                  <c:v>171</c:v>
                </c:pt>
                <c:pt idx="45">
                  <c:v>200</c:v>
                </c:pt>
                <c:pt idx="46">
                  <c:v>168</c:v>
                </c:pt>
                <c:pt idx="47">
                  <c:v>157</c:v>
                </c:pt>
                <c:pt idx="48">
                  <c:v>139</c:v>
                </c:pt>
                <c:pt idx="49">
                  <c:v>121</c:v>
                </c:pt>
              </c:numCache>
            </c:numRef>
          </c:xVal>
          <c:yVal>
            <c:numRef>
              <c:f>'covid cases'!$J$4:$J$53</c:f>
              <c:numCache>
                <c:formatCode>General</c:formatCode>
                <c:ptCount val="50"/>
                <c:pt idx="0">
                  <c:v>2.5006478921907394</c:v>
                </c:pt>
                <c:pt idx="1">
                  <c:v>1.6716792257478696</c:v>
                </c:pt>
                <c:pt idx="2">
                  <c:v>1.6213899919160693</c:v>
                </c:pt>
                <c:pt idx="3">
                  <c:v>1.7859496315889636</c:v>
                </c:pt>
                <c:pt idx="4">
                  <c:v>1.6950730281669129</c:v>
                </c:pt>
                <c:pt idx="5">
                  <c:v>2.06890374219503</c:v>
                </c:pt>
                <c:pt idx="6">
                  <c:v>2.0511259611863788</c:v>
                </c:pt>
                <c:pt idx="7">
                  <c:v>2.4180726632853742</c:v>
                </c:pt>
                <c:pt idx="8">
                  <c:v>2.301169590643275</c:v>
                </c:pt>
                <c:pt idx="9">
                  <c:v>2.2476991494844385</c:v>
                </c:pt>
                <c:pt idx="10">
                  <c:v>1.5269413685092865</c:v>
                </c:pt>
                <c:pt idx="11">
                  <c:v>1.0774590354009768</c:v>
                </c:pt>
                <c:pt idx="12">
                  <c:v>1.3094581567120802</c:v>
                </c:pt>
                <c:pt idx="13">
                  <c:v>1.4235547634444654</c:v>
                </c:pt>
                <c:pt idx="14">
                  <c:v>1.3871062999774639</c:v>
                </c:pt>
                <c:pt idx="15">
                  <c:v>1.5340443659503091</c:v>
                </c:pt>
                <c:pt idx="16">
                  <c:v>2.63384691361748</c:v>
                </c:pt>
                <c:pt idx="17">
                  <c:v>1.8144221985383679</c:v>
                </c:pt>
                <c:pt idx="18">
                  <c:v>2.3744418384706156</c:v>
                </c:pt>
                <c:pt idx="19">
                  <c:v>1.7967447643695196</c:v>
                </c:pt>
                <c:pt idx="20">
                  <c:v>5.8364673306608257</c:v>
                </c:pt>
                <c:pt idx="21">
                  <c:v>2.3270165043474313</c:v>
                </c:pt>
                <c:pt idx="22">
                  <c:v>1.3695310882201386</c:v>
                </c:pt>
                <c:pt idx="23">
                  <c:v>1.0716536179576106</c:v>
                </c:pt>
                <c:pt idx="24">
                  <c:v>1.7244880937486968</c:v>
                </c:pt>
                <c:pt idx="25">
                  <c:v>1.4806444888600052</c:v>
                </c:pt>
                <c:pt idx="26">
                  <c:v>2.5859123506272632</c:v>
                </c:pt>
                <c:pt idx="27">
                  <c:v>1.0248235832208041</c:v>
                </c:pt>
                <c:pt idx="28">
                  <c:v>1.1139256151012558</c:v>
                </c:pt>
                <c:pt idx="29">
                  <c:v>3.5607681475424728</c:v>
                </c:pt>
                <c:pt idx="30">
                  <c:v>2.2583844335582883</c:v>
                </c:pt>
                <c:pt idx="31">
                  <c:v>1.806601429341397</c:v>
                </c:pt>
                <c:pt idx="32">
                  <c:v>1.4619227071542591</c:v>
                </c:pt>
                <c:pt idx="33">
                  <c:v>2.8044885315662902</c:v>
                </c:pt>
                <c:pt idx="34">
                  <c:v>1.8612667409120762</c:v>
                </c:pt>
                <c:pt idx="35">
                  <c:v>1.6551251821706492</c:v>
                </c:pt>
                <c:pt idx="36">
                  <c:v>3.4974892238541293</c:v>
                </c:pt>
                <c:pt idx="37">
                  <c:v>2.167589664300607</c:v>
                </c:pt>
                <c:pt idx="38">
                  <c:v>2.0770704445339288</c:v>
                </c:pt>
                <c:pt idx="39">
                  <c:v>1.9091256459202555</c:v>
                </c:pt>
                <c:pt idx="40">
                  <c:v>0.87287142712857291</c:v>
                </c:pt>
                <c:pt idx="41">
                  <c:v>1.5355235337061628</c:v>
                </c:pt>
                <c:pt idx="42">
                  <c:v>1.7744395195914751</c:v>
                </c:pt>
                <c:pt idx="43">
                  <c:v>1.4420016478036513</c:v>
                </c:pt>
                <c:pt idx="44">
                  <c:v>2.6457427453313804</c:v>
                </c:pt>
                <c:pt idx="45">
                  <c:v>9.510321100917432</c:v>
                </c:pt>
                <c:pt idx="46">
                  <c:v>3.3169417066528335</c:v>
                </c:pt>
                <c:pt idx="47">
                  <c:v>1.3838764346116821</c:v>
                </c:pt>
                <c:pt idx="48">
                  <c:v>3.8861616232535279</c:v>
                </c:pt>
                <c:pt idx="49">
                  <c:v>1.5556756513319372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EE-4E1C-B710-9ACA82FDC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4944"/>
        <c:axId val="162493024"/>
      </c:scatterChart>
      <c:valAx>
        <c:axId val="1624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3024"/>
        <c:crosses val="autoZero"/>
        <c:crossBetween val="midCat"/>
      </c:valAx>
      <c:valAx>
        <c:axId val="1624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434975</xdr:colOff>
      <xdr:row>2</xdr:row>
      <xdr:rowOff>38100</xdr:rowOff>
    </xdr:from>
    <xdr:to>
      <xdr:col>29</xdr:col>
      <xdr:colOff>130175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FAD365-7704-46DA-86C3-80F93228A0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463550</xdr:colOff>
      <xdr:row>17</xdr:row>
      <xdr:rowOff>165100</xdr:rowOff>
    </xdr:from>
    <xdr:to>
      <xdr:col>29</xdr:col>
      <xdr:colOff>158750</xdr:colOff>
      <xdr:row>32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16CA0D-5480-422A-BF8E-C3115B5545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0</xdr:colOff>
      <xdr:row>2</xdr:row>
      <xdr:rowOff>0</xdr:rowOff>
    </xdr:from>
    <xdr:to>
      <xdr:col>42</xdr:col>
      <xdr:colOff>304800</xdr:colOff>
      <xdr:row>16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1D51E4-FF02-4B8B-8ADF-8254AC8196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34925</xdr:colOff>
      <xdr:row>17</xdr:row>
      <xdr:rowOff>133350</xdr:rowOff>
    </xdr:from>
    <xdr:to>
      <xdr:col>42</xdr:col>
      <xdr:colOff>339725</xdr:colOff>
      <xdr:row>32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33E2E3-40FB-47BB-A860-FA9EDAF13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15875</xdr:colOff>
      <xdr:row>33</xdr:row>
      <xdr:rowOff>120650</xdr:rowOff>
    </xdr:from>
    <xdr:to>
      <xdr:col>42</xdr:col>
      <xdr:colOff>320675</xdr:colOff>
      <xdr:row>48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3380AD-DBE5-4B0A-BA0B-F67665AE73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514350</xdr:colOff>
      <xdr:row>34</xdr:row>
      <xdr:rowOff>0</xdr:rowOff>
    </xdr:from>
    <xdr:to>
      <xdr:col>29</xdr:col>
      <xdr:colOff>209550</xdr:colOff>
      <xdr:row>48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613359F-A379-4FAC-94FC-2C7116DAF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E87C-088F-4243-BAF1-14D416AEB5B1}">
  <dimension ref="A1:AZ57"/>
  <sheetViews>
    <sheetView tabSelected="1" topLeftCell="N1" workbookViewId="0">
      <selection activeCell="AJ52" sqref="AJ52"/>
    </sheetView>
  </sheetViews>
  <sheetFormatPr defaultRowHeight="14.5" x14ac:dyDescent="0.35"/>
  <cols>
    <col min="1" max="1" width="12.453125" bestFit="1" customWidth="1"/>
    <col min="2" max="4" width="11" bestFit="1" customWidth="1"/>
    <col min="7" max="7" width="14.08984375" customWidth="1"/>
    <col min="8" max="8" width="10.81640625" customWidth="1"/>
    <col min="31" max="31" width="10.26953125" customWidth="1"/>
    <col min="44" max="44" width="11.08984375" customWidth="1"/>
    <col min="45" max="45" width="11.81640625" bestFit="1" customWidth="1"/>
  </cols>
  <sheetData>
    <row r="1" spans="1:52" x14ac:dyDescent="0.35">
      <c r="A1" t="s">
        <v>90</v>
      </c>
      <c r="F1" t="s">
        <v>96</v>
      </c>
      <c r="H1" t="s">
        <v>75</v>
      </c>
      <c r="M1" s="1" t="s">
        <v>56</v>
      </c>
      <c r="P1" s="1" t="s">
        <v>71</v>
      </c>
      <c r="X1" s="1" t="s">
        <v>62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63</v>
      </c>
    </row>
    <row r="2" spans="1:52" x14ac:dyDescent="0.35">
      <c r="F2" s="1" t="s">
        <v>73</v>
      </c>
      <c r="M2" t="s">
        <v>91</v>
      </c>
      <c r="W2" t="s">
        <v>60</v>
      </c>
      <c r="AL2" t="s">
        <v>58</v>
      </c>
    </row>
    <row r="3" spans="1:52" x14ac:dyDescent="0.35">
      <c r="B3" s="1" t="s">
        <v>51</v>
      </c>
      <c r="C3" s="1" t="s">
        <v>52</v>
      </c>
      <c r="D3" s="1" t="s">
        <v>53</v>
      </c>
      <c r="F3" s="1" t="s">
        <v>72</v>
      </c>
      <c r="G3" s="1"/>
      <c r="H3" s="1" t="s">
        <v>54</v>
      </c>
      <c r="I3" s="1" t="s">
        <v>55</v>
      </c>
      <c r="J3" s="1" t="s">
        <v>74</v>
      </c>
      <c r="L3" s="1">
        <v>2020</v>
      </c>
      <c r="M3" s="1">
        <v>2021</v>
      </c>
      <c r="N3" s="1">
        <v>2022</v>
      </c>
      <c r="P3" s="1">
        <v>2020</v>
      </c>
      <c r="Q3" s="1">
        <v>2021</v>
      </c>
      <c r="R3" s="1">
        <v>2022</v>
      </c>
    </row>
    <row r="4" spans="1:52" x14ac:dyDescent="0.35">
      <c r="A4" t="s">
        <v>1</v>
      </c>
      <c r="B4">
        <v>46304</v>
      </c>
      <c r="C4">
        <v>103603</v>
      </c>
      <c r="D4">
        <v>127977</v>
      </c>
      <c r="F4">
        <v>142</v>
      </c>
      <c r="H4">
        <f>C4/B4</f>
        <v>2.2374524879060123</v>
      </c>
      <c r="I4">
        <f t="shared" ref="H4:I35" si="0">D4/C4</f>
        <v>1.2352634576218835</v>
      </c>
      <c r="J4">
        <f>(C4+D4)/(2*B4)</f>
        <v>2.5006478921907394</v>
      </c>
      <c r="L4">
        <v>726473</v>
      </c>
      <c r="M4">
        <v>729244</v>
      </c>
      <c r="N4">
        <v>729352</v>
      </c>
      <c r="P4">
        <f t="shared" ref="P4:R35" si="1">B4/L4*100</f>
        <v>6.3738087995011519</v>
      </c>
      <c r="Q4">
        <f t="shared" si="1"/>
        <v>14.206904684851709</v>
      </c>
      <c r="R4">
        <f t="shared" si="1"/>
        <v>17.546671565992828</v>
      </c>
    </row>
    <row r="5" spans="1:52" x14ac:dyDescent="0.35">
      <c r="A5" t="s">
        <v>0</v>
      </c>
      <c r="B5">
        <v>361226</v>
      </c>
      <c r="C5">
        <v>535388</v>
      </c>
      <c r="D5">
        <v>672320</v>
      </c>
      <c r="F5">
        <v>117</v>
      </c>
      <c r="H5">
        <f t="shared" si="0"/>
        <v>1.4821413740982099</v>
      </c>
      <c r="I5">
        <f t="shared" si="0"/>
        <v>1.2557621762161273</v>
      </c>
      <c r="J5">
        <f t="shared" ref="J5:J53" si="2">(C5+D5)/(2*B5)</f>
        <v>1.6716792257478696</v>
      </c>
      <c r="L5">
        <v>4921532</v>
      </c>
      <c r="M5">
        <v>5039877</v>
      </c>
      <c r="N5">
        <v>5074296</v>
      </c>
      <c r="P5">
        <f t="shared" si="1"/>
        <v>7.3397064166198653</v>
      </c>
      <c r="Q5">
        <f t="shared" si="1"/>
        <v>10.623037030467211</v>
      </c>
      <c r="R5">
        <f t="shared" si="1"/>
        <v>13.249522692408958</v>
      </c>
      <c r="AW5" s="1"/>
      <c r="AX5" s="1"/>
      <c r="AY5" s="1"/>
      <c r="AZ5" s="1"/>
    </row>
    <row r="6" spans="1:52" x14ac:dyDescent="0.35">
      <c r="A6" t="s">
        <v>3</v>
      </c>
      <c r="B6">
        <v>225138</v>
      </c>
      <c r="C6">
        <v>337317</v>
      </c>
      <c r="D6">
        <v>392756</v>
      </c>
      <c r="F6">
        <v>130</v>
      </c>
      <c r="H6">
        <f t="shared" si="0"/>
        <v>1.4982677291261359</v>
      </c>
      <c r="I6">
        <f t="shared" si="0"/>
        <v>1.1643528194546968</v>
      </c>
      <c r="J6">
        <f t="shared" si="2"/>
        <v>1.6213899919160693</v>
      </c>
      <c r="L6">
        <v>3030522</v>
      </c>
      <c r="M6">
        <v>3025891</v>
      </c>
      <c r="N6">
        <v>3045637</v>
      </c>
      <c r="P6">
        <f t="shared" si="1"/>
        <v>7.4290171792186293</v>
      </c>
      <c r="Q6">
        <f t="shared" si="1"/>
        <v>11.14769170469128</v>
      </c>
      <c r="R6">
        <f t="shared" si="1"/>
        <v>12.895693084894885</v>
      </c>
      <c r="AE6" t="s">
        <v>65</v>
      </c>
      <c r="AF6" cm="1">
        <f t="array" ref="AF6:AG10">LINEST($I$4:$I$53, $F$4:$F$53, TRUE, TRUE)</f>
        <v>3.655264499526056E-3</v>
      </c>
      <c r="AG6">
        <v>0.65662544377463494</v>
      </c>
      <c r="AH6" t="s">
        <v>66</v>
      </c>
      <c r="AR6" t="s">
        <v>65</v>
      </c>
      <c r="AS6" cm="1">
        <f t="array" ref="AS6:AT10">LINEST($R$4:$R$53, $F$4:$F$53, TRUE, TRUE)</f>
        <v>1.4109869357028158E-2</v>
      </c>
      <c r="AT6">
        <v>10.385338953950377</v>
      </c>
      <c r="AU6" t="s">
        <v>66</v>
      </c>
    </row>
    <row r="7" spans="1:52" x14ac:dyDescent="0.35">
      <c r="A7" t="s">
        <v>2</v>
      </c>
      <c r="B7">
        <v>520207</v>
      </c>
      <c r="C7">
        <v>861281</v>
      </c>
      <c r="D7">
        <v>996846</v>
      </c>
      <c r="F7">
        <v>143</v>
      </c>
      <c r="H7">
        <f t="shared" si="0"/>
        <v>1.6556505391123149</v>
      </c>
      <c r="I7">
        <f t="shared" si="0"/>
        <v>1.1573992692280453</v>
      </c>
      <c r="J7">
        <f t="shared" si="2"/>
        <v>1.7859496315889636</v>
      </c>
      <c r="L7">
        <v>7421401</v>
      </c>
      <c r="M7">
        <v>7276316</v>
      </c>
      <c r="N7">
        <v>7359197</v>
      </c>
      <c r="P7">
        <f t="shared" si="1"/>
        <v>7.009552509020871</v>
      </c>
      <c r="Q7">
        <f t="shared" si="1"/>
        <v>11.836772894415251</v>
      </c>
      <c r="R7">
        <f t="shared" si="1"/>
        <v>13.545581127940999</v>
      </c>
      <c r="AE7" t="s">
        <v>67</v>
      </c>
      <c r="AF7">
        <v>1.238979974026197E-3</v>
      </c>
      <c r="AG7">
        <v>0.19022664414978174</v>
      </c>
      <c r="AR7" t="s">
        <v>67</v>
      </c>
      <c r="AS7">
        <v>1.4788628771790772E-2</v>
      </c>
      <c r="AT7">
        <v>2.2705703738639968</v>
      </c>
    </row>
    <row r="8" spans="1:52" x14ac:dyDescent="0.35">
      <c r="A8" t="s">
        <v>4</v>
      </c>
      <c r="B8">
        <v>2480002</v>
      </c>
      <c r="C8">
        <v>2917948</v>
      </c>
      <c r="D8">
        <v>5489621</v>
      </c>
      <c r="F8">
        <v>174</v>
      </c>
      <c r="H8">
        <f t="shared" si="0"/>
        <v>1.176590986620172</v>
      </c>
      <c r="I8">
        <f t="shared" si="0"/>
        <v>1.881329276601228</v>
      </c>
      <c r="J8">
        <f t="shared" si="2"/>
        <v>1.6950730281669129</v>
      </c>
      <c r="L8">
        <v>39368078</v>
      </c>
      <c r="M8">
        <v>39237836</v>
      </c>
      <c r="N8">
        <v>39029342</v>
      </c>
      <c r="P8">
        <f t="shared" si="1"/>
        <v>6.2995252143119611</v>
      </c>
      <c r="Q8">
        <f t="shared" si="1"/>
        <v>7.4365670930476382</v>
      </c>
      <c r="R8">
        <f t="shared" si="1"/>
        <v>14.065369075399733</v>
      </c>
      <c r="AE8" t="s">
        <v>68</v>
      </c>
      <c r="AF8">
        <v>0.1534959276368793</v>
      </c>
      <c r="AG8">
        <v>0.19931302596795067</v>
      </c>
      <c r="AR8" t="s">
        <v>68</v>
      </c>
      <c r="AS8">
        <v>1.8611858381314485E-2</v>
      </c>
      <c r="AT8">
        <v>2.3790266285288588</v>
      </c>
    </row>
    <row r="9" spans="1:52" x14ac:dyDescent="0.35">
      <c r="A9" t="s">
        <v>5</v>
      </c>
      <c r="B9">
        <v>334082</v>
      </c>
      <c r="C9">
        <v>620088</v>
      </c>
      <c r="D9">
        <v>762279</v>
      </c>
      <c r="F9">
        <v>168</v>
      </c>
      <c r="H9">
        <f t="shared" si="0"/>
        <v>1.8560952101579851</v>
      </c>
      <c r="I9">
        <f t="shared" si="0"/>
        <v>1.2293077756705499</v>
      </c>
      <c r="J9">
        <f t="shared" si="2"/>
        <v>2.06890374219503</v>
      </c>
      <c r="L9">
        <v>5805390</v>
      </c>
      <c r="M9">
        <v>5809631</v>
      </c>
      <c r="N9">
        <v>5838348</v>
      </c>
      <c r="P9">
        <f t="shared" si="1"/>
        <v>5.754686592976527</v>
      </c>
      <c r="Q9">
        <f t="shared" si="1"/>
        <v>10.67344896775716</v>
      </c>
      <c r="R9">
        <f t="shared" si="1"/>
        <v>13.056415958760937</v>
      </c>
      <c r="AF9">
        <v>8.703802813378168</v>
      </c>
      <c r="AG9">
        <v>48</v>
      </c>
      <c r="AS9">
        <v>0.91031179654319727</v>
      </c>
      <c r="AT9">
        <v>48</v>
      </c>
    </row>
    <row r="10" spans="1:52" x14ac:dyDescent="0.35">
      <c r="A10" t="s">
        <v>6</v>
      </c>
      <c r="B10">
        <v>185708</v>
      </c>
      <c r="C10">
        <v>324480</v>
      </c>
      <c r="D10">
        <v>437341</v>
      </c>
      <c r="F10">
        <v>192</v>
      </c>
      <c r="H10">
        <f t="shared" si="0"/>
        <v>1.7472591380015938</v>
      </c>
      <c r="I10">
        <f t="shared" si="0"/>
        <v>1.3478211291913216</v>
      </c>
      <c r="J10">
        <f t="shared" si="2"/>
        <v>2.0511259611863788</v>
      </c>
      <c r="L10">
        <v>3557006</v>
      </c>
      <c r="M10">
        <v>3605597</v>
      </c>
      <c r="N10">
        <v>3626205</v>
      </c>
      <c r="P10">
        <f t="shared" si="1"/>
        <v>5.2209076959667771</v>
      </c>
      <c r="Q10">
        <f t="shared" si="1"/>
        <v>8.9993418565635608</v>
      </c>
      <c r="R10">
        <f t="shared" si="1"/>
        <v>12.060570210454181</v>
      </c>
      <c r="AF10">
        <v>0.34576450554454374</v>
      </c>
      <c r="AG10">
        <v>1.9068327513840468</v>
      </c>
      <c r="AS10">
        <v>5.152153302320869</v>
      </c>
      <c r="AT10">
        <v>271.66884956397064</v>
      </c>
    </row>
    <row r="11" spans="1:52" x14ac:dyDescent="0.35">
      <c r="A11" t="s">
        <v>8</v>
      </c>
      <c r="B11">
        <v>28983</v>
      </c>
      <c r="C11">
        <v>65303</v>
      </c>
      <c r="D11">
        <v>74863</v>
      </c>
      <c r="F11">
        <v>186</v>
      </c>
      <c r="H11">
        <f t="shared" si="0"/>
        <v>2.2531483973363695</v>
      </c>
      <c r="I11">
        <f t="shared" si="0"/>
        <v>1.1463944994870068</v>
      </c>
      <c r="J11">
        <f t="shared" si="2"/>
        <v>2.4180726632853742</v>
      </c>
      <c r="L11">
        <v>712816</v>
      </c>
      <c r="M11">
        <v>670050</v>
      </c>
      <c r="N11">
        <v>671803</v>
      </c>
      <c r="P11">
        <f t="shared" si="1"/>
        <v>4.0659861731498737</v>
      </c>
      <c r="Q11">
        <f t="shared" si="1"/>
        <v>9.7459891052906507</v>
      </c>
      <c r="R11">
        <f t="shared" si="1"/>
        <v>11.143594178650588</v>
      </c>
    </row>
    <row r="12" spans="1:52" x14ac:dyDescent="0.35">
      <c r="A12" t="s">
        <v>7</v>
      </c>
      <c r="B12">
        <v>57456</v>
      </c>
      <c r="C12">
        <v>122910</v>
      </c>
      <c r="D12">
        <v>141522</v>
      </c>
      <c r="F12">
        <v>160</v>
      </c>
      <c r="H12">
        <f t="shared" si="0"/>
        <v>2.1392021720969088</v>
      </c>
      <c r="I12">
        <f t="shared" si="0"/>
        <v>1.1514278740541859</v>
      </c>
      <c r="J12">
        <f t="shared" si="2"/>
        <v>2.301169590643275</v>
      </c>
      <c r="L12">
        <v>986809</v>
      </c>
      <c r="M12">
        <v>1003384</v>
      </c>
      <c r="N12">
        <v>1018396</v>
      </c>
      <c r="P12">
        <f t="shared" si="1"/>
        <v>5.8224033222234493</v>
      </c>
      <c r="Q12">
        <f t="shared" si="1"/>
        <v>12.249547531154573</v>
      </c>
      <c r="R12">
        <f t="shared" si="1"/>
        <v>13.896558902430881</v>
      </c>
      <c r="AE12" t="s">
        <v>69</v>
      </c>
      <c r="AF12">
        <f>AF6-(1.96*AF7)</f>
        <v>1.2268637504347099E-3</v>
      </c>
      <c r="AR12" t="s">
        <v>69</v>
      </c>
      <c r="AS12">
        <f>AS6-(1.96*AS7)</f>
        <v>-1.4875843035681756E-2</v>
      </c>
    </row>
    <row r="13" spans="1:52" x14ac:dyDescent="0.35">
      <c r="A13" t="s">
        <v>9</v>
      </c>
      <c r="B13">
        <v>1323315</v>
      </c>
      <c r="C13">
        <v>2899584</v>
      </c>
      <c r="D13">
        <v>3049244</v>
      </c>
      <c r="F13">
        <v>157</v>
      </c>
      <c r="H13">
        <f t="shared" si="0"/>
        <v>2.191151766586187</v>
      </c>
      <c r="I13">
        <f t="shared" si="0"/>
        <v>1.0516143005341456</v>
      </c>
      <c r="J13">
        <f t="shared" si="2"/>
        <v>2.2476991494844385</v>
      </c>
      <c r="L13">
        <v>21733312</v>
      </c>
      <c r="M13">
        <v>21781128</v>
      </c>
      <c r="N13">
        <v>22244823</v>
      </c>
      <c r="P13">
        <f t="shared" si="1"/>
        <v>6.0888786761999274</v>
      </c>
      <c r="Q13">
        <f t="shared" si="1"/>
        <v>13.312368395245647</v>
      </c>
      <c r="R13">
        <f t="shared" si="1"/>
        <v>13.707656833232612</v>
      </c>
      <c r="AE13" t="s">
        <v>70</v>
      </c>
      <c r="AF13">
        <f>AF6+(1.96*AF7)</f>
        <v>6.0836652486174021E-3</v>
      </c>
      <c r="AR13" t="s">
        <v>70</v>
      </c>
      <c r="AS13">
        <f>AS6+(1.96*AS7)</f>
        <v>4.3095581749738071E-2</v>
      </c>
    </row>
    <row r="14" spans="1:52" x14ac:dyDescent="0.35">
      <c r="A14" t="s">
        <v>10</v>
      </c>
      <c r="B14">
        <v>566675</v>
      </c>
      <c r="C14">
        <v>853359</v>
      </c>
      <c r="D14">
        <v>877200</v>
      </c>
      <c r="F14">
        <v>124</v>
      </c>
      <c r="H14">
        <f t="shared" si="0"/>
        <v>1.5059055013896854</v>
      </c>
      <c r="I14">
        <f t="shared" si="0"/>
        <v>1.0279378315574101</v>
      </c>
      <c r="J14">
        <f t="shared" si="2"/>
        <v>1.5269413685092865</v>
      </c>
      <c r="L14">
        <v>10710017</v>
      </c>
      <c r="M14">
        <v>10799566</v>
      </c>
      <c r="N14">
        <v>10912876</v>
      </c>
      <c r="P14">
        <f t="shared" si="1"/>
        <v>5.2910747013753578</v>
      </c>
      <c r="Q14">
        <f t="shared" si="1"/>
        <v>7.901789757106906</v>
      </c>
      <c r="R14">
        <f t="shared" si="1"/>
        <v>8.0382110087203404</v>
      </c>
    </row>
    <row r="15" spans="1:52" x14ac:dyDescent="0.35">
      <c r="A15" t="s">
        <v>14</v>
      </c>
      <c r="B15">
        <v>280303</v>
      </c>
      <c r="C15">
        <v>302045</v>
      </c>
      <c r="D15">
        <v>301985</v>
      </c>
      <c r="F15">
        <v>149</v>
      </c>
      <c r="H15">
        <f t="shared" si="0"/>
        <v>1.0775660624395744</v>
      </c>
      <c r="I15">
        <f t="shared" si="0"/>
        <v>0.99980135410286541</v>
      </c>
      <c r="J15">
        <f t="shared" si="2"/>
        <v>1.0774590354009768</v>
      </c>
      <c r="L15">
        <v>3163561</v>
      </c>
      <c r="M15">
        <v>3193079</v>
      </c>
      <c r="N15">
        <v>3200517</v>
      </c>
      <c r="P15">
        <f t="shared" si="1"/>
        <v>8.8603633690009449</v>
      </c>
      <c r="Q15">
        <f t="shared" si="1"/>
        <v>9.4593650830436715</v>
      </c>
      <c r="R15">
        <f t="shared" si="1"/>
        <v>9.4355068259284351</v>
      </c>
    </row>
    <row r="16" spans="1:52" x14ac:dyDescent="0.35">
      <c r="A16" t="s">
        <v>11</v>
      </c>
      <c r="B16">
        <v>141074</v>
      </c>
      <c r="C16">
        <v>178308</v>
      </c>
      <c r="D16">
        <v>191153</v>
      </c>
      <c r="F16">
        <v>110</v>
      </c>
      <c r="H16">
        <f t="shared" si="0"/>
        <v>1.2639324042700995</v>
      </c>
      <c r="I16">
        <f t="shared" si="0"/>
        <v>1.0720382708571685</v>
      </c>
      <c r="J16">
        <f t="shared" si="2"/>
        <v>1.3094581567120802</v>
      </c>
      <c r="L16">
        <v>1826061</v>
      </c>
      <c r="M16">
        <v>1899784</v>
      </c>
      <c r="N16">
        <v>1937074</v>
      </c>
      <c r="P16">
        <f t="shared" si="1"/>
        <v>7.7255907661354133</v>
      </c>
      <c r="Q16">
        <f t="shared" si="1"/>
        <v>9.3856985846812062</v>
      </c>
      <c r="R16">
        <f t="shared" si="1"/>
        <v>9.8681310058366378</v>
      </c>
    </row>
    <row r="17" spans="1:47" x14ac:dyDescent="0.35">
      <c r="A17" t="s">
        <v>12</v>
      </c>
      <c r="B17">
        <v>963389</v>
      </c>
      <c r="C17">
        <v>1217642</v>
      </c>
      <c r="D17">
        <v>1525232</v>
      </c>
      <c r="F17">
        <v>163</v>
      </c>
      <c r="H17">
        <f t="shared" si="0"/>
        <v>1.2639151993639122</v>
      </c>
      <c r="I17">
        <f t="shared" si="0"/>
        <v>1.2526111944233198</v>
      </c>
      <c r="J17">
        <f t="shared" si="2"/>
        <v>1.4235547634444654</v>
      </c>
      <c r="L17">
        <v>12587530</v>
      </c>
      <c r="M17">
        <v>12671469</v>
      </c>
      <c r="N17">
        <v>12582032</v>
      </c>
      <c r="P17">
        <f t="shared" si="1"/>
        <v>7.6535189985644525</v>
      </c>
      <c r="Q17">
        <f t="shared" si="1"/>
        <v>9.6093199612452196</v>
      </c>
      <c r="R17">
        <f t="shared" si="1"/>
        <v>12.122302661446101</v>
      </c>
    </row>
    <row r="18" spans="1:47" x14ac:dyDescent="0.35">
      <c r="A18" t="s">
        <v>13</v>
      </c>
      <c r="B18">
        <v>514732</v>
      </c>
      <c r="C18">
        <v>736104</v>
      </c>
      <c r="D18">
        <v>691872</v>
      </c>
      <c r="F18">
        <v>127</v>
      </c>
      <c r="H18">
        <f t="shared" si="0"/>
        <v>1.4300723483288391</v>
      </c>
      <c r="I18">
        <f t="shared" si="0"/>
        <v>0.93991066479736562</v>
      </c>
      <c r="J18">
        <f t="shared" si="2"/>
        <v>1.3871062999774639</v>
      </c>
      <c r="L18">
        <v>6754953</v>
      </c>
      <c r="M18">
        <v>6805985</v>
      </c>
      <c r="N18">
        <v>6833037</v>
      </c>
      <c r="P18">
        <f t="shared" si="1"/>
        <v>7.6200678228257104</v>
      </c>
      <c r="Q18">
        <f t="shared" si="1"/>
        <v>10.815539558197674</v>
      </c>
      <c r="R18">
        <f t="shared" si="1"/>
        <v>10.125395193967192</v>
      </c>
    </row>
    <row r="19" spans="1:47" x14ac:dyDescent="0.35">
      <c r="A19" t="s">
        <v>15</v>
      </c>
      <c r="B19">
        <v>225353</v>
      </c>
      <c r="C19">
        <v>294191</v>
      </c>
      <c r="D19">
        <v>397212</v>
      </c>
      <c r="F19">
        <v>146</v>
      </c>
      <c r="H19">
        <f t="shared" si="0"/>
        <v>1.3054674222220251</v>
      </c>
      <c r="I19">
        <f t="shared" si="0"/>
        <v>1.3501840640944149</v>
      </c>
      <c r="J19">
        <f t="shared" si="2"/>
        <v>1.5340443659503091</v>
      </c>
      <c r="L19">
        <v>2913805</v>
      </c>
      <c r="M19">
        <v>2934582</v>
      </c>
      <c r="N19">
        <v>2937150</v>
      </c>
      <c r="P19">
        <f t="shared" si="1"/>
        <v>7.7339767074323778</v>
      </c>
      <c r="Q19">
        <f t="shared" si="1"/>
        <v>10.024971188400936</v>
      </c>
      <c r="R19">
        <f t="shared" si="1"/>
        <v>13.523721975384301</v>
      </c>
    </row>
    <row r="20" spans="1:47" x14ac:dyDescent="0.35">
      <c r="A20" t="s">
        <v>16</v>
      </c>
      <c r="B20">
        <v>265262</v>
      </c>
      <c r="C20">
        <v>590883</v>
      </c>
      <c r="D20">
        <v>806436</v>
      </c>
      <c r="F20">
        <v>136</v>
      </c>
      <c r="H20">
        <f t="shared" si="0"/>
        <v>2.2275448424576458</v>
      </c>
      <c r="I20">
        <f t="shared" si="0"/>
        <v>1.3647981072395043</v>
      </c>
      <c r="J20">
        <f t="shared" si="2"/>
        <v>2.63384691361748</v>
      </c>
      <c r="L20">
        <v>4477251</v>
      </c>
      <c r="M20">
        <v>4509394</v>
      </c>
      <c r="N20">
        <v>4512310</v>
      </c>
      <c r="P20">
        <f t="shared" si="1"/>
        <v>5.9246622536909372</v>
      </c>
      <c r="Q20">
        <f t="shared" si="1"/>
        <v>13.103379301076817</v>
      </c>
      <c r="R20">
        <f t="shared" si="1"/>
        <v>17.871910396227207</v>
      </c>
    </row>
    <row r="21" spans="1:47" x14ac:dyDescent="0.35">
      <c r="A21" t="s">
        <v>17</v>
      </c>
      <c r="B21">
        <v>315264</v>
      </c>
      <c r="C21">
        <v>513431</v>
      </c>
      <c r="D21">
        <v>630613</v>
      </c>
      <c r="F21">
        <v>125</v>
      </c>
      <c r="H21">
        <f t="shared" si="0"/>
        <v>1.628574781770199</v>
      </c>
      <c r="I21">
        <f t="shared" si="0"/>
        <v>1.2282331997873133</v>
      </c>
      <c r="J21">
        <f t="shared" si="2"/>
        <v>1.8144221985383679</v>
      </c>
      <c r="L21">
        <v>4645318</v>
      </c>
      <c r="M21">
        <v>4624047</v>
      </c>
      <c r="N21">
        <v>4590241</v>
      </c>
      <c r="P21">
        <f t="shared" si="1"/>
        <v>6.7867043763204151</v>
      </c>
      <c r="Q21">
        <f t="shared" si="1"/>
        <v>11.10349873173867</v>
      </c>
      <c r="R21">
        <f t="shared" si="1"/>
        <v>13.738123989568304</v>
      </c>
      <c r="AE21" t="s">
        <v>65</v>
      </c>
      <c r="AF21" cm="1">
        <f t="array" ref="AF21:AG25">LINEST($H$4:$H$53, $F$4:$F$53, TRUE, TRUE)</f>
        <v>2.3897658419052184E-2</v>
      </c>
      <c r="AG21">
        <v>-1.6795752894054017</v>
      </c>
      <c r="AH21" t="s">
        <v>66</v>
      </c>
      <c r="AR21" t="s">
        <v>65</v>
      </c>
      <c r="AS21" cm="1">
        <f t="array" ref="AS21:AT25">LINEST($Q$4:$Q$53, $F$4:$F$53, TRUE, TRUE)</f>
        <v>-1.6921042837805371E-2</v>
      </c>
      <c r="AT21">
        <v>13.064905637071229</v>
      </c>
      <c r="AU21" t="s">
        <v>66</v>
      </c>
    </row>
    <row r="22" spans="1:47" s="2" customFormat="1" x14ac:dyDescent="0.35">
      <c r="A22" t="s">
        <v>20</v>
      </c>
      <c r="B22">
        <v>341523</v>
      </c>
      <c r="C22">
        <v>718587</v>
      </c>
      <c r="D22">
        <v>903266</v>
      </c>
      <c r="F22" s="2">
        <v>192</v>
      </c>
      <c r="H22">
        <f t="shared" si="0"/>
        <v>2.1040661975913775</v>
      </c>
      <c r="I22">
        <f t="shared" si="0"/>
        <v>1.257002979458298</v>
      </c>
      <c r="J22">
        <f t="shared" si="2"/>
        <v>2.3744418384706156</v>
      </c>
      <c r="L22">
        <v>6893574</v>
      </c>
      <c r="M22">
        <v>6984723</v>
      </c>
      <c r="N22">
        <v>6981974</v>
      </c>
      <c r="P22">
        <f t="shared" si="1"/>
        <v>4.9542225846853896</v>
      </c>
      <c r="Q22">
        <f t="shared" si="1"/>
        <v>10.287981355881973</v>
      </c>
      <c r="R22">
        <f t="shared" si="1"/>
        <v>12.937114919075896</v>
      </c>
      <c r="AE22" t="s">
        <v>67</v>
      </c>
      <c r="AF22">
        <v>6.078351219375046E-3</v>
      </c>
      <c r="AG22">
        <v>0.93323893740432695</v>
      </c>
      <c r="AH22"/>
      <c r="AR22" t="s">
        <v>67</v>
      </c>
      <c r="AS22">
        <v>1.0619289120457719E-2</v>
      </c>
      <c r="AT22">
        <v>1.6304313023531134</v>
      </c>
      <c r="AU22"/>
    </row>
    <row r="23" spans="1:47" x14ac:dyDescent="0.35">
      <c r="A23" t="s">
        <v>19</v>
      </c>
      <c r="B23">
        <v>276662</v>
      </c>
      <c r="C23">
        <v>449726</v>
      </c>
      <c r="D23">
        <v>544456</v>
      </c>
      <c r="F23">
        <v>175</v>
      </c>
      <c r="H23">
        <f t="shared" si="0"/>
        <v>1.6255430814495666</v>
      </c>
      <c r="I23">
        <f t="shared" si="0"/>
        <v>1.2106393670812894</v>
      </c>
      <c r="J23">
        <f t="shared" si="2"/>
        <v>1.7967447643695196</v>
      </c>
      <c r="L23" s="2">
        <v>6055802</v>
      </c>
      <c r="M23" s="2">
        <v>6165129</v>
      </c>
      <c r="N23" s="2">
        <v>6164660</v>
      </c>
      <c r="P23">
        <f t="shared" si="1"/>
        <v>4.5685443480483672</v>
      </c>
      <c r="Q23">
        <f t="shared" si="1"/>
        <v>7.2946729906219323</v>
      </c>
      <c r="R23">
        <f t="shared" si="1"/>
        <v>8.8318901610145577</v>
      </c>
      <c r="AE23" t="s">
        <v>68</v>
      </c>
      <c r="AF23">
        <v>0.24358816961527213</v>
      </c>
      <c r="AG23">
        <v>0.97781610665807839</v>
      </c>
      <c r="AR23" t="s">
        <v>68</v>
      </c>
      <c r="AS23">
        <v>5.0238502119520703E-2</v>
      </c>
      <c r="AT23">
        <v>1.7083106205090386</v>
      </c>
    </row>
    <row r="24" spans="1:47" x14ac:dyDescent="0.35">
      <c r="A24" t="s">
        <v>18</v>
      </c>
      <c r="B24">
        <v>24197</v>
      </c>
      <c r="C24">
        <v>122539</v>
      </c>
      <c r="D24">
        <v>159911</v>
      </c>
      <c r="F24">
        <v>193</v>
      </c>
      <c r="H24">
        <f t="shared" si="0"/>
        <v>5.0642228375418439</v>
      </c>
      <c r="I24">
        <f t="shared" si="0"/>
        <v>1.3049804552020172</v>
      </c>
      <c r="J24">
        <f t="shared" si="2"/>
        <v>5.8364673306608257</v>
      </c>
      <c r="L24">
        <v>1350141</v>
      </c>
      <c r="M24">
        <v>1372247</v>
      </c>
      <c r="N24">
        <v>1385340</v>
      </c>
      <c r="P24">
        <f t="shared" si="1"/>
        <v>1.7921831867930831</v>
      </c>
      <c r="Q24">
        <f t="shared" si="1"/>
        <v>8.9298063686785252</v>
      </c>
      <c r="R24">
        <f t="shared" si="1"/>
        <v>11.54308689563573</v>
      </c>
      <c r="AF24">
        <v>15.457495073267339</v>
      </c>
      <c r="AG24">
        <v>48</v>
      </c>
      <c r="AS24">
        <v>2.5390038521444227</v>
      </c>
      <c r="AT24">
        <v>48</v>
      </c>
    </row>
    <row r="25" spans="1:47" x14ac:dyDescent="0.35">
      <c r="A25" t="s">
        <v>21</v>
      </c>
      <c r="B25">
        <v>528588</v>
      </c>
      <c r="C25">
        <v>1181689</v>
      </c>
      <c r="D25">
        <v>1278377</v>
      </c>
      <c r="F25">
        <v>144</v>
      </c>
      <c r="H25">
        <f t="shared" si="0"/>
        <v>2.2355577500813486</v>
      </c>
      <c r="I25">
        <f t="shared" si="0"/>
        <v>1.0818218668363673</v>
      </c>
      <c r="J25">
        <f t="shared" si="2"/>
        <v>2.3270165043474313</v>
      </c>
      <c r="L25">
        <v>9966555</v>
      </c>
      <c r="M25">
        <v>10050811</v>
      </c>
      <c r="N25">
        <v>10034113</v>
      </c>
      <c r="P25">
        <f t="shared" si="1"/>
        <v>5.3036179502345595</v>
      </c>
      <c r="Q25">
        <f t="shared" si="1"/>
        <v>11.757150741368035</v>
      </c>
      <c r="R25">
        <f t="shared" si="1"/>
        <v>12.740308983963006</v>
      </c>
      <c r="AF25">
        <v>14.779287250866716</v>
      </c>
      <c r="AG25">
        <v>45.893968245118202</v>
      </c>
      <c r="AS25">
        <v>7.4096388640396071</v>
      </c>
      <c r="AT25">
        <v>140.07960845491087</v>
      </c>
    </row>
    <row r="26" spans="1:47" x14ac:dyDescent="0.35">
      <c r="A26" t="s">
        <v>22</v>
      </c>
      <c r="B26">
        <v>415302</v>
      </c>
      <c r="C26">
        <v>606910</v>
      </c>
      <c r="D26">
        <v>530628</v>
      </c>
      <c r="F26">
        <v>166</v>
      </c>
      <c r="H26">
        <f t="shared" si="0"/>
        <v>1.4613702799408623</v>
      </c>
      <c r="I26">
        <f t="shared" si="0"/>
        <v>0.87431085333904535</v>
      </c>
      <c r="J26">
        <f t="shared" si="2"/>
        <v>1.3695310882201386</v>
      </c>
      <c r="L26">
        <v>5657342</v>
      </c>
      <c r="M26">
        <v>5707390</v>
      </c>
      <c r="N26">
        <v>5717184</v>
      </c>
      <c r="P26">
        <f t="shared" si="1"/>
        <v>7.3409385538296954</v>
      </c>
      <c r="Q26">
        <f t="shared" si="1"/>
        <v>10.633757286605611</v>
      </c>
      <c r="R26">
        <f t="shared" si="1"/>
        <v>9.2812825334990094</v>
      </c>
    </row>
    <row r="27" spans="1:47" x14ac:dyDescent="0.35">
      <c r="A27" t="s">
        <v>24</v>
      </c>
      <c r="B27">
        <v>453557</v>
      </c>
      <c r="C27">
        <v>553356</v>
      </c>
      <c r="D27">
        <v>418756</v>
      </c>
      <c r="F27">
        <v>133</v>
      </c>
      <c r="H27">
        <f t="shared" si="0"/>
        <v>1.2200362909182307</v>
      </c>
      <c r="I27">
        <f t="shared" si="0"/>
        <v>0.75675695212485272</v>
      </c>
      <c r="J27">
        <f t="shared" si="2"/>
        <v>1.0716536179576106</v>
      </c>
      <c r="L27">
        <v>6151548</v>
      </c>
      <c r="M27">
        <v>6168187</v>
      </c>
      <c r="N27">
        <v>6177957</v>
      </c>
      <c r="P27">
        <f t="shared" si="1"/>
        <v>7.3730547172841696</v>
      </c>
      <c r="Q27">
        <f t="shared" si="1"/>
        <v>8.971128793598508</v>
      </c>
      <c r="R27">
        <f t="shared" si="1"/>
        <v>6.7782278186785696</v>
      </c>
      <c r="AE27" t="s">
        <v>69</v>
      </c>
      <c r="AF27">
        <f>AF21-(1.96*AF22)</f>
        <v>1.1984090029077094E-2</v>
      </c>
      <c r="AR27" t="s">
        <v>69</v>
      </c>
      <c r="AS27">
        <f>AS21-(1.96*AS22)</f>
        <v>-3.7734849513902505E-2</v>
      </c>
    </row>
    <row r="28" spans="1:47" x14ac:dyDescent="0.35">
      <c r="A28" t="s">
        <v>23</v>
      </c>
      <c r="B28">
        <v>215811</v>
      </c>
      <c r="C28">
        <v>327926</v>
      </c>
      <c r="D28">
        <v>416401</v>
      </c>
      <c r="F28">
        <v>120</v>
      </c>
      <c r="H28">
        <f t="shared" si="0"/>
        <v>1.5195054932325043</v>
      </c>
      <c r="I28">
        <f t="shared" si="0"/>
        <v>1.2698017235595835</v>
      </c>
      <c r="J28">
        <f t="shared" si="2"/>
        <v>1.7244880937486968</v>
      </c>
      <c r="L28">
        <v>2966786</v>
      </c>
      <c r="M28">
        <v>2949965</v>
      </c>
      <c r="N28">
        <v>2940057</v>
      </c>
      <c r="P28">
        <f t="shared" si="1"/>
        <v>7.274235485808549</v>
      </c>
      <c r="Q28">
        <f t="shared" si="1"/>
        <v>11.116267481139607</v>
      </c>
      <c r="R28">
        <f t="shared" si="1"/>
        <v>14.163024730472912</v>
      </c>
      <c r="AE28" t="s">
        <v>70</v>
      </c>
      <c r="AF28">
        <f>AF21+(1.96*AF22)</f>
        <v>3.5811226809027277E-2</v>
      </c>
      <c r="AR28" t="s">
        <v>70</v>
      </c>
      <c r="AS28">
        <f>AS21+(1.96*AS22)</f>
        <v>3.8927638382917594E-3</v>
      </c>
    </row>
    <row r="29" spans="1:47" s="2" customFormat="1" x14ac:dyDescent="0.35">
      <c r="A29" t="s">
        <v>25</v>
      </c>
      <c r="B29">
        <v>81553</v>
      </c>
      <c r="C29">
        <v>116171</v>
      </c>
      <c r="D29">
        <v>125331</v>
      </c>
      <c r="F29" s="2">
        <v>134</v>
      </c>
      <c r="H29">
        <f t="shared" si="0"/>
        <v>1.424484690937182</v>
      </c>
      <c r="I29">
        <f t="shared" si="0"/>
        <v>1.078849282523177</v>
      </c>
      <c r="J29">
        <f t="shared" si="2"/>
        <v>1.4806444888600052</v>
      </c>
      <c r="L29">
        <v>1079382</v>
      </c>
      <c r="M29">
        <v>1102984</v>
      </c>
      <c r="N29">
        <v>1122343</v>
      </c>
      <c r="P29">
        <f t="shared" si="1"/>
        <v>7.5555271442362386</v>
      </c>
      <c r="Q29">
        <f t="shared" si="1"/>
        <v>10.532428394246878</v>
      </c>
      <c r="R29">
        <f t="shared" si="1"/>
        <v>11.166907086336352</v>
      </c>
    </row>
    <row r="30" spans="1:47" x14ac:dyDescent="0.35">
      <c r="A30" t="s">
        <v>32</v>
      </c>
      <c r="B30">
        <v>537414</v>
      </c>
      <c r="C30">
        <v>1130079</v>
      </c>
      <c r="D30">
        <v>1649332</v>
      </c>
      <c r="F30">
        <v>145</v>
      </c>
      <c r="H30">
        <f t="shared" si="0"/>
        <v>2.1028090075807477</v>
      </c>
      <c r="I30">
        <f t="shared" si="0"/>
        <v>1.4594838059994035</v>
      </c>
      <c r="J30">
        <f t="shared" si="2"/>
        <v>2.5859123506272632</v>
      </c>
      <c r="L30" s="2">
        <v>10600823</v>
      </c>
      <c r="M30" s="2">
        <v>10551162</v>
      </c>
      <c r="N30" s="2">
        <v>10698973</v>
      </c>
      <c r="P30">
        <f t="shared" si="1"/>
        <v>5.0695497887286676</v>
      </c>
      <c r="Q30">
        <f t="shared" si="1"/>
        <v>10.710469614626332</v>
      </c>
      <c r="R30">
        <f t="shared" si="1"/>
        <v>15.415797385412599</v>
      </c>
    </row>
    <row r="31" spans="1:47" x14ac:dyDescent="0.35">
      <c r="A31" t="s">
        <v>33</v>
      </c>
      <c r="B31">
        <v>91828</v>
      </c>
      <c r="C31">
        <v>81551</v>
      </c>
      <c r="D31">
        <v>106664</v>
      </c>
      <c r="F31">
        <v>133</v>
      </c>
      <c r="H31">
        <f t="shared" si="0"/>
        <v>0.88808424445702838</v>
      </c>
      <c r="I31">
        <f t="shared" si="0"/>
        <v>1.3079422692548222</v>
      </c>
      <c r="J31">
        <f t="shared" si="2"/>
        <v>1.0248235832208041</v>
      </c>
      <c r="L31">
        <v>763672</v>
      </c>
      <c r="M31">
        <v>773303</v>
      </c>
      <c r="N31">
        <v>775715</v>
      </c>
      <c r="P31">
        <f t="shared" si="1"/>
        <v>12.024534093170889</v>
      </c>
      <c r="Q31">
        <f t="shared" si="1"/>
        <v>10.54580158101029</v>
      </c>
      <c r="R31">
        <f t="shared" si="1"/>
        <v>13.75041091122384</v>
      </c>
    </row>
    <row r="32" spans="1:47" x14ac:dyDescent="0.35">
      <c r="A32" t="s">
        <v>26</v>
      </c>
      <c r="B32">
        <v>165867</v>
      </c>
      <c r="C32">
        <v>177072</v>
      </c>
      <c r="D32">
        <v>192455</v>
      </c>
      <c r="F32">
        <v>140</v>
      </c>
      <c r="H32">
        <f t="shared" si="0"/>
        <v>1.0675541246902638</v>
      </c>
      <c r="I32">
        <f t="shared" si="0"/>
        <v>1.0868742658353665</v>
      </c>
      <c r="J32">
        <f t="shared" si="2"/>
        <v>1.1139256151012558</v>
      </c>
      <c r="L32">
        <v>1932274</v>
      </c>
      <c r="M32">
        <v>1956753</v>
      </c>
      <c r="N32">
        <v>1961734</v>
      </c>
      <c r="P32">
        <f t="shared" si="1"/>
        <v>8.584031043216438</v>
      </c>
      <c r="Q32">
        <f t="shared" si="1"/>
        <v>9.0492770421202877</v>
      </c>
      <c r="R32">
        <f t="shared" si="1"/>
        <v>9.8104534049978245</v>
      </c>
    </row>
    <row r="33" spans="1:47" x14ac:dyDescent="0.35">
      <c r="A33" t="s">
        <v>28</v>
      </c>
      <c r="B33">
        <v>44028</v>
      </c>
      <c r="C33">
        <v>154639</v>
      </c>
      <c r="D33">
        <v>158908</v>
      </c>
      <c r="F33">
        <v>173</v>
      </c>
      <c r="H33">
        <f t="shared" si="0"/>
        <v>3.512287635141274</v>
      </c>
      <c r="I33">
        <f t="shared" si="0"/>
        <v>1.0276062312870622</v>
      </c>
      <c r="J33">
        <f t="shared" si="2"/>
        <v>3.5607681475424728</v>
      </c>
      <c r="L33">
        <v>1366275</v>
      </c>
      <c r="M33">
        <v>1388992</v>
      </c>
      <c r="N33">
        <v>1395231</v>
      </c>
      <c r="P33">
        <f t="shared" si="1"/>
        <v>3.2224844925069989</v>
      </c>
      <c r="Q33">
        <f t="shared" si="1"/>
        <v>11.133181472607474</v>
      </c>
      <c r="R33">
        <f t="shared" si="1"/>
        <v>11.389368498836392</v>
      </c>
    </row>
    <row r="34" spans="1:47" x14ac:dyDescent="0.35">
      <c r="A34" t="s">
        <v>29</v>
      </c>
      <c r="B34">
        <v>525438</v>
      </c>
      <c r="C34">
        <v>1038815</v>
      </c>
      <c r="D34">
        <v>1334467</v>
      </c>
      <c r="F34">
        <v>168</v>
      </c>
      <c r="H34">
        <f t="shared" si="0"/>
        <v>1.9770458170136154</v>
      </c>
      <c r="I34">
        <f t="shared" si="0"/>
        <v>1.284605054798015</v>
      </c>
      <c r="J34">
        <f t="shared" si="2"/>
        <v>2.2583844335582883</v>
      </c>
      <c r="L34">
        <v>8882371</v>
      </c>
      <c r="M34">
        <v>9267130</v>
      </c>
      <c r="N34">
        <v>9261699</v>
      </c>
      <c r="P34">
        <f t="shared" si="1"/>
        <v>5.9155151254096454</v>
      </c>
      <c r="Q34">
        <f t="shared" si="1"/>
        <v>11.209673329283177</v>
      </c>
      <c r="R34">
        <f t="shared" si="1"/>
        <v>14.408447089459504</v>
      </c>
    </row>
    <row r="35" spans="1:47" x14ac:dyDescent="0.35">
      <c r="A35" t="s">
        <v>30</v>
      </c>
      <c r="B35">
        <v>142863</v>
      </c>
      <c r="C35">
        <v>207180</v>
      </c>
      <c r="D35">
        <v>309013</v>
      </c>
      <c r="F35">
        <v>172</v>
      </c>
      <c r="H35">
        <f t="shared" si="0"/>
        <v>1.450200541777787</v>
      </c>
      <c r="I35">
        <f t="shared" si="0"/>
        <v>1.4915194516845256</v>
      </c>
      <c r="J35">
        <f t="shared" si="2"/>
        <v>1.806601429341397</v>
      </c>
      <c r="L35">
        <v>2106319</v>
      </c>
      <c r="M35">
        <v>2115877</v>
      </c>
      <c r="N35">
        <v>2112716</v>
      </c>
      <c r="P35">
        <f t="shared" si="1"/>
        <v>6.7825908611183774</v>
      </c>
      <c r="Q35">
        <f t="shared" si="1"/>
        <v>9.7916844882760206</v>
      </c>
      <c r="R35">
        <f t="shared" si="1"/>
        <v>14.626338798021127</v>
      </c>
    </row>
    <row r="36" spans="1:47" x14ac:dyDescent="0.35">
      <c r="A36" t="s">
        <v>27</v>
      </c>
      <c r="B36">
        <v>220512</v>
      </c>
      <c r="C36">
        <v>280669</v>
      </c>
      <c r="D36">
        <v>364074</v>
      </c>
      <c r="F36">
        <v>141</v>
      </c>
      <c r="H36">
        <f t="shared" ref="H36:I53" si="3">C36/B36</f>
        <v>1.2728060150921492</v>
      </c>
      <c r="I36">
        <f t="shared" si="3"/>
        <v>1.2971649879395302</v>
      </c>
      <c r="J36">
        <f t="shared" si="2"/>
        <v>1.4619227071542591</v>
      </c>
      <c r="L36">
        <v>3138259</v>
      </c>
      <c r="M36">
        <v>3143991</v>
      </c>
      <c r="N36">
        <v>3177772</v>
      </c>
      <c r="P36">
        <f t="shared" ref="P36:R53" si="4">B36/L36*100</f>
        <v>7.0265711020027348</v>
      </c>
      <c r="Q36">
        <f t="shared" si="4"/>
        <v>8.9271565980945873</v>
      </c>
      <c r="R36">
        <f t="shared" si="4"/>
        <v>11.456894956592228</v>
      </c>
    </row>
    <row r="37" spans="1:47" x14ac:dyDescent="0.35">
      <c r="A37" t="s">
        <v>31</v>
      </c>
      <c r="B37">
        <v>974283</v>
      </c>
      <c r="C37">
        <v>2495281</v>
      </c>
      <c r="D37">
        <v>2969450</v>
      </c>
      <c r="F37">
        <v>178</v>
      </c>
      <c r="H37">
        <f t="shared" si="3"/>
        <v>2.5611459914624395</v>
      </c>
      <c r="I37">
        <f t="shared" si="3"/>
        <v>1.1900262936318595</v>
      </c>
      <c r="J37">
        <f t="shared" si="2"/>
        <v>2.8044885315662902</v>
      </c>
      <c r="L37">
        <v>19336776</v>
      </c>
      <c r="M37">
        <v>19835913</v>
      </c>
      <c r="N37">
        <v>19677151</v>
      </c>
      <c r="P37">
        <f t="shared" si="4"/>
        <v>5.0384976275259126</v>
      </c>
      <c r="Q37">
        <f t="shared" si="4"/>
        <v>12.579612544176817</v>
      </c>
      <c r="R37">
        <f t="shared" si="4"/>
        <v>15.090853345588496</v>
      </c>
      <c r="AE37" t="s">
        <v>65</v>
      </c>
      <c r="AF37" cm="1">
        <f t="array" ref="AF37:AG41">LINEST($J$4:$J$53, $F$4:$F$53, TRUE, TRUE)</f>
        <v>3.1049408416129982E-2</v>
      </c>
      <c r="AG37">
        <v>-2.5393905579987228</v>
      </c>
      <c r="AH37" t="s">
        <v>66</v>
      </c>
      <c r="AR37" t="s">
        <v>65</v>
      </c>
      <c r="AS37" cm="1">
        <f t="array" ref="AS37:AT41">LINEST($P$4:$P$53, $F$4:$F$53, TRUE, TRUE)</f>
        <v>-4.9415042951342282E-2</v>
      </c>
      <c r="AT37">
        <v>13.833268555322178</v>
      </c>
      <c r="AU37" t="s">
        <v>66</v>
      </c>
    </row>
    <row r="38" spans="1:47" x14ac:dyDescent="0.35">
      <c r="A38" t="s">
        <v>34</v>
      </c>
      <c r="B38">
        <v>700380</v>
      </c>
      <c r="C38">
        <v>1315715</v>
      </c>
      <c r="D38">
        <v>1291473</v>
      </c>
      <c r="F38">
        <v>139</v>
      </c>
      <c r="H38">
        <f t="shared" si="3"/>
        <v>1.8785730603386732</v>
      </c>
      <c r="I38">
        <f t="shared" si="3"/>
        <v>0.98157503714710248</v>
      </c>
      <c r="J38">
        <f t="shared" si="2"/>
        <v>1.8612667409120762</v>
      </c>
      <c r="L38">
        <v>11693217</v>
      </c>
      <c r="M38">
        <v>11780017</v>
      </c>
      <c r="N38">
        <v>11756058</v>
      </c>
      <c r="P38">
        <f t="shared" si="4"/>
        <v>5.9896262936025222</v>
      </c>
      <c r="Q38">
        <f t="shared" si="4"/>
        <v>11.169041606646237</v>
      </c>
      <c r="R38">
        <f t="shared" si="4"/>
        <v>10.985595681817834</v>
      </c>
      <c r="AE38" t="s">
        <v>67</v>
      </c>
      <c r="AF38">
        <v>7.3187101926316146E-3</v>
      </c>
      <c r="AG38">
        <v>1.1236773060382634</v>
      </c>
      <c r="AR38" t="s">
        <v>67</v>
      </c>
      <c r="AS38">
        <v>1.0978355385501411E-2</v>
      </c>
      <c r="AT38">
        <v>1.6855604989975892</v>
      </c>
    </row>
    <row r="39" spans="1:47" x14ac:dyDescent="0.35">
      <c r="A39" t="s">
        <v>35</v>
      </c>
      <c r="B39">
        <v>290936</v>
      </c>
      <c r="C39">
        <v>418002</v>
      </c>
      <c r="D39">
        <v>545069</v>
      </c>
      <c r="F39">
        <v>136</v>
      </c>
      <c r="H39">
        <f t="shared" si="3"/>
        <v>1.436748975719746</v>
      </c>
      <c r="I39">
        <f t="shared" si="3"/>
        <v>1.3039865837962499</v>
      </c>
      <c r="J39">
        <f t="shared" si="2"/>
        <v>1.6551251821706492</v>
      </c>
      <c r="L39">
        <v>3980783</v>
      </c>
      <c r="M39">
        <v>3986639</v>
      </c>
      <c r="N39">
        <v>4019800</v>
      </c>
      <c r="P39">
        <f t="shared" si="4"/>
        <v>7.3085119183838962</v>
      </c>
      <c r="Q39">
        <f t="shared" si="4"/>
        <v>10.485072764300957</v>
      </c>
      <c r="R39">
        <f t="shared" si="4"/>
        <v>13.559604955470423</v>
      </c>
      <c r="AE39" t="s">
        <v>68</v>
      </c>
      <c r="AF39">
        <v>0.27271131296919399</v>
      </c>
      <c r="AG39">
        <v>1.1773509703596283</v>
      </c>
      <c r="AR39" t="s">
        <v>68</v>
      </c>
      <c r="AS39">
        <v>0.29680841565868893</v>
      </c>
      <c r="AT39">
        <v>1.7660731229781506</v>
      </c>
    </row>
    <row r="40" spans="1:47" x14ac:dyDescent="0.35">
      <c r="A40" t="s">
        <v>36</v>
      </c>
      <c r="B40">
        <v>113909</v>
      </c>
      <c r="C40">
        <v>307356</v>
      </c>
      <c r="D40">
        <v>489435</v>
      </c>
      <c r="F40">
        <v>166</v>
      </c>
      <c r="H40">
        <f t="shared" si="3"/>
        <v>2.6982591366792792</v>
      </c>
      <c r="I40">
        <f t="shared" si="3"/>
        <v>1.5924042478428924</v>
      </c>
      <c r="J40">
        <f t="shared" si="2"/>
        <v>3.4974892238541293</v>
      </c>
      <c r="L40">
        <v>4241507</v>
      </c>
      <c r="M40">
        <v>4246155</v>
      </c>
      <c r="N40">
        <v>4240137</v>
      </c>
      <c r="P40">
        <f t="shared" si="4"/>
        <v>2.6855784983969144</v>
      </c>
      <c r="Q40">
        <f t="shared" si="4"/>
        <v>7.2384545547677845</v>
      </c>
      <c r="R40">
        <f t="shared" si="4"/>
        <v>11.54290533537006</v>
      </c>
      <c r="AF40">
        <v>17.998551683737173</v>
      </c>
      <c r="AG40">
        <v>48</v>
      </c>
      <c r="AS40">
        <v>20.260202580442201</v>
      </c>
      <c r="AT40">
        <v>48</v>
      </c>
    </row>
    <row r="41" spans="1:47" x14ac:dyDescent="0.35">
      <c r="A41" t="s">
        <v>37</v>
      </c>
      <c r="B41">
        <v>640305</v>
      </c>
      <c r="C41">
        <v>1396119</v>
      </c>
      <c r="D41">
        <v>1379718</v>
      </c>
      <c r="F41">
        <v>162</v>
      </c>
      <c r="H41">
        <f t="shared" si="3"/>
        <v>2.1803968421299222</v>
      </c>
      <c r="I41">
        <f t="shared" si="3"/>
        <v>0.98825243406901564</v>
      </c>
      <c r="J41">
        <f t="shared" si="2"/>
        <v>2.167589664300607</v>
      </c>
      <c r="L41">
        <v>12783254</v>
      </c>
      <c r="M41">
        <v>12964056</v>
      </c>
      <c r="N41">
        <v>12972008</v>
      </c>
      <c r="P41">
        <f t="shared" si="4"/>
        <v>5.008935909432763</v>
      </c>
      <c r="Q41">
        <f t="shared" si="4"/>
        <v>10.769152802178578</v>
      </c>
      <c r="R41">
        <f t="shared" si="4"/>
        <v>10.636117399865928</v>
      </c>
      <c r="AF41">
        <v>24.948787942047133</v>
      </c>
      <c r="AG41">
        <v>66.535454755524412</v>
      </c>
      <c r="AS41">
        <v>63.191861077090664</v>
      </c>
      <c r="AT41">
        <v>149.71268523387829</v>
      </c>
    </row>
    <row r="42" spans="1:47" x14ac:dyDescent="0.35">
      <c r="A42" t="s">
        <v>38</v>
      </c>
      <c r="B42">
        <v>81951</v>
      </c>
      <c r="C42">
        <v>149145</v>
      </c>
      <c r="D42">
        <v>191291</v>
      </c>
      <c r="F42">
        <v>193</v>
      </c>
      <c r="H42">
        <f t="shared" si="3"/>
        <v>1.8199289819526303</v>
      </c>
      <c r="I42">
        <f t="shared" si="3"/>
        <v>1.2825840624895237</v>
      </c>
      <c r="J42">
        <f t="shared" si="2"/>
        <v>2.0770704445339288</v>
      </c>
      <c r="L42">
        <v>1057125</v>
      </c>
      <c r="M42">
        <v>1095610</v>
      </c>
      <c r="N42">
        <v>1093734</v>
      </c>
      <c r="P42">
        <f t="shared" si="4"/>
        <v>7.7522525718339841</v>
      </c>
      <c r="Q42">
        <f t="shared" si="4"/>
        <v>13.612964467283067</v>
      </c>
      <c r="R42">
        <f t="shared" si="4"/>
        <v>17.489718706742224</v>
      </c>
    </row>
    <row r="43" spans="1:47" s="3" customFormat="1" x14ac:dyDescent="0.35">
      <c r="A43" t="s">
        <v>39</v>
      </c>
      <c r="B43">
        <v>307507</v>
      </c>
      <c r="C43">
        <v>667813</v>
      </c>
      <c r="D43">
        <v>506326</v>
      </c>
      <c r="F43" s="3">
        <v>133</v>
      </c>
      <c r="H43">
        <f t="shared" si="3"/>
        <v>2.1717001564192033</v>
      </c>
      <c r="I43">
        <f t="shared" si="3"/>
        <v>0.75818530037600351</v>
      </c>
      <c r="J43">
        <f t="shared" si="2"/>
        <v>1.9091256459202555</v>
      </c>
      <c r="L43">
        <v>5218040</v>
      </c>
      <c r="M43">
        <v>5190705</v>
      </c>
      <c r="N43">
        <v>5282634</v>
      </c>
      <c r="P43">
        <f t="shared" si="4"/>
        <v>5.8931514515028631</v>
      </c>
      <c r="Q43">
        <f t="shared" si="4"/>
        <v>12.86555487164075</v>
      </c>
      <c r="R43">
        <f t="shared" si="4"/>
        <v>9.5847261044395662</v>
      </c>
      <c r="AE43" t="s">
        <v>69</v>
      </c>
      <c r="AF43">
        <f>AF37-(1.96*AF38)</f>
        <v>1.6704736438572017E-2</v>
      </c>
      <c r="AG43"/>
      <c r="AH43"/>
      <c r="AR43" t="s">
        <v>69</v>
      </c>
      <c r="AS43">
        <f>AS37-(1.96*AS38)</f>
        <v>-7.0932619506925046E-2</v>
      </c>
      <c r="AT43"/>
      <c r="AU43"/>
    </row>
    <row r="44" spans="1:47" x14ac:dyDescent="0.35">
      <c r="A44" t="s">
        <v>40</v>
      </c>
      <c r="B44">
        <v>99010</v>
      </c>
      <c r="C44">
        <v>79385</v>
      </c>
      <c r="D44">
        <v>93461</v>
      </c>
      <c r="F44">
        <v>147</v>
      </c>
      <c r="H44">
        <f t="shared" si="3"/>
        <v>0.80178769821230178</v>
      </c>
      <c r="I44">
        <f t="shared" si="3"/>
        <v>1.1773130944133023</v>
      </c>
      <c r="J44">
        <f t="shared" si="2"/>
        <v>0.87287142712857291</v>
      </c>
      <c r="L44" s="3">
        <v>891779</v>
      </c>
      <c r="M44" s="3">
        <v>895376</v>
      </c>
      <c r="N44" s="3">
        <v>908494</v>
      </c>
      <c r="P44">
        <f t="shared" si="4"/>
        <v>11.102526522826844</v>
      </c>
      <c r="Q44">
        <f t="shared" si="4"/>
        <v>8.866107646396598</v>
      </c>
      <c r="R44">
        <f t="shared" si="4"/>
        <v>10.287464749354426</v>
      </c>
      <c r="AE44" t="s">
        <v>70</v>
      </c>
      <c r="AF44">
        <f>AF37+(1.96*AF38)</f>
        <v>4.5394080393687947E-2</v>
      </c>
      <c r="AR44" t="s">
        <v>70</v>
      </c>
      <c r="AS44">
        <f>AS37+(1.96*AS38)</f>
        <v>-2.7897466395759518E-2</v>
      </c>
    </row>
    <row r="45" spans="1:47" x14ac:dyDescent="0.35">
      <c r="A45" t="s">
        <v>41</v>
      </c>
      <c r="B45">
        <v>580784</v>
      </c>
      <c r="C45">
        <v>831518</v>
      </c>
      <c r="D45">
        <v>952097</v>
      </c>
      <c r="F45">
        <v>127</v>
      </c>
      <c r="H45">
        <f t="shared" si="3"/>
        <v>1.4317164384693792</v>
      </c>
      <c r="I45">
        <f t="shared" si="3"/>
        <v>1.1450106912899058</v>
      </c>
      <c r="J45">
        <f t="shared" si="2"/>
        <v>1.5355235337061628</v>
      </c>
      <c r="L45">
        <v>6886834</v>
      </c>
      <c r="M45">
        <v>6975218</v>
      </c>
      <c r="N45">
        <v>7051339</v>
      </c>
      <c r="P45">
        <f t="shared" si="4"/>
        <v>8.4332510410444037</v>
      </c>
      <c r="Q45">
        <f t="shared" si="4"/>
        <v>11.921032432247996</v>
      </c>
      <c r="R45">
        <f t="shared" si="4"/>
        <v>13.502357495505462</v>
      </c>
    </row>
    <row r="46" spans="1:47" x14ac:dyDescent="0.35">
      <c r="A46" t="s">
        <v>42</v>
      </c>
      <c r="B46">
        <v>1756172</v>
      </c>
      <c r="C46">
        <v>2816351</v>
      </c>
      <c r="D46">
        <v>3416091</v>
      </c>
      <c r="F46">
        <v>138</v>
      </c>
      <c r="H46">
        <f t="shared" si="3"/>
        <v>1.6036874520263391</v>
      </c>
      <c r="I46">
        <f t="shared" si="3"/>
        <v>1.212949309230277</v>
      </c>
      <c r="J46">
        <f t="shared" si="2"/>
        <v>1.7744395195914751</v>
      </c>
      <c r="L46">
        <v>29359210</v>
      </c>
      <c r="M46">
        <v>29525872</v>
      </c>
      <c r="N46">
        <v>30025685</v>
      </c>
      <c r="P46">
        <f t="shared" si="4"/>
        <v>5.9816732125966601</v>
      </c>
      <c r="Q46">
        <f t="shared" si="4"/>
        <v>9.5385870398679504</v>
      </c>
      <c r="R46">
        <f t="shared" si="4"/>
        <v>11.377229195603697</v>
      </c>
      <c r="AE46" t="s">
        <v>79</v>
      </c>
    </row>
    <row r="47" spans="1:47" x14ac:dyDescent="0.35">
      <c r="A47" t="s">
        <v>43</v>
      </c>
      <c r="B47">
        <v>276732</v>
      </c>
      <c r="C47">
        <v>360260</v>
      </c>
      <c r="D47">
        <v>437836</v>
      </c>
      <c r="F47">
        <v>139</v>
      </c>
      <c r="H47">
        <f t="shared" si="3"/>
        <v>1.3018371565268925</v>
      </c>
      <c r="I47">
        <f t="shared" si="3"/>
        <v>1.2153333703436406</v>
      </c>
      <c r="J47">
        <f t="shared" si="2"/>
        <v>1.4420016478036513</v>
      </c>
      <c r="L47">
        <v>3248853</v>
      </c>
      <c r="M47">
        <v>3336999</v>
      </c>
      <c r="N47">
        <v>3379786</v>
      </c>
      <c r="P47">
        <f t="shared" si="4"/>
        <v>8.5178369104419307</v>
      </c>
      <c r="Q47">
        <f t="shared" si="4"/>
        <v>10.795927718288198</v>
      </c>
      <c r="R47">
        <f t="shared" si="4"/>
        <v>12.954548009844411</v>
      </c>
      <c r="AE47" t="s">
        <v>80</v>
      </c>
    </row>
    <row r="48" spans="1:47" x14ac:dyDescent="0.35">
      <c r="A48" t="s">
        <v>45</v>
      </c>
      <c r="B48">
        <v>349568</v>
      </c>
      <c r="C48">
        <v>768950</v>
      </c>
      <c r="D48">
        <v>1080784</v>
      </c>
      <c r="F48">
        <v>171</v>
      </c>
      <c r="H48">
        <f t="shared" si="3"/>
        <v>2.1997150768949103</v>
      </c>
      <c r="I48">
        <f t="shared" si="3"/>
        <v>1.4055322192600299</v>
      </c>
      <c r="J48">
        <f t="shared" si="2"/>
        <v>2.6457427453313804</v>
      </c>
      <c r="L48">
        <v>8590563</v>
      </c>
      <c r="M48">
        <v>8642274</v>
      </c>
      <c r="N48">
        <v>8683619</v>
      </c>
      <c r="P48">
        <f t="shared" si="4"/>
        <v>4.0692094336541151</v>
      </c>
      <c r="Q48">
        <f t="shared" si="4"/>
        <v>8.8975424755104964</v>
      </c>
      <c r="R48">
        <f t="shared" si="4"/>
        <v>12.446239292626727</v>
      </c>
    </row>
    <row r="49" spans="1:36" x14ac:dyDescent="0.35">
      <c r="A49" t="s">
        <v>44</v>
      </c>
      <c r="B49">
        <v>7412</v>
      </c>
      <c r="C49">
        <v>57035</v>
      </c>
      <c r="D49">
        <v>83946</v>
      </c>
      <c r="F49">
        <v>200</v>
      </c>
      <c r="H49">
        <f t="shared" si="3"/>
        <v>7.6949541284403669</v>
      </c>
      <c r="I49">
        <f t="shared" si="3"/>
        <v>1.4718330849478392</v>
      </c>
      <c r="J49">
        <f t="shared" si="2"/>
        <v>9.510321100917432</v>
      </c>
      <c r="L49">
        <v>623347</v>
      </c>
      <c r="M49">
        <v>645570</v>
      </c>
      <c r="N49">
        <v>647064</v>
      </c>
      <c r="P49">
        <f t="shared" si="4"/>
        <v>1.1890648386853551</v>
      </c>
      <c r="Q49">
        <f t="shared" si="4"/>
        <v>8.8348281363756058</v>
      </c>
      <c r="R49">
        <f t="shared" si="4"/>
        <v>12.973368940321206</v>
      </c>
    </row>
    <row r="50" spans="1:36" s="3" customFormat="1" x14ac:dyDescent="0.35">
      <c r="A50" t="s">
        <v>46</v>
      </c>
      <c r="B50">
        <v>246752</v>
      </c>
      <c r="C50">
        <v>602323</v>
      </c>
      <c r="D50">
        <v>1034601</v>
      </c>
      <c r="F50" s="3">
        <v>168</v>
      </c>
      <c r="H50">
        <f t="shared" si="3"/>
        <v>2.4410055440280121</v>
      </c>
      <c r="I50">
        <f t="shared" si="3"/>
        <v>1.7176846974131819</v>
      </c>
      <c r="J50">
        <f t="shared" si="2"/>
        <v>3.3169417066528335</v>
      </c>
      <c r="L50">
        <v>7693612</v>
      </c>
      <c r="M50">
        <v>7738692</v>
      </c>
      <c r="N50">
        <v>7785786</v>
      </c>
      <c r="P50">
        <f t="shared" si="4"/>
        <v>3.207232181711269</v>
      </c>
      <c r="Q50">
        <f t="shared" si="4"/>
        <v>7.7832662160478794</v>
      </c>
      <c r="R50">
        <f t="shared" si="4"/>
        <v>13.288330812072152</v>
      </c>
      <c r="V50" s="4" t="s">
        <v>77</v>
      </c>
    </row>
    <row r="51" spans="1:36" x14ac:dyDescent="0.35">
      <c r="A51" t="s">
        <v>48</v>
      </c>
      <c r="B51">
        <v>520437</v>
      </c>
      <c r="C51">
        <v>600226</v>
      </c>
      <c r="D51">
        <v>840215</v>
      </c>
      <c r="F51">
        <v>157</v>
      </c>
      <c r="H51">
        <f t="shared" si="3"/>
        <v>1.1533115439524861</v>
      </c>
      <c r="I51">
        <f t="shared" si="3"/>
        <v>1.3998310636326983</v>
      </c>
      <c r="J51">
        <f t="shared" si="2"/>
        <v>1.3838764346116821</v>
      </c>
      <c r="L51" s="3">
        <v>5832655</v>
      </c>
      <c r="M51" s="3">
        <v>5895908</v>
      </c>
      <c r="N51" s="3">
        <v>5892539</v>
      </c>
      <c r="P51">
        <f t="shared" si="4"/>
        <v>8.9228147387424759</v>
      </c>
      <c r="Q51">
        <f t="shared" si="4"/>
        <v>10.180382733244819</v>
      </c>
      <c r="R51">
        <f t="shared" si="4"/>
        <v>14.258963750600548</v>
      </c>
      <c r="V51" s="1" t="s">
        <v>76</v>
      </c>
      <c r="AJ51" s="1" t="s">
        <v>59</v>
      </c>
    </row>
    <row r="52" spans="1:36" x14ac:dyDescent="0.35">
      <c r="A52" t="s">
        <v>47</v>
      </c>
      <c r="B52">
        <v>71215</v>
      </c>
      <c r="C52">
        <v>256947</v>
      </c>
      <c r="D52">
        <v>296559</v>
      </c>
      <c r="F52">
        <v>139</v>
      </c>
      <c r="H52">
        <f t="shared" si="3"/>
        <v>3.6080460577125604</v>
      </c>
      <c r="I52">
        <f t="shared" si="3"/>
        <v>1.1541640883139324</v>
      </c>
      <c r="J52">
        <f t="shared" si="2"/>
        <v>3.8861616232535279</v>
      </c>
      <c r="L52">
        <v>1784787</v>
      </c>
      <c r="M52">
        <v>1782959</v>
      </c>
      <c r="N52">
        <v>1775156</v>
      </c>
      <c r="P52">
        <f t="shared" si="4"/>
        <v>3.9901119853517533</v>
      </c>
      <c r="Q52">
        <f t="shared" si="4"/>
        <v>14.411268010088845</v>
      </c>
      <c r="R52">
        <f t="shared" si="4"/>
        <v>16.706081043018191</v>
      </c>
      <c r="V52" s="1" t="s">
        <v>78</v>
      </c>
      <c r="AJ52" t="s">
        <v>97</v>
      </c>
    </row>
    <row r="53" spans="1:36" x14ac:dyDescent="0.35">
      <c r="A53" t="s">
        <v>49</v>
      </c>
      <c r="B53">
        <v>44409</v>
      </c>
      <c r="C53">
        <v>71229</v>
      </c>
      <c r="D53">
        <v>66943</v>
      </c>
      <c r="F53">
        <v>121</v>
      </c>
      <c r="H53">
        <f t="shared" si="3"/>
        <v>1.6039316354792947</v>
      </c>
      <c r="I53">
        <f t="shared" si="3"/>
        <v>0.93982787909418919</v>
      </c>
      <c r="J53">
        <f t="shared" si="2"/>
        <v>1.5556756513319372</v>
      </c>
      <c r="L53" s="2">
        <v>582328</v>
      </c>
      <c r="M53" s="2">
        <v>578803</v>
      </c>
      <c r="N53" s="2">
        <v>581381</v>
      </c>
      <c r="P53">
        <f t="shared" si="4"/>
        <v>7.6261144921762307</v>
      </c>
      <c r="Q53">
        <f t="shared" si="4"/>
        <v>12.306259642745459</v>
      </c>
      <c r="R53">
        <f t="shared" si="4"/>
        <v>11.514480177370777</v>
      </c>
      <c r="AJ53" t="s">
        <v>61</v>
      </c>
    </row>
    <row r="54" spans="1:36" s="2" customFormat="1" x14ac:dyDescent="0.35">
      <c r="A54" s="1" t="s">
        <v>50</v>
      </c>
      <c r="B54" s="1">
        <v>19961378</v>
      </c>
      <c r="C54" s="1">
        <v>33814429</v>
      </c>
      <c r="D54" s="1">
        <v>41733806</v>
      </c>
      <c r="I54"/>
      <c r="V54" s="2" t="s">
        <v>81</v>
      </c>
    </row>
    <row r="55" spans="1:36" x14ac:dyDescent="0.35">
      <c r="V55" t="s">
        <v>82</v>
      </c>
      <c r="AJ55" t="s">
        <v>64</v>
      </c>
    </row>
    <row r="56" spans="1:36" x14ac:dyDescent="0.35">
      <c r="V56" t="s">
        <v>83</v>
      </c>
    </row>
    <row r="57" spans="1:36" x14ac:dyDescent="0.35">
      <c r="V57" s="1" t="s">
        <v>84</v>
      </c>
      <c r="AJ57" t="s">
        <v>85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7DC5-2A70-4F37-8E8D-F737C05AE3A7}">
  <dimension ref="B2:B15"/>
  <sheetViews>
    <sheetView workbookViewId="0">
      <selection activeCell="B15" sqref="B15"/>
    </sheetView>
  </sheetViews>
  <sheetFormatPr defaultRowHeight="14.5" x14ac:dyDescent="0.35"/>
  <sheetData>
    <row r="2" spans="2:2" x14ac:dyDescent="0.35">
      <c r="B2" t="s">
        <v>92</v>
      </c>
    </row>
    <row r="3" spans="2:2" x14ac:dyDescent="0.35">
      <c r="B3" t="s">
        <v>57</v>
      </c>
    </row>
    <row r="4" spans="2:2" x14ac:dyDescent="0.35">
      <c r="B4" t="s">
        <v>95</v>
      </c>
    </row>
    <row r="7" spans="2:2" x14ac:dyDescent="0.35">
      <c r="B7" t="s">
        <v>87</v>
      </c>
    </row>
    <row r="8" spans="2:2" x14ac:dyDescent="0.35">
      <c r="B8" t="s">
        <v>88</v>
      </c>
    </row>
    <row r="9" spans="2:2" x14ac:dyDescent="0.35">
      <c r="B9" t="s">
        <v>89</v>
      </c>
    </row>
    <row r="12" spans="2:2" x14ac:dyDescent="0.35">
      <c r="B12" t="s">
        <v>93</v>
      </c>
    </row>
    <row r="13" spans="2:2" x14ac:dyDescent="0.35">
      <c r="B13" t="s">
        <v>94</v>
      </c>
    </row>
    <row r="15" spans="2:2" x14ac:dyDescent="0.35">
      <c r="B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 cases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2025-01-05T06:02:00Z</dcterms:created>
  <dcterms:modified xsi:type="dcterms:W3CDTF">2025-01-09T16:24:30Z</dcterms:modified>
</cp:coreProperties>
</file>