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rthik.Iyer\Downloads\AccelerateAI\Regression-Models-main\"/>
    </mc:Choice>
  </mc:AlternateContent>
  <xr:revisionPtr revIDLastSave="0" documentId="13_ncr:1_{F35E79CF-E2E3-45D3-886A-AE65E30D59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L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1" l="1"/>
  <c r="H30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3" i="1"/>
  <c r="K29" i="1"/>
  <c r="H29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</calcChain>
</file>

<file path=xl/sharedStrings.xml><?xml version="1.0" encoding="utf-8"?>
<sst xmlns="http://schemas.openxmlformats.org/spreadsheetml/2006/main" count="42" uniqueCount="27">
  <si>
    <t>S No</t>
  </si>
  <si>
    <t>Rainfall(cm)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</si>
  <si>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</si>
  <si>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</si>
  <si>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</si>
  <si>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</si>
  <si>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</si>
  <si>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</si>
  <si>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</si>
  <si>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</si>
  <si>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</si>
  <si>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</si>
  <si>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</si>
  <si>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</si>
  <si>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Coefficients</t>
  </si>
  <si>
    <t>b_0</t>
  </si>
  <si>
    <t>b_1</t>
  </si>
  <si>
    <t>SSE</t>
  </si>
  <si>
    <t>SSTO</t>
  </si>
  <si>
    <t>Squared Error</t>
  </si>
  <si>
    <t>Total Squared Error</t>
  </si>
  <si>
    <t>Mean of Y</t>
  </si>
  <si>
    <t>R-Square</t>
  </si>
  <si>
    <t>1. The coefficients are 0.1 and 0.2, and have reduced 10 times compared to actual</t>
  </si>
  <si>
    <t>2. The line is a perfect fit with R-square 1</t>
  </si>
  <si>
    <t>Umbrella Sold (in 100's)</t>
  </si>
  <si>
    <t>Umbrella Sold (Predicted) (in 100's)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</si>
</sst>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4" fillId="0" borderId="3" xfId="0" applyFont="1" applyBorder="1"/>
    <xf numFmtId="0" fontId="1" fillId="0" borderId="0" xfId="0" applyFont="1" applyAlignment="1"/>
    <xf numFmtId="1" fontId="0" fillId="0" borderId="0" xfId="0" applyNumberFormat="1" applyFont="1" applyAlignment="1"/>
    <xf numFmtId="2" fontId="0" fillId="0" borderId="0" xfId="0" applyNumberFormat="1" applyFont="1" applyAlignment="1"/>
    <xf numFmtId="0" fontId="2" fillId="2" borderId="0" xfId="0" applyFont="1" applyFill="1" applyBorder="1" applyAlignment="1"/>
    <xf numFmtId="2" fontId="0" fillId="0" borderId="8" xfId="0" applyNumberFormat="1" applyFont="1" applyBorder="1" applyAlignment="1"/>
    <xf numFmtId="2" fontId="3" fillId="0" borderId="9" xfId="0" applyNumberFormat="1" applyFont="1" applyBorder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3" borderId="0" xfId="0" applyFont="1" applyFill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Rainfall vs Umbrella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SLR!$O$3:$O$26</c:f>
              <c:numCache>
                <c:formatCode>General</c:formatCode>
                <c:ptCount val="24"/>
                <c:pt idx="0">
                  <c:v>82.5</c:v>
                </c:pt>
                <c:pt idx="1">
                  <c:v>94.1</c:v>
                </c:pt>
                <c:pt idx="2">
                  <c:v>85.2</c:v>
                </c:pt>
                <c:pt idx="3">
                  <c:v>98.7</c:v>
                </c:pt>
                <c:pt idx="4">
                  <c:v>132.6</c:v>
                </c:pt>
                <c:pt idx="5">
                  <c:v>142.6</c:v>
                </c:pt>
                <c:pt idx="6">
                  <c:v>157.19999999999999</c:v>
                </c:pt>
                <c:pt idx="7">
                  <c:v>141.69999999999999</c:v>
                </c:pt>
                <c:pt idx="8">
                  <c:v>126.9</c:v>
                </c:pt>
                <c:pt idx="9">
                  <c:v>98.3</c:v>
                </c:pt>
                <c:pt idx="10">
                  <c:v>87.6</c:v>
                </c:pt>
                <c:pt idx="11">
                  <c:v>99.8</c:v>
                </c:pt>
                <c:pt idx="12">
                  <c:v>88.4</c:v>
                </c:pt>
                <c:pt idx="13">
                  <c:v>97.5</c:v>
                </c:pt>
                <c:pt idx="14">
                  <c:v>90.1</c:v>
                </c:pt>
                <c:pt idx="15">
                  <c:v>103.7</c:v>
                </c:pt>
                <c:pt idx="16">
                  <c:v>124</c:v>
                </c:pt>
                <c:pt idx="17">
                  <c:v>146.69999999999999</c:v>
                </c:pt>
                <c:pt idx="18">
                  <c:v>152.30000000000001</c:v>
                </c:pt>
                <c:pt idx="19">
                  <c:v>146.80000000000001</c:v>
                </c:pt>
                <c:pt idx="20">
                  <c:v>132.9</c:v>
                </c:pt>
                <c:pt idx="21">
                  <c:v>119</c:v>
                </c:pt>
                <c:pt idx="22">
                  <c:v>92.6</c:v>
                </c:pt>
                <c:pt idx="23">
                  <c:v>105.1</c:v>
                </c:pt>
              </c:numCache>
            </c:numRef>
          </c:xVal>
          <c:yVal>
            <c:numRef>
              <c:f>SLR!$Q$3:$Q$26</c:f>
              <c:numCache>
                <c:formatCode>0.00</c:formatCode>
                <c:ptCount val="24"/>
                <c:pt idx="0">
                  <c:v>16.600000000000001</c:v>
                </c:pt>
                <c:pt idx="1">
                  <c:v>18.920000000000002</c:v>
                </c:pt>
                <c:pt idx="2">
                  <c:v>17.14</c:v>
                </c:pt>
                <c:pt idx="3">
                  <c:v>19.84</c:v>
                </c:pt>
                <c:pt idx="4">
                  <c:v>26.62</c:v>
                </c:pt>
                <c:pt idx="5">
                  <c:v>28.62</c:v>
                </c:pt>
                <c:pt idx="6">
                  <c:v>31.54</c:v>
                </c:pt>
                <c:pt idx="7">
                  <c:v>28.44</c:v>
                </c:pt>
                <c:pt idx="8">
                  <c:v>25.48</c:v>
                </c:pt>
                <c:pt idx="9">
                  <c:v>19.760000000000002</c:v>
                </c:pt>
                <c:pt idx="10">
                  <c:v>17.62</c:v>
                </c:pt>
                <c:pt idx="11">
                  <c:v>20.059999999999999</c:v>
                </c:pt>
                <c:pt idx="12">
                  <c:v>17.78</c:v>
                </c:pt>
                <c:pt idx="13">
                  <c:v>19.600000000000001</c:v>
                </c:pt>
                <c:pt idx="14">
                  <c:v>18.12</c:v>
                </c:pt>
                <c:pt idx="15">
                  <c:v>20.84</c:v>
                </c:pt>
                <c:pt idx="16">
                  <c:v>24.9</c:v>
                </c:pt>
                <c:pt idx="17">
                  <c:v>29.44</c:v>
                </c:pt>
                <c:pt idx="18">
                  <c:v>30.56</c:v>
                </c:pt>
                <c:pt idx="19">
                  <c:v>29.46</c:v>
                </c:pt>
                <c:pt idx="20">
                  <c:v>26.68</c:v>
                </c:pt>
                <c:pt idx="21">
                  <c:v>23.9</c:v>
                </c:pt>
                <c:pt idx="22">
                  <c:v>18.62</c:v>
                </c:pt>
                <c:pt idx="23">
                  <c:v>21.12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9B-4AAB-893D-D957E36B7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371232"/>
        <c:axId val="491371560"/>
      </c:scatterChart>
      <c:valAx>
        <c:axId val="4913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Rainfall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71560"/>
        <c:crosses val="autoZero"/>
        <c:crossBetween val="midCat"/>
      </c:valAx>
      <c:valAx>
        <c:axId val="49137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Predicted</a:t>
                </a:r>
                <a:r>
                  <a:rPr lang="en-IN" baseline="0"/>
                  <a:t> Umbrella Sales(in 100's)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7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74295</xdr:colOff>
      <xdr:row>0</xdr:row>
      <xdr:rowOff>0</xdr:rowOff>
    </xdr:from>
    <xdr:ext cx="6781800" cy="41681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5" y="0"/>
          <a:ext cx="6781800" cy="416814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Say you own a factory that manufactures Umbrella. What would you praying to God every day - yes ofcourse to send rain !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say you have been diligently collecting the data on how much it rains (in cm) in a month vs the no of umbrella's (in 100's) that you sell that month.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Consider that the data looks like: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Sales (umbrella) = -20 + 0.525*(Rainfall)  +/-  N(mu, sig)           N(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mu, sig</a:t>
          </a: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 - stands for normal distribution.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Task: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1) Generate the data in the table for 30 months. Consider mu=0, sigma =15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2) Consider the Equation :  Umbrella Sold (Cell P) = (Cell C26)  + (Cell C27)*Rainfall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3) Calculate the Sum of Square Error and find values of b_0 and b_1, such that the SSE is minimized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(Use solver)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4) Compare the value with the equation? Is this diffrent? Why?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5) Calculate the coefficient and R-square by fitting a linear trend-line. How does the coefficient compare now?  </a:t>
          </a:r>
          <a:endParaRPr sz="1100"/>
        </a:p>
      </xdr:txBody>
    </xdr:sp>
    <xdr:clientData fLocksWithSheet="0"/>
  </xdr:oneCellAnchor>
  <xdr:twoCellAnchor>
    <xdr:from>
      <xdr:col>20</xdr:col>
      <xdr:colOff>45720</xdr:colOff>
      <xdr:row>4</xdr:row>
      <xdr:rowOff>110490</xdr:rowOff>
    </xdr:from>
    <xdr:to>
      <xdr:col>28</xdr:col>
      <xdr:colOff>563880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D9DE08-4301-4BDF-BE14-D06AB6C16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1000"/>
  <sheetViews>
    <sheetView showGridLines="0" tabSelected="1" topLeftCell="N1" workbookViewId="0">
      <selection activeCell="AD3" sqref="AD3"/>
    </sheetView>
  </sheetViews>
  <sheetFormatPr defaultColWidth="14.44140625" defaultRowHeight="15" customHeight="1" x14ac:dyDescent="0.3"/>
  <cols>
    <col min="1" max="1" width="2.6640625" customWidth="1"/>
    <col min="2" max="6" width="8.6640625" customWidth="1"/>
    <col min="7" max="7" width="10" bestFit="1" customWidth="1"/>
    <col min="8" max="9" width="8.6640625" customWidth="1"/>
    <col min="10" max="10" width="9.33203125" bestFit="1" customWidth="1"/>
    <col min="11" max="14" width="8.6640625" customWidth="1"/>
    <col min="15" max="15" width="11.33203125" customWidth="1"/>
    <col min="16" max="16" width="12.44140625" customWidth="1"/>
    <col min="17" max="17" width="15.6640625" customWidth="1"/>
    <col min="18" max="18" width="13.88671875" bestFit="1" customWidth="1"/>
    <col min="19" max="19" width="18" bestFit="1" customWidth="1"/>
    <col min="20" max="30" width="8.6640625" customWidth="1"/>
    <col min="31" max="31" width="29.33203125" customWidth="1"/>
    <col min="32" max="43" width="8.6640625" customWidth="1"/>
  </cols>
  <sheetData>
    <row r="1" spans="14:43" ht="14.25" customHeight="1" x14ac:dyDescent="0.3"/>
    <row r="2" spans="14:43" ht="42" customHeight="1" x14ac:dyDescent="0.3">
      <c r="N2" s="1" t="s">
        <v>0</v>
      </c>
      <c r="O2" s="1" t="s">
        <v>1</v>
      </c>
      <c r="P2" s="20" t="s">
        <v>25</v>
      </c>
      <c r="Q2" s="19" t="s">
        <v>26</v>
      </c>
      <c r="R2" s="13" t="s">
        <v>19</v>
      </c>
      <c r="S2" s="13" t="s">
        <v>20</v>
      </c>
    </row>
    <row r="3" spans="14:43" ht="14.25" customHeight="1" x14ac:dyDescent="0.3">
      <c r="N3" s="2" t="s">
        <v>2</v>
      </c>
      <c r="O3" s="2">
        <v>82.5</v>
      </c>
      <c r="P3" s="2">
        <v>16</v>
      </c>
      <c r="Q3" s="15">
        <f>(($C$26)+($C$27*O3))/100</f>
        <v>16.600000000000001</v>
      </c>
      <c r="R3" s="14">
        <f>(P3-Q3)^2</f>
        <v>0.36000000000000171</v>
      </c>
      <c r="S3" s="14">
        <f>(P3-K29)^2</f>
        <v>325.50173611111103</v>
      </c>
    </row>
    <row r="4" spans="14:43" ht="14.25" customHeight="1" x14ac:dyDescent="0.3">
      <c r="N4" s="2" t="s">
        <v>3</v>
      </c>
      <c r="O4" s="2">
        <v>94.1</v>
      </c>
      <c r="P4" s="2">
        <v>26</v>
      </c>
      <c r="Q4" s="15">
        <f t="shared" ref="Q4:Q26" si="0">(($C$26)+($C$27*O4))/100</f>
        <v>18.920000000000002</v>
      </c>
      <c r="R4" s="14">
        <f t="shared" ref="R4:R26" si="1">(P4-Q4)^2</f>
        <v>50.126399999999975</v>
      </c>
      <c r="S4" s="14">
        <f t="shared" ref="S4:S26" si="2">(P4-K30)^2</f>
        <v>676</v>
      </c>
      <c r="AQ4" s="2">
        <v>16</v>
      </c>
    </row>
    <row r="5" spans="14:43" ht="14.25" customHeight="1" x14ac:dyDescent="0.3">
      <c r="N5" s="2" t="s">
        <v>4</v>
      </c>
      <c r="O5" s="2">
        <v>85.2</v>
      </c>
      <c r="P5" s="2">
        <v>18</v>
      </c>
      <c r="Q5" s="15">
        <f t="shared" si="0"/>
        <v>17.14</v>
      </c>
      <c r="R5" s="14">
        <f t="shared" si="1"/>
        <v>0.73959999999999904</v>
      </c>
      <c r="S5" s="14">
        <f t="shared" si="2"/>
        <v>324</v>
      </c>
      <c r="AQ5" s="2">
        <v>26</v>
      </c>
    </row>
    <row r="6" spans="14:43" ht="14.25" customHeight="1" x14ac:dyDescent="0.3">
      <c r="N6" s="2" t="s">
        <v>5</v>
      </c>
      <c r="O6" s="2">
        <v>98.7</v>
      </c>
      <c r="P6" s="2">
        <v>29</v>
      </c>
      <c r="Q6" s="15">
        <f t="shared" si="0"/>
        <v>19.84</v>
      </c>
      <c r="R6" s="14">
        <f t="shared" si="1"/>
        <v>83.905600000000007</v>
      </c>
      <c r="S6" s="14">
        <f t="shared" si="2"/>
        <v>841</v>
      </c>
      <c r="AQ6" s="2">
        <v>18</v>
      </c>
    </row>
    <row r="7" spans="14:43" ht="14.25" customHeight="1" thickBot="1" x14ac:dyDescent="0.35">
      <c r="N7" s="2" t="s">
        <v>6</v>
      </c>
      <c r="O7" s="2">
        <v>132.6</v>
      </c>
      <c r="P7" s="2">
        <v>42</v>
      </c>
      <c r="Q7" s="15">
        <f t="shared" si="0"/>
        <v>26.62</v>
      </c>
      <c r="R7" s="14">
        <f t="shared" si="1"/>
        <v>236.54439999999997</v>
      </c>
      <c r="S7" s="14">
        <f t="shared" si="2"/>
        <v>1764</v>
      </c>
      <c r="AQ7" s="2">
        <v>29</v>
      </c>
    </row>
    <row r="8" spans="14:43" ht="14.25" customHeight="1" x14ac:dyDescent="0.3">
      <c r="N8" s="2" t="s">
        <v>7</v>
      </c>
      <c r="O8" s="2">
        <v>142.6</v>
      </c>
      <c r="P8" s="2">
        <v>48</v>
      </c>
      <c r="Q8" s="15">
        <f t="shared" si="0"/>
        <v>28.62</v>
      </c>
      <c r="R8" s="14">
        <f t="shared" si="1"/>
        <v>375.58439999999996</v>
      </c>
      <c r="S8" s="14">
        <f t="shared" si="2"/>
        <v>2304</v>
      </c>
      <c r="AF8" s="8" t="s">
        <v>14</v>
      </c>
      <c r="AG8" s="9"/>
      <c r="AQ8" s="2">
        <v>42</v>
      </c>
    </row>
    <row r="9" spans="14:43" ht="14.25" customHeight="1" x14ac:dyDescent="0.3">
      <c r="N9" s="2" t="s">
        <v>8</v>
      </c>
      <c r="O9" s="2">
        <v>157.19999999999999</v>
      </c>
      <c r="P9" s="2">
        <v>60</v>
      </c>
      <c r="Q9" s="15">
        <f t="shared" si="0"/>
        <v>31.54</v>
      </c>
      <c r="R9" s="14">
        <f t="shared" si="1"/>
        <v>809.97160000000008</v>
      </c>
      <c r="S9" s="14">
        <f t="shared" si="2"/>
        <v>3600</v>
      </c>
      <c r="AF9" s="3" t="s">
        <v>15</v>
      </c>
      <c r="AG9" s="4">
        <v>0.1</v>
      </c>
      <c r="AQ9" s="2">
        <v>48</v>
      </c>
    </row>
    <row r="10" spans="14:43" ht="14.25" customHeight="1" thickBot="1" x14ac:dyDescent="0.35">
      <c r="N10" s="2" t="s">
        <v>9</v>
      </c>
      <c r="O10" s="2">
        <v>141.69999999999999</v>
      </c>
      <c r="P10" s="2">
        <v>51</v>
      </c>
      <c r="Q10" s="15">
        <f t="shared" si="0"/>
        <v>28.44</v>
      </c>
      <c r="R10" s="14">
        <f t="shared" si="1"/>
        <v>508.95359999999994</v>
      </c>
      <c r="S10" s="14">
        <f t="shared" si="2"/>
        <v>2601</v>
      </c>
      <c r="AF10" s="5" t="s">
        <v>16</v>
      </c>
      <c r="AG10" s="6">
        <v>0.2</v>
      </c>
      <c r="AQ10" s="2">
        <v>60</v>
      </c>
    </row>
    <row r="11" spans="14:43" ht="14.25" customHeight="1" x14ac:dyDescent="0.3">
      <c r="N11" s="2" t="s">
        <v>10</v>
      </c>
      <c r="O11" s="2">
        <v>126.9</v>
      </c>
      <c r="P11" s="2">
        <v>38</v>
      </c>
      <c r="Q11" s="15">
        <f t="shared" si="0"/>
        <v>25.48</v>
      </c>
      <c r="R11" s="14">
        <f t="shared" si="1"/>
        <v>156.75039999999998</v>
      </c>
      <c r="S11" s="14">
        <f t="shared" si="2"/>
        <v>1444</v>
      </c>
      <c r="AQ11" s="2">
        <v>51</v>
      </c>
    </row>
    <row r="12" spans="14:43" ht="14.25" customHeight="1" x14ac:dyDescent="0.3">
      <c r="N12" s="2" t="s">
        <v>11</v>
      </c>
      <c r="O12" s="2">
        <v>98.3</v>
      </c>
      <c r="P12" s="2">
        <v>23</v>
      </c>
      <c r="Q12" s="15">
        <f t="shared" si="0"/>
        <v>19.760000000000002</v>
      </c>
      <c r="R12" s="14">
        <f t="shared" si="1"/>
        <v>10.49759999999999</v>
      </c>
      <c r="S12" s="14">
        <f t="shared" si="2"/>
        <v>529</v>
      </c>
      <c r="AQ12" s="2">
        <v>38</v>
      </c>
    </row>
    <row r="13" spans="14:43" ht="14.25" customHeight="1" x14ac:dyDescent="0.3">
      <c r="N13" s="2" t="s">
        <v>12</v>
      </c>
      <c r="O13" s="2">
        <v>87.6</v>
      </c>
      <c r="P13" s="2">
        <v>21</v>
      </c>
      <c r="Q13" s="15">
        <f t="shared" si="0"/>
        <v>17.62</v>
      </c>
      <c r="R13" s="14">
        <f t="shared" si="1"/>
        <v>11.424399999999993</v>
      </c>
      <c r="S13" s="14">
        <f t="shared" si="2"/>
        <v>441</v>
      </c>
      <c r="AQ13" s="2">
        <v>23</v>
      </c>
    </row>
    <row r="14" spans="14:43" ht="28.2" customHeight="1" x14ac:dyDescent="0.3">
      <c r="N14" s="2" t="s">
        <v>13</v>
      </c>
      <c r="O14" s="2">
        <v>99.8</v>
      </c>
      <c r="P14" s="2">
        <v>31</v>
      </c>
      <c r="Q14" s="15">
        <f t="shared" si="0"/>
        <v>20.059999999999999</v>
      </c>
      <c r="R14" s="14">
        <f t="shared" si="1"/>
        <v>119.68360000000003</v>
      </c>
      <c r="S14" s="14">
        <f t="shared" si="2"/>
        <v>961</v>
      </c>
      <c r="AE14" s="18" t="s">
        <v>23</v>
      </c>
      <c r="AQ14" s="2">
        <v>21</v>
      </c>
    </row>
    <row r="15" spans="14:43" ht="34.799999999999997" customHeight="1" x14ac:dyDescent="0.3">
      <c r="N15" s="2" t="s">
        <v>2</v>
      </c>
      <c r="O15" s="2">
        <v>88.4</v>
      </c>
      <c r="P15" s="2">
        <v>15</v>
      </c>
      <c r="Q15" s="15">
        <f t="shared" si="0"/>
        <v>17.78</v>
      </c>
      <c r="R15" s="14">
        <f t="shared" si="1"/>
        <v>7.7284000000000059</v>
      </c>
      <c r="S15" s="14">
        <f t="shared" si="2"/>
        <v>225</v>
      </c>
      <c r="AE15" s="18" t="s">
        <v>24</v>
      </c>
      <c r="AQ15" s="2">
        <v>31</v>
      </c>
    </row>
    <row r="16" spans="14:43" ht="14.25" customHeight="1" x14ac:dyDescent="0.3">
      <c r="N16" s="2" t="s">
        <v>3</v>
      </c>
      <c r="O16" s="2">
        <v>97.5</v>
      </c>
      <c r="P16" s="2">
        <v>28</v>
      </c>
      <c r="Q16" s="15">
        <f t="shared" si="0"/>
        <v>19.600000000000001</v>
      </c>
      <c r="R16" s="14">
        <f t="shared" si="1"/>
        <v>70.559999999999974</v>
      </c>
      <c r="S16" s="14">
        <f t="shared" si="2"/>
        <v>784</v>
      </c>
      <c r="AQ16" s="2">
        <v>15</v>
      </c>
    </row>
    <row r="17" spans="2:43" ht="14.25" customHeight="1" x14ac:dyDescent="0.3">
      <c r="N17" s="2" t="s">
        <v>4</v>
      </c>
      <c r="O17" s="2">
        <v>90.1</v>
      </c>
      <c r="P17" s="2">
        <v>15</v>
      </c>
      <c r="Q17" s="15">
        <f t="shared" si="0"/>
        <v>18.12</v>
      </c>
      <c r="R17" s="14">
        <f t="shared" si="1"/>
        <v>9.7344000000000062</v>
      </c>
      <c r="S17" s="14">
        <f t="shared" si="2"/>
        <v>225</v>
      </c>
      <c r="AQ17" s="2">
        <v>28</v>
      </c>
    </row>
    <row r="18" spans="2:43" ht="14.25" customHeight="1" x14ac:dyDescent="0.3">
      <c r="N18" s="2" t="s">
        <v>5</v>
      </c>
      <c r="O18" s="2">
        <v>103.7</v>
      </c>
      <c r="P18" s="2">
        <v>31</v>
      </c>
      <c r="Q18" s="15">
        <f t="shared" si="0"/>
        <v>20.84</v>
      </c>
      <c r="R18" s="14">
        <f t="shared" si="1"/>
        <v>103.2256</v>
      </c>
      <c r="S18" s="14">
        <f t="shared" si="2"/>
        <v>961</v>
      </c>
      <c r="AQ18" s="2">
        <v>15</v>
      </c>
    </row>
    <row r="19" spans="2:43" ht="14.25" customHeight="1" x14ac:dyDescent="0.3">
      <c r="N19" s="2" t="s">
        <v>6</v>
      </c>
      <c r="O19" s="2">
        <v>124</v>
      </c>
      <c r="P19" s="2">
        <v>44</v>
      </c>
      <c r="Q19" s="15">
        <f t="shared" si="0"/>
        <v>24.9</v>
      </c>
      <c r="R19" s="14">
        <f t="shared" si="1"/>
        <v>364.81000000000006</v>
      </c>
      <c r="S19" s="14">
        <f t="shared" si="2"/>
        <v>1936</v>
      </c>
      <c r="AQ19" s="2">
        <v>31</v>
      </c>
    </row>
    <row r="20" spans="2:43" ht="14.25" customHeight="1" x14ac:dyDescent="0.3">
      <c r="N20" s="2" t="s">
        <v>7</v>
      </c>
      <c r="O20" s="2">
        <v>146.69999999999999</v>
      </c>
      <c r="P20" s="2">
        <v>50</v>
      </c>
      <c r="Q20" s="15">
        <f t="shared" si="0"/>
        <v>29.44</v>
      </c>
      <c r="R20" s="14">
        <f t="shared" si="1"/>
        <v>422.71359999999993</v>
      </c>
      <c r="S20" s="14">
        <f t="shared" si="2"/>
        <v>2500</v>
      </c>
      <c r="AQ20" s="2">
        <v>44</v>
      </c>
    </row>
    <row r="21" spans="2:43" ht="14.25" customHeight="1" x14ac:dyDescent="0.3">
      <c r="N21" s="2" t="s">
        <v>8</v>
      </c>
      <c r="O21" s="2">
        <v>152.30000000000001</v>
      </c>
      <c r="P21" s="2">
        <v>55</v>
      </c>
      <c r="Q21" s="15">
        <f t="shared" si="0"/>
        <v>30.56</v>
      </c>
      <c r="R21" s="14">
        <f t="shared" si="1"/>
        <v>597.31360000000006</v>
      </c>
      <c r="S21" s="14">
        <f t="shared" si="2"/>
        <v>3025</v>
      </c>
      <c r="AQ21" s="2">
        <v>50</v>
      </c>
    </row>
    <row r="22" spans="2:43" ht="14.25" customHeight="1" x14ac:dyDescent="0.3">
      <c r="N22" s="2" t="s">
        <v>9</v>
      </c>
      <c r="O22" s="2">
        <v>146.80000000000001</v>
      </c>
      <c r="P22" s="2">
        <v>45</v>
      </c>
      <c r="Q22" s="15">
        <f t="shared" si="0"/>
        <v>29.46</v>
      </c>
      <c r="R22" s="14">
        <f t="shared" si="1"/>
        <v>241.49159999999998</v>
      </c>
      <c r="S22" s="14">
        <f t="shared" si="2"/>
        <v>2025</v>
      </c>
      <c r="AQ22" s="2">
        <v>55</v>
      </c>
    </row>
    <row r="23" spans="2:43" ht="14.25" customHeight="1" x14ac:dyDescent="0.3">
      <c r="N23" s="2" t="s">
        <v>10</v>
      </c>
      <c r="O23" s="2">
        <v>132.9</v>
      </c>
      <c r="P23" s="2">
        <v>40</v>
      </c>
      <c r="Q23" s="15">
        <f t="shared" si="0"/>
        <v>26.68</v>
      </c>
      <c r="R23" s="14">
        <f t="shared" si="1"/>
        <v>177.42240000000001</v>
      </c>
      <c r="S23" s="14">
        <f t="shared" si="2"/>
        <v>1600</v>
      </c>
      <c r="AQ23" s="2">
        <v>45</v>
      </c>
    </row>
    <row r="24" spans="2:43" ht="14.25" customHeight="1" x14ac:dyDescent="0.3">
      <c r="N24" s="2" t="s">
        <v>11</v>
      </c>
      <c r="O24" s="2">
        <v>119</v>
      </c>
      <c r="P24" s="2">
        <v>37</v>
      </c>
      <c r="Q24" s="15">
        <f t="shared" si="0"/>
        <v>23.9</v>
      </c>
      <c r="R24" s="14">
        <f t="shared" si="1"/>
        <v>171.61000000000004</v>
      </c>
      <c r="S24" s="14">
        <f t="shared" si="2"/>
        <v>1369</v>
      </c>
      <c r="AQ24" s="2">
        <v>40</v>
      </c>
    </row>
    <row r="25" spans="2:43" ht="14.25" customHeight="1" x14ac:dyDescent="0.3">
      <c r="B25" s="8" t="s">
        <v>14</v>
      </c>
      <c r="C25" s="9"/>
      <c r="N25" s="2" t="s">
        <v>12</v>
      </c>
      <c r="O25" s="2">
        <v>92.6</v>
      </c>
      <c r="P25" s="2">
        <v>21</v>
      </c>
      <c r="Q25" s="15">
        <f t="shared" si="0"/>
        <v>18.62</v>
      </c>
      <c r="R25" s="14">
        <f t="shared" si="1"/>
        <v>5.6643999999999952</v>
      </c>
      <c r="S25" s="14">
        <f t="shared" si="2"/>
        <v>441</v>
      </c>
      <c r="AQ25" s="2">
        <v>37</v>
      </c>
    </row>
    <row r="26" spans="2:43" ht="14.25" customHeight="1" x14ac:dyDescent="0.3">
      <c r="B26" s="3" t="s">
        <v>15</v>
      </c>
      <c r="C26" s="4">
        <v>10</v>
      </c>
      <c r="N26" s="2" t="s">
        <v>13</v>
      </c>
      <c r="O26" s="2">
        <v>105.1</v>
      </c>
      <c r="P26" s="2">
        <v>33</v>
      </c>
      <c r="Q26" s="15">
        <f t="shared" si="0"/>
        <v>21.12</v>
      </c>
      <c r="R26" s="14">
        <f t="shared" si="1"/>
        <v>141.13439999999997</v>
      </c>
      <c r="S26" s="14">
        <f t="shared" si="2"/>
        <v>1089</v>
      </c>
      <c r="AQ26" s="2">
        <v>21</v>
      </c>
    </row>
    <row r="27" spans="2:43" ht="14.25" customHeight="1" x14ac:dyDescent="0.3">
      <c r="B27" s="5" t="s">
        <v>16</v>
      </c>
      <c r="C27" s="6">
        <v>20</v>
      </c>
      <c r="M27" s="7"/>
      <c r="N27" s="7"/>
      <c r="O27" s="7"/>
      <c r="P27" s="7"/>
      <c r="AQ27" s="2">
        <v>33</v>
      </c>
    </row>
    <row r="28" spans="2:43" ht="14.25" customHeight="1" x14ac:dyDescent="0.3">
      <c r="M28" s="7"/>
      <c r="N28" s="7"/>
      <c r="O28" s="7"/>
      <c r="P28" s="7"/>
    </row>
    <row r="29" spans="2:43" ht="14.25" customHeight="1" x14ac:dyDescent="0.3">
      <c r="F29" s="10"/>
      <c r="G29" s="16" t="s">
        <v>17</v>
      </c>
      <c r="H29" s="11">
        <f>SUM(R3:R26)</f>
        <v>4677.9499999999989</v>
      </c>
      <c r="J29" s="10" t="s">
        <v>21</v>
      </c>
      <c r="K29" s="11">
        <f>AVERAGE(P3:P26)</f>
        <v>34.041666666666664</v>
      </c>
      <c r="M29" s="7"/>
      <c r="N29" s="7"/>
      <c r="O29" s="7"/>
      <c r="P29" s="7"/>
    </row>
    <row r="30" spans="2:43" ht="14.25" customHeight="1" x14ac:dyDescent="0.3">
      <c r="F30" s="10"/>
      <c r="G30" s="16" t="s">
        <v>18</v>
      </c>
      <c r="H30" s="11">
        <f>SUM(S3:S26)</f>
        <v>31990.501736111109</v>
      </c>
      <c r="M30" s="7"/>
      <c r="N30" s="7"/>
      <c r="O30" s="7"/>
      <c r="P30" s="7"/>
    </row>
    <row r="31" spans="2:43" ht="14.25" customHeight="1" x14ac:dyDescent="0.3">
      <c r="F31" s="10"/>
      <c r="M31" s="7"/>
      <c r="N31" s="7"/>
      <c r="O31" s="7"/>
      <c r="P31" s="7"/>
    </row>
    <row r="32" spans="2:43" ht="14.25" customHeight="1" x14ac:dyDescent="0.3">
      <c r="F32" s="10"/>
      <c r="G32" s="17" t="s">
        <v>22</v>
      </c>
      <c r="H32" s="12">
        <f>1-(H29/H30)</f>
        <v>0.85377065859772072</v>
      </c>
      <c r="M32" s="7"/>
      <c r="N32" s="7"/>
      <c r="O32" s="7"/>
      <c r="P32" s="7"/>
    </row>
    <row r="33" spans="13:16" ht="14.25" customHeight="1" x14ac:dyDescent="0.3">
      <c r="M33" s="7"/>
      <c r="N33" s="7"/>
      <c r="O33" s="7"/>
      <c r="P33" s="7"/>
    </row>
    <row r="34" spans="13:16" ht="14.25" customHeight="1" x14ac:dyDescent="0.3">
      <c r="M34" s="7"/>
      <c r="N34" s="7"/>
      <c r="O34" s="7"/>
      <c r="P34" s="7"/>
    </row>
    <row r="35" spans="13:16" ht="14.25" customHeight="1" x14ac:dyDescent="0.3">
      <c r="M35" s="7"/>
      <c r="N35" s="7"/>
      <c r="O35" s="7"/>
      <c r="P35" s="7"/>
    </row>
    <row r="36" spans="13:16" ht="14.25" customHeight="1" x14ac:dyDescent="0.3">
      <c r="M36" s="7"/>
      <c r="N36" s="7"/>
      <c r="O36" s="7"/>
      <c r="P36" s="7"/>
    </row>
    <row r="37" spans="13:16" ht="14.25" customHeight="1" x14ac:dyDescent="0.3"/>
    <row r="38" spans="13:16" ht="14.25" customHeight="1" x14ac:dyDescent="0.3"/>
    <row r="39" spans="13:16" ht="14.25" customHeight="1" x14ac:dyDescent="0.3"/>
    <row r="40" spans="13:16" ht="14.25" customHeight="1" x14ac:dyDescent="0.3"/>
    <row r="41" spans="13:16" ht="14.25" customHeight="1" x14ac:dyDescent="0.3"/>
    <row r="42" spans="13:16" ht="14.25" customHeight="1" x14ac:dyDescent="0.3"/>
    <row r="43" spans="13:16" ht="14.25" customHeight="1" x14ac:dyDescent="0.3"/>
    <row r="44" spans="13:16" ht="14.25" customHeight="1" x14ac:dyDescent="0.3"/>
    <row r="45" spans="13:16" ht="14.25" customHeight="1" x14ac:dyDescent="0.3"/>
    <row r="46" spans="13:16" ht="14.25" customHeight="1" x14ac:dyDescent="0.3"/>
    <row r="47" spans="13:16" ht="14.25" customHeight="1" x14ac:dyDescent="0.3"/>
    <row r="48" spans="13:1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B25:C25"/>
    <mergeCell ref="AF8:AG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 Krishna Iyer</cp:lastModifiedBy>
  <dcterms:modified xsi:type="dcterms:W3CDTF">2022-05-07T09:27:32Z</dcterms:modified>
</cp:coreProperties>
</file>