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2si\Desktop\"/>
    </mc:Choice>
  </mc:AlternateContent>
  <bookViews>
    <workbookView xWindow="0" yWindow="495" windowWidth="28800" windowHeight="175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9" i="1" l="1"/>
  <c r="I118" i="1"/>
  <c r="J115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60" i="1"/>
  <c r="H115" i="1"/>
  <c r="I115" i="1"/>
  <c r="G115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60" i="1"/>
  <c r="H62" i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61" i="1"/>
  <c r="H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60" i="1"/>
</calcChain>
</file>

<file path=xl/sharedStrings.xml><?xml version="1.0" encoding="utf-8"?>
<sst xmlns="http://schemas.openxmlformats.org/spreadsheetml/2006/main" count="112" uniqueCount="106">
  <si>
    <t>Добыча сырой нефти и природного газа; предоставление услуг в этих областях</t>
  </si>
  <si>
    <t>№ п.п.</t>
  </si>
  <si>
    <t xml:space="preserve">Прибыль (убыток) </t>
  </si>
  <si>
    <t>Долгосрочные обязательства</t>
  </si>
  <si>
    <t>Краткосрочные обязательства</t>
  </si>
  <si>
    <t>Оборотные активы</t>
  </si>
  <si>
    <t>Основные средства</t>
  </si>
  <si>
    <t xml:space="preserve">Дебиторская задолженность (краткосрочная) </t>
  </si>
  <si>
    <t>Запасы готовой продукции и товаров для перепродажи</t>
  </si>
  <si>
    <t>Y</t>
  </si>
  <si>
    <t>X1</t>
  </si>
  <si>
    <t>X2</t>
  </si>
  <si>
    <t>X3</t>
  </si>
  <si>
    <t>X4</t>
  </si>
  <si>
    <t>X5</t>
  </si>
  <si>
    <t>Х6</t>
  </si>
  <si>
    <t>Аганнефтегазгеология, открытое акционерное общество многопрофильная компания</t>
  </si>
  <si>
    <t>Азнакаевский горизонт, открытое акционерное общество</t>
  </si>
  <si>
    <t>Акмай, Открытое акционерное общество</t>
  </si>
  <si>
    <t>Аксоль, Открытое акционерное общество Производственно-ксммерческая фирна</t>
  </si>
  <si>
    <t>Акционерная нефтяная Компания Башнефть, Открытое акционерное общество</t>
  </si>
  <si>
    <t>АЛРОСА -Газ, Открытое акционерное общество</t>
  </si>
  <si>
    <t>Арктическая газовая компания, открытое акционерное общество</t>
  </si>
  <si>
    <t>Барьеганнефтегаз, Открытое акционерное общество</t>
  </si>
  <si>
    <t>Белкамнефть, Открытое акционерное общество</t>
  </si>
  <si>
    <t>Белорусское управление по повышению нефтеотдачи пластов и капитальному ремонту скважин, открытое акционерное общество</t>
  </si>
  <si>
    <t>Битран, Открытое акционерное общество</t>
  </si>
  <si>
    <t>Богородскнефть, Открытое акционерное общество</t>
  </si>
  <si>
    <t>Братскэкогаз, Открытое акционерное общество</t>
  </si>
  <si>
    <t>Булгарнефть, Открытое акционерное общество</t>
  </si>
  <si>
    <t>Варьеганнефть, Открытое акционерное общество</t>
  </si>
  <si>
    <t>Верхнечонскнефтегаз, Открытое акционерное общество</t>
  </si>
  <si>
    <t>Восточная транснациональная компания, Открытое акционерное общество</t>
  </si>
  <si>
    <t>Восточно-Сибирская нефтегазовая компания, Открытое акционерное общество</t>
  </si>
  <si>
    <t>Геолого-разведочный исследовательский центр, Открытое акционерное общество</t>
  </si>
  <si>
    <t>ГРОЗНЕФТЕГАЗ, ОТКРЫТОЕ АКЦИОНЕРНОЕ ОБЩЕСТВО</t>
  </si>
  <si>
    <t>Губкинский газоперерабатывающий комплекс, открытое акционерное общество</t>
  </si>
  <si>
    <t>ДАГНЕФТЕГАЗ, ОТКРЫТОЕ АКЦИОНЕРНОЕ ОБЩЕСТВО</t>
  </si>
  <si>
    <t>Елабуганефть, Открытое акционерное общество</t>
  </si>
  <si>
    <t>Иделойл, Открытое акционерное общество</t>
  </si>
  <si>
    <t>Избербашнефть, Открытое акционерное общество</t>
  </si>
  <si>
    <t>ИНВЕСТИЦИОННАЯ НЕФТЯНАЯ КОМПАНИЯ, ОТКРЫТОЕ АКЦИОНЕРНОЕ ОБЩЕСТВО</t>
  </si>
  <si>
    <t>Инга, Открытое акционерное общество</t>
  </si>
  <si>
    <t>КАББАЛКНЕФТЕТОППРОМ, ОТКРЫТОЕ АКЦИОНЕРНОЕ ОБЩЕСТВО</t>
  </si>
  <si>
    <t>Калининграднефть, Открытое акционерное общество</t>
  </si>
  <si>
    <t>КАМЧАТГАЗПРОМ, ОТКРЫТОЕ АКЦИОНЕРНОЕ ОБЩЕСТВО</t>
  </si>
  <si>
    <t>КИРОВСКОЕ НЕФТЕГАЗОДОБЫВАЮЩЕЕ УПРАВЛЕНИЕ, ОТКРЫТОЕ АКЦИОНЕРНОЕ ОБЩЕСТВО</t>
  </si>
  <si>
    <t>Когалымнефтепрогресс, Открытое акционерное общество</t>
  </si>
  <si>
    <t>Комнедра, Открытое акционерное общество</t>
  </si>
  <si>
    <t>Кондурчанефть, Открытое акционерное общество</t>
  </si>
  <si>
    <t>Корпорация югранефть, открытое акционерное общество</t>
  </si>
  <si>
    <t>Краснодарское опытно- экспериментальное управление по повышению нефтеотдачи пластов и капитальному ремонту скважин, открытое акционерное общество</t>
  </si>
  <si>
    <t>Ленинградсланец, открытое акционерное общество</t>
  </si>
  <si>
    <t>Меллянефть, Открытое акционерное общество</t>
  </si>
  <si>
    <t>МНКТ, Общество с ограниченной ответственностью</t>
  </si>
  <si>
    <t>Мохтикнефть, Открытое акционерное общество</t>
  </si>
  <si>
    <t>НАУЧНО-ПРОИЗВОДСТВЕННОЕ ОБЪЕДИНЕНИЕ СПЕЦЭЛЕКТРОМЕХАНИКА, ОТКРЫТОЕ АКЦИОНЕРНОЕ ОБЩЕСТВО</t>
  </si>
  <si>
    <t>НАУЧНО-ПРОИЗВОДСТВЕННОЕ ПРЕДПРИЯТИЕ БУРСЕРВИС, ОТКРЫТОЕ АКЦИОНЕРНОЕ ОБЩЕСТВО</t>
  </si>
  <si>
    <t>НГДУ Пензанефть, Открытое акционерное общество</t>
  </si>
  <si>
    <t>НЕГУСНЕФТЬ, ОТКРЫТОЕ АКЦИОНЕРНОЕ ОБЩЕСТВО</t>
  </si>
  <si>
    <t>НЕНЕЦКАЯ НЕФТЯНАЯ КОМПАНИЯ, ОТКРЫТОЕ АКЦИОНЕРНОЕ ОБЩЕСТВО</t>
  </si>
  <si>
    <t>НЕФТЕБУРСЕРВИС, ОТКРЫТОЕ АКЦИОНЕРНОЕ ОБЩЕСТВО</t>
  </si>
  <si>
    <t>Нефтегазовая компания Славнефть, Открытое акционерное общество</t>
  </si>
  <si>
    <t>Нефтеразведка, Открытое акционерное общество</t>
  </si>
  <si>
    <t>Нефть, Открытое акционерное общество</t>
  </si>
  <si>
    <t>Нефтьинвест, Открытое акционерное общество</t>
  </si>
  <si>
    <t>НЕФТЯНАЯ АКЦИОНЕРНАЯ КОМПАНИЯ АКИ-ОТЫР, ОТКРЫТОЕ АКЦИОНЕРНОЕ ОБЩЕСТВО</t>
  </si>
  <si>
    <t>Нефтяная компания Магма, Открытое акционерное общество</t>
  </si>
  <si>
    <t>НЕФТЯНАЯ КОМПАНИЯ МАНГАЗЕЯ, ОТКРЫТОЕ АКЦИОНЕРНОЕ ОБЩЕСТВО</t>
  </si>
  <si>
    <t>Нефтяная компания Нефтиса, Открытое акционерное общество</t>
  </si>
  <si>
    <t xml:space="preserve">1. Проанализировать ряды данных. Посмотреть, если ли выбросы, если необходимо удалить. Обосновать удпаление. </t>
  </si>
  <si>
    <t>2. Построить диаграммы рассеяния Прибыли с регрессорами. Провести визуальный анализ.</t>
  </si>
  <si>
    <t>3. Построить корреляционную матрицу и провести ее анализ.</t>
  </si>
  <si>
    <t>4. Построить модель со значимыми факторами. Факторы отбирать методом пошагового отбора. Сделать выводы и обосновать.</t>
  </si>
  <si>
    <t>Y^</t>
  </si>
  <si>
    <t>сумма</t>
  </si>
  <si>
    <t>Y_</t>
  </si>
  <si>
    <t>(Y^-Y_)**2</t>
  </si>
  <si>
    <t>(Y-Y_)**2</t>
  </si>
  <si>
    <t>F_расч</t>
  </si>
  <si>
    <t>r^2</t>
  </si>
  <si>
    <t>х2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</si>
  <si>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</si>
  <si>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</si>
  <si>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</si>
  <si>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</si>
  <si>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</si>
  <si>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</si>
  <si>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</si>
  <si>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</si>
  <si>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</si>
  <si>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</si>
  <si>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</si>
  <si>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</si>
  <si>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</si>
  <si>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</si>
  <si>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</si>
  <si>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</si>
  <si>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</si>
  <si>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</si>
  <si>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</si>
  <si>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</si>
  <si>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</si>
  <si>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</si>
  <si>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</si>
  <si>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 xml:space="preserve">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</si>
</sst>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12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164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165" fontId="0" fillId="0" borderId="6" xfId="0" applyNumberFormat="1" applyFill="1" applyBorder="1" applyAlignment="1"/>
    <xf numFmtId="11" fontId="0" fillId="0" borderId="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abSelected="1" topLeftCell="A55" workbookViewId="0">
      <selection activeCell="Q84" sqref="Q84"/>
    </sheetView>
  </sheetViews>
  <sheetFormatPr defaultColWidth="8.85546875" defaultRowHeight="15" x14ac:dyDescent="0.25"/>
  <cols>
    <col min="1" max="1" width="21.42578125" customWidth="1"/>
    <col min="2" max="2" width="6" customWidth="1"/>
    <col min="3" max="8" width="10.28515625" customWidth="1"/>
    <col min="9" max="9" width="21.140625" customWidth="1"/>
    <col min="10" max="10" width="19.140625" customWidth="1"/>
    <col min="17" max="17" width="15.42578125" bestFit="1" customWidth="1"/>
  </cols>
  <sheetData>
    <row r="1" spans="1:21" ht="84.75" customHeight="1" thickBot="1" x14ac:dyDescent="0.3">
      <c r="A1" s="17" t="s">
        <v>0</v>
      </c>
      <c r="B1" s="7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  <c r="L1" s="23" t="s">
        <v>70</v>
      </c>
      <c r="M1" s="23"/>
      <c r="N1" s="23"/>
      <c r="O1" s="23"/>
      <c r="P1" s="23"/>
      <c r="Q1" s="23"/>
      <c r="R1" s="23"/>
      <c r="S1" s="23"/>
      <c r="T1" s="23"/>
      <c r="U1" s="23"/>
    </row>
    <row r="2" spans="1:21" ht="46.35" customHeight="1" thickBot="1" x14ac:dyDescent="0.3">
      <c r="A2" s="1"/>
      <c r="B2" s="2"/>
      <c r="C2" s="14" t="s">
        <v>9</v>
      </c>
      <c r="D2" s="14" t="s">
        <v>10</v>
      </c>
      <c r="E2" s="14" t="s">
        <v>11</v>
      </c>
      <c r="F2" s="14" t="s">
        <v>12</v>
      </c>
      <c r="G2" s="15" t="s">
        <v>13</v>
      </c>
      <c r="H2" s="16" t="s">
        <v>14</v>
      </c>
      <c r="I2" s="14" t="s">
        <v>15</v>
      </c>
      <c r="L2" s="24" t="s">
        <v>71</v>
      </c>
      <c r="M2" s="24"/>
      <c r="N2" s="24"/>
      <c r="O2" s="24"/>
      <c r="P2" s="24"/>
      <c r="Q2" s="24"/>
      <c r="R2" s="24"/>
      <c r="S2" s="24"/>
      <c r="T2" s="24"/>
      <c r="U2" s="24"/>
    </row>
    <row r="3" spans="1:21" ht="48" customHeight="1" thickBot="1" x14ac:dyDescent="0.3">
      <c r="A3" s="3" t="s">
        <v>16</v>
      </c>
      <c r="B3" s="8">
        <v>1</v>
      </c>
      <c r="C3" s="10">
        <v>1440075</v>
      </c>
      <c r="D3" s="10">
        <v>61749</v>
      </c>
      <c r="E3" s="10">
        <v>1007355</v>
      </c>
      <c r="F3" s="10">
        <v>4920199</v>
      </c>
      <c r="G3" s="10">
        <v>5165712</v>
      </c>
      <c r="H3" s="11">
        <v>3490541</v>
      </c>
      <c r="I3" s="12">
        <v>31365</v>
      </c>
      <c r="J3" s="4"/>
      <c r="L3" s="24" t="s">
        <v>72</v>
      </c>
      <c r="M3" s="24"/>
      <c r="N3" s="24"/>
      <c r="O3" s="24"/>
      <c r="P3" s="24"/>
      <c r="Q3" s="24"/>
      <c r="R3" s="24"/>
      <c r="S3" s="24"/>
      <c r="T3" s="24"/>
      <c r="U3" s="24"/>
    </row>
    <row r="4" spans="1:21" ht="47.45" customHeight="1" thickBot="1" x14ac:dyDescent="0.3">
      <c r="A4" s="3" t="s">
        <v>17</v>
      </c>
      <c r="B4" s="9">
        <v>2</v>
      </c>
      <c r="C4" s="10">
        <v>5146</v>
      </c>
      <c r="D4" s="10">
        <v>17532</v>
      </c>
      <c r="E4" s="10">
        <v>58110</v>
      </c>
      <c r="F4" s="10">
        <v>50798</v>
      </c>
      <c r="G4" s="10">
        <v>19595</v>
      </c>
      <c r="H4" s="11">
        <v>23014</v>
      </c>
      <c r="I4" s="12">
        <v>0</v>
      </c>
      <c r="J4" s="4"/>
      <c r="L4" s="23" t="s">
        <v>73</v>
      </c>
      <c r="M4" s="23"/>
      <c r="N4" s="23"/>
      <c r="O4" s="23"/>
      <c r="P4" s="23"/>
      <c r="Q4" s="23"/>
      <c r="R4" s="23"/>
      <c r="S4" s="23"/>
      <c r="T4" s="23"/>
      <c r="U4" s="23"/>
    </row>
    <row r="5" spans="1:21" ht="23.25" thickBot="1" x14ac:dyDescent="0.3">
      <c r="A5" s="3" t="s">
        <v>18</v>
      </c>
      <c r="B5" s="8">
        <v>3</v>
      </c>
      <c r="C5" s="10">
        <v>13612</v>
      </c>
      <c r="D5" s="10">
        <v>20268</v>
      </c>
      <c r="E5" s="10">
        <v>51271</v>
      </c>
      <c r="F5" s="10">
        <v>18903</v>
      </c>
      <c r="G5" s="10">
        <v>81072</v>
      </c>
      <c r="H5" s="11">
        <v>8678</v>
      </c>
      <c r="I5" s="12">
        <v>84</v>
      </c>
      <c r="J5" s="4"/>
    </row>
    <row r="6" spans="1:21" ht="45.75" thickBot="1" x14ac:dyDescent="0.3">
      <c r="A6" s="3" t="s">
        <v>19</v>
      </c>
      <c r="B6" s="9">
        <v>4</v>
      </c>
      <c r="C6" s="10">
        <v>964</v>
      </c>
      <c r="D6" s="10">
        <v>211</v>
      </c>
      <c r="E6" s="10">
        <v>5827</v>
      </c>
      <c r="F6" s="10">
        <v>13398</v>
      </c>
      <c r="G6" s="10">
        <v>8446</v>
      </c>
      <c r="H6" s="11">
        <v>4821</v>
      </c>
      <c r="I6" s="12">
        <v>0</v>
      </c>
      <c r="J6" s="4"/>
    </row>
    <row r="7" spans="1:21" ht="45.75" thickBot="1" x14ac:dyDescent="0.3">
      <c r="A7" s="3" t="s">
        <v>20</v>
      </c>
      <c r="B7" s="8">
        <v>5</v>
      </c>
      <c r="C7" s="10">
        <v>19513178</v>
      </c>
      <c r="D7" s="10">
        <v>52034182</v>
      </c>
      <c r="E7" s="10">
        <v>2411352</v>
      </c>
      <c r="F7" s="10">
        <v>63269757</v>
      </c>
      <c r="G7" s="10">
        <v>47002385</v>
      </c>
      <c r="H7" s="11">
        <v>23780450</v>
      </c>
      <c r="I7" s="12">
        <v>1696853</v>
      </c>
      <c r="J7" s="4"/>
    </row>
    <row r="8" spans="1:21" ht="23.25" thickBot="1" x14ac:dyDescent="0.3">
      <c r="A8" s="3" t="s">
        <v>21</v>
      </c>
      <c r="B8" s="9">
        <v>6</v>
      </c>
      <c r="C8" s="10">
        <v>28973</v>
      </c>
      <c r="D8" s="10">
        <v>602229</v>
      </c>
      <c r="E8" s="10">
        <v>74839</v>
      </c>
      <c r="F8" s="10">
        <v>367880</v>
      </c>
      <c r="G8" s="10">
        <v>1545052</v>
      </c>
      <c r="H8" s="11">
        <v>204181</v>
      </c>
      <c r="I8" s="12">
        <v>19474</v>
      </c>
      <c r="J8" s="4"/>
    </row>
    <row r="9" spans="1:21" ht="34.5" thickBot="1" x14ac:dyDescent="0.3">
      <c r="A9" s="3" t="s">
        <v>22</v>
      </c>
      <c r="B9" s="8">
        <v>7</v>
      </c>
      <c r="C9" s="10">
        <v>-780599</v>
      </c>
      <c r="D9" s="10">
        <v>311268</v>
      </c>
      <c r="E9" s="10">
        <v>15737048</v>
      </c>
      <c r="F9" s="10">
        <v>3933712</v>
      </c>
      <c r="G9" s="10">
        <v>740437</v>
      </c>
      <c r="H9" s="11">
        <v>1456438</v>
      </c>
      <c r="I9" s="12">
        <v>176</v>
      </c>
      <c r="J9" s="4"/>
    </row>
    <row r="10" spans="1:21" ht="34.5" thickBot="1" x14ac:dyDescent="0.3">
      <c r="A10" s="3" t="s">
        <v>23</v>
      </c>
      <c r="B10" s="9">
        <v>8</v>
      </c>
      <c r="C10" s="10">
        <v>2598165</v>
      </c>
      <c r="D10" s="10">
        <v>464651</v>
      </c>
      <c r="E10" s="10">
        <v>4381403</v>
      </c>
      <c r="F10" s="10">
        <v>5910831</v>
      </c>
      <c r="G10" s="10">
        <v>11925177</v>
      </c>
      <c r="H10" s="11">
        <v>5566412</v>
      </c>
      <c r="I10" s="12">
        <v>127937</v>
      </c>
      <c r="J10" s="4"/>
    </row>
    <row r="11" spans="1:21" ht="23.25" thickBot="1" x14ac:dyDescent="0.3">
      <c r="A11" s="3" t="s">
        <v>24</v>
      </c>
      <c r="B11" s="8">
        <v>9</v>
      </c>
      <c r="C11" s="10">
        <v>628091</v>
      </c>
      <c r="D11" s="10">
        <v>214411</v>
      </c>
      <c r="E11" s="10">
        <v>3728587</v>
      </c>
      <c r="F11" s="10">
        <v>5325806</v>
      </c>
      <c r="G11" s="10">
        <v>2580485</v>
      </c>
      <c r="H11" s="11">
        <v>4285041</v>
      </c>
      <c r="I11" s="12">
        <v>73823</v>
      </c>
      <c r="J11" s="4"/>
    </row>
    <row r="12" spans="1:21" ht="68.25" thickBot="1" x14ac:dyDescent="0.3">
      <c r="A12" s="3" t="s">
        <v>25</v>
      </c>
      <c r="B12" s="9">
        <v>10</v>
      </c>
      <c r="C12" s="10">
        <v>29204</v>
      </c>
      <c r="D12" s="10">
        <v>12039</v>
      </c>
      <c r="E12" s="10">
        <v>738811</v>
      </c>
      <c r="F12" s="10">
        <v>705877</v>
      </c>
      <c r="G12" s="10">
        <v>269908</v>
      </c>
      <c r="H12" s="11">
        <v>624393</v>
      </c>
      <c r="I12" s="12">
        <v>130</v>
      </c>
      <c r="J12" s="4"/>
    </row>
    <row r="13" spans="1:21" ht="23.25" thickBot="1" x14ac:dyDescent="0.3">
      <c r="A13" s="3" t="s">
        <v>26</v>
      </c>
      <c r="B13" s="8">
        <v>11</v>
      </c>
      <c r="C13" s="10">
        <v>1945560</v>
      </c>
      <c r="D13" s="10">
        <v>9670</v>
      </c>
      <c r="E13" s="10">
        <v>716648</v>
      </c>
      <c r="F13" s="10">
        <v>2964277</v>
      </c>
      <c r="G13" s="10">
        <v>229855</v>
      </c>
      <c r="H13" s="11">
        <v>2918345</v>
      </c>
      <c r="I13" s="12">
        <v>39667</v>
      </c>
      <c r="J13" s="4"/>
    </row>
    <row r="14" spans="1:21" ht="34.5" thickBot="1" x14ac:dyDescent="0.3">
      <c r="A14" s="3" t="s">
        <v>27</v>
      </c>
      <c r="B14" s="9">
        <v>12</v>
      </c>
      <c r="C14" s="10">
        <v>366170</v>
      </c>
      <c r="D14" s="10">
        <v>287992</v>
      </c>
      <c r="E14" s="10">
        <v>239076</v>
      </c>
      <c r="F14" s="10">
        <v>624661</v>
      </c>
      <c r="G14" s="10">
        <v>349643</v>
      </c>
      <c r="H14" s="11">
        <v>484537</v>
      </c>
      <c r="I14" s="12">
        <v>5733</v>
      </c>
      <c r="J14" s="4"/>
    </row>
    <row r="15" spans="1:21" ht="23.25" thickBot="1" x14ac:dyDescent="0.3">
      <c r="A15" s="3" t="s">
        <v>28</v>
      </c>
      <c r="B15" s="8">
        <v>13</v>
      </c>
      <c r="C15" s="10">
        <v>-20493</v>
      </c>
      <c r="D15" s="10">
        <v>1105293</v>
      </c>
      <c r="E15" s="10">
        <v>8855</v>
      </c>
      <c r="F15" s="10">
        <v>46728</v>
      </c>
      <c r="G15" s="10">
        <v>934881</v>
      </c>
      <c r="H15" s="11">
        <v>9865</v>
      </c>
      <c r="I15" s="12">
        <v>3319</v>
      </c>
      <c r="J15" s="4"/>
    </row>
    <row r="16" spans="1:21" ht="23.25" thickBot="1" x14ac:dyDescent="0.3">
      <c r="A16" s="3" t="s">
        <v>29</v>
      </c>
      <c r="B16" s="9">
        <v>14</v>
      </c>
      <c r="C16" s="10">
        <v>381558</v>
      </c>
      <c r="D16" s="10">
        <v>27265</v>
      </c>
      <c r="E16" s="10">
        <v>265569</v>
      </c>
      <c r="F16" s="10">
        <v>582581</v>
      </c>
      <c r="G16" s="10">
        <v>697664</v>
      </c>
      <c r="H16" s="11">
        <v>196045</v>
      </c>
      <c r="I16" s="12">
        <v>5763</v>
      </c>
      <c r="J16" s="4"/>
    </row>
    <row r="17" spans="1:10" ht="23.25" thickBot="1" x14ac:dyDescent="0.3">
      <c r="A17" s="3" t="s">
        <v>30</v>
      </c>
      <c r="B17" s="8">
        <v>15</v>
      </c>
      <c r="C17" s="10">
        <v>1225908</v>
      </c>
      <c r="D17" s="10">
        <v>431231</v>
      </c>
      <c r="E17" s="10">
        <v>1525379</v>
      </c>
      <c r="F17" s="10">
        <v>3463511</v>
      </c>
      <c r="G17" s="10">
        <v>2231651</v>
      </c>
      <c r="H17" s="11">
        <v>1095263</v>
      </c>
      <c r="I17" s="12">
        <v>430844</v>
      </c>
      <c r="J17" s="4"/>
    </row>
    <row r="18" spans="1:10" ht="34.5" thickBot="1" x14ac:dyDescent="0.3">
      <c r="A18" s="3" t="s">
        <v>31</v>
      </c>
      <c r="B18" s="9">
        <v>16</v>
      </c>
      <c r="C18" s="10">
        <v>3293989</v>
      </c>
      <c r="D18" s="10">
        <v>37315847</v>
      </c>
      <c r="E18" s="10">
        <v>8556455</v>
      </c>
      <c r="F18" s="10">
        <v>5891049</v>
      </c>
      <c r="G18" s="10">
        <v>23170344</v>
      </c>
      <c r="H18" s="11">
        <v>2477424</v>
      </c>
      <c r="I18" s="12">
        <v>38133</v>
      </c>
      <c r="J18" s="4"/>
    </row>
    <row r="19" spans="1:10" ht="45.75" thickBot="1" x14ac:dyDescent="0.3">
      <c r="A19" s="3" t="s">
        <v>32</v>
      </c>
      <c r="B19" s="8">
        <v>17</v>
      </c>
      <c r="C19" s="10">
        <v>416616</v>
      </c>
      <c r="D19" s="10">
        <v>2122138</v>
      </c>
      <c r="E19" s="11">
        <v>258120</v>
      </c>
      <c r="F19" s="10">
        <v>299286</v>
      </c>
      <c r="G19" s="10">
        <v>3509537</v>
      </c>
      <c r="H19" s="11">
        <v>48174</v>
      </c>
      <c r="I19" s="12">
        <v>28393</v>
      </c>
      <c r="J19" s="4"/>
    </row>
    <row r="20" spans="1:10" ht="45.75" thickBot="1" x14ac:dyDescent="0.3">
      <c r="A20" s="3" t="s">
        <v>33</v>
      </c>
      <c r="B20" s="9">
        <v>18</v>
      </c>
      <c r="C20" s="10">
        <v>-564258</v>
      </c>
      <c r="D20" s="10">
        <v>1395080</v>
      </c>
      <c r="E20" s="10">
        <v>7958766</v>
      </c>
      <c r="F20" s="10">
        <v>801276</v>
      </c>
      <c r="G20" s="10">
        <v>1290245</v>
      </c>
      <c r="H20" s="11">
        <v>286058</v>
      </c>
      <c r="I20" s="12">
        <v>236642</v>
      </c>
      <c r="J20" s="4"/>
    </row>
    <row r="21" spans="1:10" ht="45.75" thickBot="1" x14ac:dyDescent="0.3">
      <c r="A21" s="3" t="s">
        <v>34</v>
      </c>
      <c r="B21" s="8">
        <v>19</v>
      </c>
      <c r="C21" s="10">
        <v>221194</v>
      </c>
      <c r="D21" s="10">
        <v>13429</v>
      </c>
      <c r="E21" s="10">
        <v>105123</v>
      </c>
      <c r="F21" s="10">
        <v>257633</v>
      </c>
      <c r="G21" s="10">
        <v>607249</v>
      </c>
      <c r="H21" s="11">
        <v>72854</v>
      </c>
      <c r="I21" s="12">
        <v>4548</v>
      </c>
      <c r="J21" s="4"/>
    </row>
    <row r="22" spans="1:10" ht="34.5" thickBot="1" x14ac:dyDescent="0.3">
      <c r="A22" s="3" t="s">
        <v>35</v>
      </c>
      <c r="B22" s="9">
        <v>20</v>
      </c>
      <c r="C22" s="10">
        <v>701035</v>
      </c>
      <c r="D22" s="10">
        <v>75554</v>
      </c>
      <c r="E22" s="10">
        <v>497028</v>
      </c>
      <c r="F22" s="10">
        <v>1566040</v>
      </c>
      <c r="G22" s="10">
        <v>4616250</v>
      </c>
      <c r="H22" s="11">
        <v>1304084</v>
      </c>
      <c r="I22" s="12">
        <v>8773</v>
      </c>
      <c r="J22" s="4"/>
    </row>
    <row r="23" spans="1:10" ht="45.75" thickBot="1" x14ac:dyDescent="0.3">
      <c r="A23" s="3" t="s">
        <v>36</v>
      </c>
      <c r="B23" s="8">
        <v>21</v>
      </c>
      <c r="C23" s="10">
        <v>62200</v>
      </c>
      <c r="D23" s="10">
        <v>22195</v>
      </c>
      <c r="E23" s="10">
        <v>1659245</v>
      </c>
      <c r="F23" s="10">
        <v>528912</v>
      </c>
      <c r="G23" s="10">
        <v>991114</v>
      </c>
      <c r="H23" s="11">
        <v>294575</v>
      </c>
      <c r="I23" s="12">
        <v>0</v>
      </c>
      <c r="J23" s="4"/>
    </row>
    <row r="24" spans="1:10" ht="34.5" thickBot="1" x14ac:dyDescent="0.3">
      <c r="A24" s="3" t="s">
        <v>37</v>
      </c>
      <c r="B24" s="9">
        <v>22</v>
      </c>
      <c r="C24" s="10">
        <v>123440</v>
      </c>
      <c r="D24" s="10">
        <v>12350</v>
      </c>
      <c r="E24" s="10">
        <v>84026</v>
      </c>
      <c r="F24" s="10">
        <v>167297</v>
      </c>
      <c r="G24" s="10">
        <v>438262</v>
      </c>
      <c r="H24" s="11">
        <v>44889</v>
      </c>
      <c r="I24" s="12">
        <v>24866</v>
      </c>
      <c r="J24" s="4"/>
    </row>
    <row r="25" spans="1:10" ht="23.25" thickBot="1" x14ac:dyDescent="0.3">
      <c r="A25" s="3" t="s">
        <v>38</v>
      </c>
      <c r="B25" s="8">
        <v>23</v>
      </c>
      <c r="C25" s="10">
        <v>55528</v>
      </c>
      <c r="D25" s="10">
        <v>14686</v>
      </c>
      <c r="E25" s="10">
        <v>137348</v>
      </c>
      <c r="F25" s="10">
        <v>52042</v>
      </c>
      <c r="G25" s="10">
        <v>75442</v>
      </c>
      <c r="H25" s="11">
        <v>24275</v>
      </c>
      <c r="I25" s="12">
        <v>3949</v>
      </c>
      <c r="J25" s="4"/>
    </row>
    <row r="26" spans="1:10" ht="23.25" thickBot="1" x14ac:dyDescent="0.3">
      <c r="A26" s="3" t="s">
        <v>39</v>
      </c>
      <c r="B26" s="9">
        <v>24</v>
      </c>
      <c r="C26" s="10">
        <v>422070</v>
      </c>
      <c r="D26" s="10">
        <v>52443</v>
      </c>
      <c r="E26" s="10">
        <v>662299</v>
      </c>
      <c r="F26" s="10">
        <v>188662</v>
      </c>
      <c r="G26" s="10">
        <v>1269731</v>
      </c>
      <c r="H26" s="11">
        <v>140535</v>
      </c>
      <c r="I26" s="12">
        <v>8212</v>
      </c>
      <c r="J26" s="4"/>
    </row>
    <row r="27" spans="1:10" ht="34.5" thickBot="1" x14ac:dyDescent="0.3">
      <c r="A27" s="3" t="s">
        <v>40</v>
      </c>
      <c r="B27" s="8">
        <v>25</v>
      </c>
      <c r="C27" s="10">
        <v>-468</v>
      </c>
      <c r="D27" s="10">
        <v>239255</v>
      </c>
      <c r="E27" s="10">
        <v>29880</v>
      </c>
      <c r="F27" s="10">
        <v>130350</v>
      </c>
      <c r="G27" s="10">
        <v>10870</v>
      </c>
      <c r="H27" s="11">
        <v>114444</v>
      </c>
      <c r="I27" s="12">
        <v>940</v>
      </c>
      <c r="J27" s="4"/>
    </row>
    <row r="28" spans="1:10" ht="45.75" thickBot="1" x14ac:dyDescent="0.3">
      <c r="A28" s="3" t="s">
        <v>41</v>
      </c>
      <c r="B28" s="9">
        <v>26</v>
      </c>
      <c r="C28" s="10">
        <v>225452</v>
      </c>
      <c r="D28" s="10">
        <v>1292</v>
      </c>
      <c r="E28" s="10">
        <v>87112</v>
      </c>
      <c r="F28" s="10">
        <v>585017</v>
      </c>
      <c r="G28" s="10">
        <v>227132</v>
      </c>
      <c r="H28" s="11">
        <v>272147</v>
      </c>
      <c r="I28" s="12">
        <v>0</v>
      </c>
      <c r="J28" s="4"/>
    </row>
    <row r="29" spans="1:10" ht="23.25" thickBot="1" x14ac:dyDescent="0.3">
      <c r="A29" s="3" t="s">
        <v>42</v>
      </c>
      <c r="B29" s="8">
        <v>27</v>
      </c>
      <c r="C29" s="10">
        <v>-61237</v>
      </c>
      <c r="D29" s="10">
        <v>924951</v>
      </c>
      <c r="E29" s="10">
        <v>299733</v>
      </c>
      <c r="F29" s="10">
        <v>344398</v>
      </c>
      <c r="G29" s="10">
        <v>110970</v>
      </c>
      <c r="H29" s="11">
        <v>76561</v>
      </c>
      <c r="I29" s="12">
        <v>11218</v>
      </c>
      <c r="J29" s="4"/>
    </row>
    <row r="30" spans="1:10" ht="34.5" thickBot="1" x14ac:dyDescent="0.3">
      <c r="A30" s="3" t="s">
        <v>43</v>
      </c>
      <c r="B30" s="9">
        <v>28</v>
      </c>
      <c r="C30" s="10">
        <v>-540</v>
      </c>
      <c r="D30" s="10">
        <v>0</v>
      </c>
      <c r="E30" s="10">
        <v>46139</v>
      </c>
      <c r="F30" s="10">
        <v>36641</v>
      </c>
      <c r="G30" s="10">
        <v>21278</v>
      </c>
      <c r="H30" s="11">
        <v>25017</v>
      </c>
      <c r="I30" s="12">
        <v>127</v>
      </c>
      <c r="J30" s="4"/>
    </row>
    <row r="31" spans="1:10" ht="34.5" thickBot="1" x14ac:dyDescent="0.3">
      <c r="A31" s="3" t="s">
        <v>44</v>
      </c>
      <c r="B31" s="8">
        <v>29</v>
      </c>
      <c r="C31" s="10">
        <v>40588</v>
      </c>
      <c r="D31" s="10">
        <v>1638</v>
      </c>
      <c r="E31" s="10">
        <v>22683</v>
      </c>
      <c r="F31" s="10">
        <v>215106</v>
      </c>
      <c r="G31" s="10">
        <v>139209</v>
      </c>
      <c r="H31" s="11">
        <v>18072</v>
      </c>
      <c r="I31" s="12">
        <v>7569</v>
      </c>
      <c r="J31" s="4"/>
    </row>
    <row r="32" spans="1:10" ht="34.5" thickBot="1" x14ac:dyDescent="0.3">
      <c r="A32" s="3" t="s">
        <v>45</v>
      </c>
      <c r="B32" s="9">
        <v>30</v>
      </c>
      <c r="C32" s="10">
        <v>53182</v>
      </c>
      <c r="D32" s="10">
        <v>54758</v>
      </c>
      <c r="E32" s="10">
        <v>1909328</v>
      </c>
      <c r="F32" s="10">
        <v>998875</v>
      </c>
      <c r="G32" s="10">
        <v>113113</v>
      </c>
      <c r="H32" s="11">
        <v>496994</v>
      </c>
      <c r="I32" s="12">
        <v>0</v>
      </c>
      <c r="J32" s="4"/>
    </row>
    <row r="33" spans="1:10" ht="57" thickBot="1" x14ac:dyDescent="0.3">
      <c r="A33" s="3" t="s">
        <v>46</v>
      </c>
      <c r="B33" s="8">
        <v>31</v>
      </c>
      <c r="C33" s="10">
        <v>-210</v>
      </c>
      <c r="D33" s="10">
        <v>8</v>
      </c>
      <c r="E33" s="10">
        <v>16191</v>
      </c>
      <c r="F33" s="10">
        <v>1702</v>
      </c>
      <c r="G33" s="10">
        <v>12685</v>
      </c>
      <c r="H33" s="11">
        <v>602</v>
      </c>
      <c r="I33" s="12">
        <v>46</v>
      </c>
      <c r="J33" s="4"/>
    </row>
    <row r="34" spans="1:10" ht="34.5" thickBot="1" x14ac:dyDescent="0.3">
      <c r="A34" s="3" t="s">
        <v>47</v>
      </c>
      <c r="B34" s="9">
        <v>32</v>
      </c>
      <c r="C34" s="10">
        <v>63058</v>
      </c>
      <c r="D34" s="10">
        <v>235731</v>
      </c>
      <c r="E34" s="10">
        <v>563481</v>
      </c>
      <c r="F34" s="10">
        <v>807686</v>
      </c>
      <c r="G34" s="10">
        <v>873886</v>
      </c>
      <c r="H34" s="11">
        <v>474612</v>
      </c>
      <c r="I34" s="12">
        <v>0</v>
      </c>
      <c r="J34" s="4"/>
    </row>
    <row r="35" spans="1:10" ht="23.25" thickBot="1" x14ac:dyDescent="0.3">
      <c r="A35" s="3" t="s">
        <v>48</v>
      </c>
      <c r="B35" s="8">
        <v>33</v>
      </c>
      <c r="C35" s="10">
        <v>1197196</v>
      </c>
      <c r="D35" s="10">
        <v>2232742</v>
      </c>
      <c r="E35" s="10">
        <v>1083829</v>
      </c>
      <c r="F35" s="10">
        <v>1567998</v>
      </c>
      <c r="G35" s="10">
        <v>2307478</v>
      </c>
      <c r="H35" s="11">
        <v>1040387</v>
      </c>
      <c r="I35" s="12">
        <v>25862</v>
      </c>
      <c r="J35" s="4"/>
    </row>
    <row r="36" spans="1:10" ht="23.25" thickBot="1" x14ac:dyDescent="0.3">
      <c r="A36" s="3" t="s">
        <v>49</v>
      </c>
      <c r="B36" s="9">
        <v>34</v>
      </c>
      <c r="C36" s="10">
        <v>221177</v>
      </c>
      <c r="D36" s="10">
        <v>4682</v>
      </c>
      <c r="E36" s="10">
        <v>40664</v>
      </c>
      <c r="F36" s="10">
        <v>128256</v>
      </c>
      <c r="G36" s="10">
        <v>331954</v>
      </c>
      <c r="H36" s="11">
        <v>55155</v>
      </c>
      <c r="I36" s="12">
        <v>1260</v>
      </c>
      <c r="J36" s="4"/>
    </row>
    <row r="37" spans="1:10" ht="34.5" thickBot="1" x14ac:dyDescent="0.3">
      <c r="A37" s="3" t="s">
        <v>50</v>
      </c>
      <c r="B37" s="8">
        <v>35</v>
      </c>
      <c r="C37" s="10">
        <v>1548768</v>
      </c>
      <c r="D37" s="10">
        <v>84262</v>
      </c>
      <c r="E37" s="10">
        <v>413994</v>
      </c>
      <c r="F37" s="10">
        <v>7720298</v>
      </c>
      <c r="G37" s="10">
        <v>1138707</v>
      </c>
      <c r="H37" s="11">
        <v>7613662</v>
      </c>
      <c r="I37" s="12">
        <v>14716</v>
      </c>
      <c r="J37" s="4"/>
    </row>
    <row r="38" spans="1:10" ht="79.5" thickBot="1" x14ac:dyDescent="0.3">
      <c r="A38" s="3" t="s">
        <v>51</v>
      </c>
      <c r="B38" s="9">
        <v>36</v>
      </c>
      <c r="C38" s="10">
        <v>-33030</v>
      </c>
      <c r="D38" s="10">
        <v>106</v>
      </c>
      <c r="E38" s="10">
        <v>52575</v>
      </c>
      <c r="F38" s="10">
        <v>14412</v>
      </c>
      <c r="G38" s="10">
        <v>16705</v>
      </c>
      <c r="H38" s="11">
        <v>5038</v>
      </c>
      <c r="I38" s="12">
        <v>0</v>
      </c>
      <c r="J38" s="4"/>
    </row>
    <row r="39" spans="1:10" ht="34.5" thickBot="1" x14ac:dyDescent="0.3">
      <c r="A39" s="3" t="s">
        <v>52</v>
      </c>
      <c r="B39" s="8">
        <v>37</v>
      </c>
      <c r="C39" s="10">
        <v>-34929</v>
      </c>
      <c r="D39" s="10">
        <v>103567</v>
      </c>
      <c r="E39" s="10">
        <v>1769300</v>
      </c>
      <c r="F39" s="10">
        <v>921832</v>
      </c>
      <c r="G39" s="10">
        <v>393717</v>
      </c>
      <c r="H39" s="10">
        <v>61353</v>
      </c>
      <c r="I39" s="10">
        <v>833099</v>
      </c>
      <c r="J39" s="4"/>
    </row>
    <row r="40" spans="1:10" ht="23.25" thickBot="1" x14ac:dyDescent="0.3">
      <c r="A40" s="3" t="s">
        <v>53</v>
      </c>
      <c r="B40" s="9">
        <v>38</v>
      </c>
      <c r="C40" s="10">
        <v>115847</v>
      </c>
      <c r="D40" s="10">
        <v>275386</v>
      </c>
      <c r="E40" s="10">
        <v>432312</v>
      </c>
      <c r="F40" s="10">
        <v>233340</v>
      </c>
      <c r="G40" s="10">
        <v>517290</v>
      </c>
      <c r="H40" s="11">
        <v>122062</v>
      </c>
      <c r="I40" s="12">
        <v>6824</v>
      </c>
      <c r="J40" s="4"/>
    </row>
    <row r="41" spans="1:10" ht="34.5" thickBot="1" x14ac:dyDescent="0.3">
      <c r="A41" s="3" t="s">
        <v>54</v>
      </c>
      <c r="B41" s="8">
        <v>39</v>
      </c>
      <c r="C41" s="10">
        <v>35198</v>
      </c>
      <c r="D41" s="10">
        <v>20624</v>
      </c>
      <c r="E41" s="10">
        <v>169155</v>
      </c>
      <c r="F41" s="10">
        <v>361672</v>
      </c>
      <c r="G41" s="10">
        <v>484228</v>
      </c>
      <c r="H41" s="11">
        <v>168314</v>
      </c>
      <c r="I41" s="12">
        <v>3227</v>
      </c>
      <c r="J41" s="4"/>
    </row>
    <row r="42" spans="1:10" ht="23.25" thickBot="1" x14ac:dyDescent="0.3">
      <c r="A42" s="3" t="s">
        <v>55</v>
      </c>
      <c r="B42" s="9">
        <v>40</v>
      </c>
      <c r="C42" s="10">
        <v>788567</v>
      </c>
      <c r="D42" s="10">
        <v>33879</v>
      </c>
      <c r="E42" s="10">
        <v>647914</v>
      </c>
      <c r="F42" s="10">
        <v>458233</v>
      </c>
      <c r="G42" s="10">
        <v>402613</v>
      </c>
      <c r="H42" s="11">
        <v>317153</v>
      </c>
      <c r="I42" s="12">
        <v>14021</v>
      </c>
      <c r="J42" s="4"/>
    </row>
    <row r="43" spans="1:10" ht="68.25" thickBot="1" x14ac:dyDescent="0.3">
      <c r="A43" s="3" t="s">
        <v>56</v>
      </c>
      <c r="B43" s="8">
        <v>41</v>
      </c>
      <c r="C43" s="10">
        <v>309053</v>
      </c>
      <c r="D43" s="10">
        <v>99670</v>
      </c>
      <c r="E43" s="10">
        <v>211624</v>
      </c>
      <c r="F43" s="10">
        <v>619452</v>
      </c>
      <c r="G43" s="10">
        <v>18776</v>
      </c>
      <c r="H43" s="13">
        <v>212882</v>
      </c>
      <c r="I43" s="12">
        <v>1909</v>
      </c>
      <c r="J43" s="4"/>
    </row>
    <row r="44" spans="1:10" ht="68.25" thickBot="1" x14ac:dyDescent="0.3">
      <c r="A44" s="3" t="s">
        <v>57</v>
      </c>
      <c r="B44" s="9">
        <v>42</v>
      </c>
      <c r="C44" s="10">
        <v>8552</v>
      </c>
      <c r="D44" s="10">
        <v>257</v>
      </c>
      <c r="E44" s="10">
        <v>99815</v>
      </c>
      <c r="F44" s="10">
        <v>119434</v>
      </c>
      <c r="G44" s="10">
        <v>12381</v>
      </c>
      <c r="H44" s="11">
        <v>63550</v>
      </c>
      <c r="I44" s="12">
        <v>2558</v>
      </c>
      <c r="J44" s="4"/>
    </row>
    <row r="45" spans="1:10" ht="34.5" thickBot="1" x14ac:dyDescent="0.3">
      <c r="A45" s="3" t="s">
        <v>58</v>
      </c>
      <c r="B45" s="8">
        <v>43</v>
      </c>
      <c r="C45" s="10">
        <v>173079</v>
      </c>
      <c r="D45" s="10">
        <v>6120</v>
      </c>
      <c r="E45" s="10">
        <v>114223</v>
      </c>
      <c r="F45" s="10">
        <v>257140</v>
      </c>
      <c r="G45" s="10">
        <v>176126</v>
      </c>
      <c r="H45" s="11">
        <v>147549</v>
      </c>
      <c r="I45" s="12">
        <v>16197</v>
      </c>
      <c r="J45" s="4"/>
    </row>
    <row r="46" spans="1:10" ht="34.5" thickBot="1" x14ac:dyDescent="0.3">
      <c r="A46" s="3" t="s">
        <v>59</v>
      </c>
      <c r="B46" s="9">
        <v>44</v>
      </c>
      <c r="C46" s="10">
        <v>1227017</v>
      </c>
      <c r="D46" s="10">
        <v>33757</v>
      </c>
      <c r="E46" s="10">
        <v>1930517</v>
      </c>
      <c r="F46" s="10">
        <v>4215454</v>
      </c>
      <c r="G46" s="10">
        <v>2063285</v>
      </c>
      <c r="H46" s="11">
        <v>171162</v>
      </c>
      <c r="I46" s="12">
        <v>63810</v>
      </c>
      <c r="J46" s="4"/>
    </row>
    <row r="47" spans="1:10" ht="45.75" thickBot="1" x14ac:dyDescent="0.3">
      <c r="A47" s="3" t="s">
        <v>60</v>
      </c>
      <c r="B47" s="8">
        <v>45</v>
      </c>
      <c r="C47" s="10">
        <v>701728</v>
      </c>
      <c r="D47" s="10">
        <v>381050</v>
      </c>
      <c r="E47" s="10">
        <v>335238</v>
      </c>
      <c r="F47" s="10">
        <v>324968</v>
      </c>
      <c r="G47" s="10">
        <v>59353</v>
      </c>
      <c r="H47" s="11">
        <v>237083</v>
      </c>
      <c r="I47" s="12">
        <v>3886</v>
      </c>
      <c r="J47" s="4"/>
    </row>
    <row r="48" spans="1:10" ht="34.5" thickBot="1" x14ac:dyDescent="0.3">
      <c r="A48" s="3" t="s">
        <v>61</v>
      </c>
      <c r="B48" s="9">
        <v>46</v>
      </c>
      <c r="C48" s="10">
        <v>17927</v>
      </c>
      <c r="D48" s="10">
        <v>53260</v>
      </c>
      <c r="E48" s="10">
        <v>101834</v>
      </c>
      <c r="F48" s="10">
        <v>81960</v>
      </c>
      <c r="G48" s="10">
        <v>84818</v>
      </c>
      <c r="H48" s="11">
        <v>73343</v>
      </c>
      <c r="I48" s="12">
        <v>963</v>
      </c>
      <c r="J48" s="4"/>
    </row>
    <row r="49" spans="1:17" ht="34.5" thickBot="1" x14ac:dyDescent="0.3">
      <c r="A49" s="3" t="s">
        <v>62</v>
      </c>
      <c r="B49" s="8">
        <v>47</v>
      </c>
      <c r="C49" s="10">
        <v>2557698</v>
      </c>
      <c r="D49" s="10">
        <v>4537040</v>
      </c>
      <c r="E49" s="10">
        <v>21786237</v>
      </c>
      <c r="F49" s="10">
        <v>35232071</v>
      </c>
      <c r="G49" s="10">
        <v>3841845</v>
      </c>
      <c r="H49" s="11">
        <v>33477251</v>
      </c>
      <c r="I49" s="12">
        <v>26578</v>
      </c>
      <c r="J49" s="4"/>
    </row>
    <row r="50" spans="1:17" ht="23.25" thickBot="1" x14ac:dyDescent="0.3">
      <c r="A50" s="3" t="s">
        <v>63</v>
      </c>
      <c r="B50" s="9">
        <v>48</v>
      </c>
      <c r="C50" s="10">
        <v>0</v>
      </c>
      <c r="D50" s="10">
        <v>194091</v>
      </c>
      <c r="E50" s="10">
        <v>64889</v>
      </c>
      <c r="F50" s="10">
        <v>76430</v>
      </c>
      <c r="G50" s="10">
        <v>33112</v>
      </c>
      <c r="H50" s="11">
        <v>15161</v>
      </c>
      <c r="I50" s="12">
        <v>7</v>
      </c>
      <c r="J50" s="4"/>
    </row>
    <row r="51" spans="1:17" ht="23.25" thickBot="1" x14ac:dyDescent="0.3">
      <c r="A51" s="3" t="s">
        <v>64</v>
      </c>
      <c r="B51" s="8">
        <v>49</v>
      </c>
      <c r="C51" s="10">
        <v>5406</v>
      </c>
      <c r="D51" s="10">
        <v>1185</v>
      </c>
      <c r="E51" s="10">
        <v>27941</v>
      </c>
      <c r="F51" s="10">
        <v>21132</v>
      </c>
      <c r="G51" s="10">
        <v>38560</v>
      </c>
      <c r="H51" s="11">
        <v>7540</v>
      </c>
      <c r="I51" s="12">
        <v>6465</v>
      </c>
      <c r="J51" s="4"/>
    </row>
    <row r="52" spans="1:17" ht="23.25" thickBot="1" x14ac:dyDescent="0.3">
      <c r="A52" s="3" t="s">
        <v>65</v>
      </c>
      <c r="B52" s="9">
        <v>50</v>
      </c>
      <c r="C52" s="10">
        <v>40997</v>
      </c>
      <c r="D52" s="10">
        <v>101706</v>
      </c>
      <c r="E52" s="10">
        <v>39653</v>
      </c>
      <c r="F52" s="10">
        <v>79930</v>
      </c>
      <c r="G52" s="10">
        <v>178604</v>
      </c>
      <c r="H52" s="11">
        <v>58762</v>
      </c>
      <c r="I52" s="12">
        <v>1035</v>
      </c>
      <c r="J52" s="4"/>
    </row>
    <row r="53" spans="1:17" ht="57" thickBot="1" x14ac:dyDescent="0.3">
      <c r="A53" s="3" t="s">
        <v>66</v>
      </c>
      <c r="B53" s="8">
        <v>51</v>
      </c>
      <c r="C53" s="10">
        <v>1580624</v>
      </c>
      <c r="D53" s="10">
        <v>9285230</v>
      </c>
      <c r="E53" s="10">
        <v>1476613</v>
      </c>
      <c r="F53" s="10">
        <v>1553508</v>
      </c>
      <c r="G53" s="10">
        <v>6546853</v>
      </c>
      <c r="H53" s="11">
        <v>259519</v>
      </c>
      <c r="I53" s="12">
        <v>13516</v>
      </c>
      <c r="J53" s="4"/>
    </row>
    <row r="54" spans="1:17" ht="34.5" thickBot="1" x14ac:dyDescent="0.3">
      <c r="A54" s="3" t="s">
        <v>67</v>
      </c>
      <c r="B54" s="9">
        <v>52</v>
      </c>
      <c r="C54" s="10">
        <v>9990896</v>
      </c>
      <c r="D54" s="10">
        <v>1645470</v>
      </c>
      <c r="E54" s="10">
        <v>5066776</v>
      </c>
      <c r="F54" s="10">
        <v>26312477</v>
      </c>
      <c r="G54" s="10">
        <v>2329554</v>
      </c>
      <c r="H54" s="11">
        <v>7271400</v>
      </c>
      <c r="I54" s="12">
        <v>391744</v>
      </c>
      <c r="J54" s="4"/>
    </row>
    <row r="55" spans="1:17" ht="45.75" thickBot="1" x14ac:dyDescent="0.3">
      <c r="A55" s="3" t="s">
        <v>68</v>
      </c>
      <c r="B55" s="8">
        <v>53</v>
      </c>
      <c r="C55" s="10">
        <v>6649</v>
      </c>
      <c r="D55" s="10">
        <v>82229</v>
      </c>
      <c r="E55" s="10">
        <v>1486511</v>
      </c>
      <c r="F55" s="10">
        <v>972138</v>
      </c>
      <c r="G55" s="10">
        <v>78526</v>
      </c>
      <c r="H55" s="11">
        <v>444251</v>
      </c>
      <c r="I55" s="12">
        <v>24001</v>
      </c>
      <c r="J55" s="4"/>
    </row>
    <row r="56" spans="1:17" ht="34.5" thickBot="1" x14ac:dyDescent="0.3">
      <c r="A56" s="3" t="s">
        <v>69</v>
      </c>
      <c r="B56" s="9">
        <v>54</v>
      </c>
      <c r="C56" s="10">
        <v>22868</v>
      </c>
      <c r="D56" s="10">
        <v>3</v>
      </c>
      <c r="E56" s="10">
        <v>76455</v>
      </c>
      <c r="F56" s="10">
        <v>132783</v>
      </c>
      <c r="G56" s="10">
        <v>9067</v>
      </c>
      <c r="H56" s="11">
        <v>28536</v>
      </c>
      <c r="I56" s="12">
        <v>0</v>
      </c>
      <c r="J56" s="4"/>
    </row>
    <row r="57" spans="1:17" x14ac:dyDescent="0.25">
      <c r="C57" s="4"/>
      <c r="D57" s="4"/>
      <c r="E57" s="4"/>
      <c r="F57" s="4"/>
      <c r="G57" s="4"/>
      <c r="H57" s="4"/>
      <c r="I57" s="4"/>
      <c r="J57" s="4"/>
    </row>
    <row r="59" spans="1:17" x14ac:dyDescent="0.25">
      <c r="C59" t="s">
        <v>9</v>
      </c>
      <c r="D59" t="s">
        <v>10</v>
      </c>
      <c r="E59" t="s">
        <v>81</v>
      </c>
      <c r="G59" s="21" t="s">
        <v>74</v>
      </c>
      <c r="H59" s="21" t="s">
        <v>76</v>
      </c>
      <c r="I59" s="21" t="s">
        <v>77</v>
      </c>
      <c r="J59" s="21" t="s">
        <v>78</v>
      </c>
    </row>
    <row r="60" spans="1:17" x14ac:dyDescent="0.25">
      <c r="C60" s="18">
        <v>1440075</v>
      </c>
      <c r="D60" s="18">
        <v>3490541</v>
      </c>
      <c r="E60" s="18">
        <v>31365</v>
      </c>
      <c r="G60">
        <f>0.655*D60+12.431*E60</f>
        <v>2676202.67</v>
      </c>
      <c r="H60" s="4">
        <f>AVERAGE(C60:C113)</f>
        <v>979785.90740740742</v>
      </c>
      <c r="I60" s="20">
        <f>(G60-H60)^2</f>
        <v>2877829832405.1323</v>
      </c>
      <c r="J60" s="4">
        <f>(C60 - H60)^2</f>
        <v>211866048759.71228</v>
      </c>
      <c r="P60" t="s">
        <v>82</v>
      </c>
    </row>
    <row r="61" spans="1:17" ht="15.75" thickBot="1" x14ac:dyDescent="0.3">
      <c r="C61" s="18">
        <v>5146</v>
      </c>
      <c r="D61" s="18">
        <v>23014</v>
      </c>
      <c r="E61" s="18">
        <v>0</v>
      </c>
      <c r="G61">
        <f t="shared" ref="G61:G113" si="0">0.655*D61+12.431*E61</f>
        <v>15074.17</v>
      </c>
      <c r="H61" s="4">
        <f>H60</f>
        <v>979785.90740740742</v>
      </c>
      <c r="I61" s="20">
        <f t="shared" ref="I61:I113" si="1">(G61-H61)^2</f>
        <v>930668736291.61853</v>
      </c>
      <c r="J61" s="4">
        <f t="shared" ref="J61:J113" si="2">(C61 - H61)^2</f>
        <v>949922949111.11975</v>
      </c>
    </row>
    <row r="62" spans="1:17" x14ac:dyDescent="0.25">
      <c r="C62" s="18">
        <v>13612</v>
      </c>
      <c r="D62" s="18">
        <v>8678</v>
      </c>
      <c r="E62" s="18">
        <v>84</v>
      </c>
      <c r="G62">
        <f t="shared" si="0"/>
        <v>6728.2939999999999</v>
      </c>
      <c r="H62" s="4">
        <f t="shared" ref="H62:H113" si="3">H61</f>
        <v>979785.90740740742</v>
      </c>
      <c r="I62" s="20">
        <f t="shared" si="1"/>
        <v>946841119010.11951</v>
      </c>
      <c r="J62" s="4">
        <f t="shared" si="2"/>
        <v>933492019354.89746</v>
      </c>
      <c r="P62" s="28" t="s">
        <v>83</v>
      </c>
      <c r="Q62" s="28"/>
    </row>
    <row r="63" spans="1:17" x14ac:dyDescent="0.25">
      <c r="C63" s="18">
        <v>964</v>
      </c>
      <c r="D63" s="18">
        <v>4821</v>
      </c>
      <c r="E63" s="18">
        <v>0</v>
      </c>
      <c r="G63">
        <f t="shared" si="0"/>
        <v>3157.7550000000001</v>
      </c>
      <c r="H63" s="4">
        <f t="shared" si="3"/>
        <v>979785.90740740742</v>
      </c>
      <c r="I63" s="20">
        <f t="shared" si="1"/>
        <v>953802548074.70618</v>
      </c>
      <c r="J63" s="4">
        <f t="shared" si="2"/>
        <v>958092326420.67529</v>
      </c>
      <c r="P63" s="25" t="s">
        <v>84</v>
      </c>
      <c r="Q63" s="25">
        <v>0.98128183023048687</v>
      </c>
    </row>
    <row r="64" spans="1:17" x14ac:dyDescent="0.25">
      <c r="C64" s="18">
        <v>19513178</v>
      </c>
      <c r="D64" s="18">
        <v>23780450</v>
      </c>
      <c r="E64" s="18">
        <v>1696853</v>
      </c>
      <c r="G64">
        <f t="shared" si="0"/>
        <v>36669774.392999999</v>
      </c>
      <c r="H64" s="4">
        <f t="shared" si="3"/>
        <v>979785.90740740742</v>
      </c>
      <c r="I64" s="20">
        <f t="shared" si="1"/>
        <v>1273775278101731.5</v>
      </c>
      <c r="J64" s="4">
        <f t="shared" si="2"/>
        <v>343486622457773.69</v>
      </c>
      <c r="P64" s="25" t="s">
        <v>85</v>
      </c>
      <c r="Q64" s="29">
        <v>0.96291403034049405</v>
      </c>
    </row>
    <row r="65" spans="3:24" x14ac:dyDescent="0.25">
      <c r="C65" s="18">
        <v>28973</v>
      </c>
      <c r="D65" s="18">
        <v>204181</v>
      </c>
      <c r="E65" s="18">
        <v>19474</v>
      </c>
      <c r="G65">
        <f t="shared" si="0"/>
        <v>375819.84899999999</v>
      </c>
      <c r="H65" s="4">
        <f t="shared" si="3"/>
        <v>979785.90740740742</v>
      </c>
      <c r="I65" s="20">
        <f t="shared" si="1"/>
        <v>364774999708.17993</v>
      </c>
      <c r="J65" s="4">
        <f t="shared" si="2"/>
        <v>904045184892.5271</v>
      </c>
      <c r="P65" s="25" t="s">
        <v>86</v>
      </c>
      <c r="Q65" s="25">
        <v>0.95879336704499329</v>
      </c>
    </row>
    <row r="66" spans="3:24" x14ac:dyDescent="0.25">
      <c r="C66" s="18">
        <v>-780599</v>
      </c>
      <c r="D66" s="18">
        <v>1456438</v>
      </c>
      <c r="E66" s="18">
        <v>176</v>
      </c>
      <c r="G66">
        <f t="shared" si="0"/>
        <v>956154.74600000004</v>
      </c>
      <c r="H66" s="4">
        <f t="shared" si="3"/>
        <v>979785.90740740742</v>
      </c>
      <c r="I66" s="20">
        <f t="shared" si="1"/>
        <v>558431789.46293962</v>
      </c>
      <c r="J66" s="4">
        <f t="shared" si="2"/>
        <v>3098955022227.7866</v>
      </c>
      <c r="P66" s="25" t="s">
        <v>87</v>
      </c>
      <c r="Q66" s="25">
        <v>862163.78563014709</v>
      </c>
    </row>
    <row r="67" spans="3:24" ht="15.75" thickBot="1" x14ac:dyDescent="0.3">
      <c r="C67" s="18">
        <v>2598165</v>
      </c>
      <c r="D67" s="18">
        <v>5566412</v>
      </c>
      <c r="E67" s="18">
        <v>127937</v>
      </c>
      <c r="G67">
        <f t="shared" si="0"/>
        <v>5236384.7070000004</v>
      </c>
      <c r="H67" s="4">
        <f t="shared" si="3"/>
        <v>979785.90740740742</v>
      </c>
      <c r="I67" s="20">
        <f t="shared" si="1"/>
        <v>18118633340693.102</v>
      </c>
      <c r="J67" s="4">
        <f t="shared" si="2"/>
        <v>2619150887340.8232</v>
      </c>
      <c r="P67" s="26" t="s">
        <v>88</v>
      </c>
      <c r="Q67" s="26">
        <v>21</v>
      </c>
    </row>
    <row r="68" spans="3:24" x14ac:dyDescent="0.25">
      <c r="C68" s="18">
        <v>628091</v>
      </c>
      <c r="D68" s="18">
        <v>4285041</v>
      </c>
      <c r="E68" s="18">
        <v>73823</v>
      </c>
      <c r="G68">
        <f t="shared" si="0"/>
        <v>3724395.568</v>
      </c>
      <c r="H68" s="4">
        <f t="shared" si="3"/>
        <v>979785.90740740742</v>
      </c>
      <c r="I68" s="20">
        <f t="shared" si="1"/>
        <v>7532882189018.1846</v>
      </c>
      <c r="J68" s="4">
        <f t="shared" si="2"/>
        <v>123689307896.30487</v>
      </c>
    </row>
    <row r="69" spans="3:24" ht="15.75" thickBot="1" x14ac:dyDescent="0.3">
      <c r="C69" s="18">
        <v>29204</v>
      </c>
      <c r="D69" s="18">
        <v>624393</v>
      </c>
      <c r="E69" s="18">
        <v>130</v>
      </c>
      <c r="G69">
        <f t="shared" si="0"/>
        <v>410593.44500000007</v>
      </c>
      <c r="H69" s="4">
        <f t="shared" si="3"/>
        <v>979785.90740740742</v>
      </c>
      <c r="I69" s="20">
        <f t="shared" si="1"/>
        <v>323980059261.40784</v>
      </c>
      <c r="J69" s="4">
        <f t="shared" si="2"/>
        <v>903605962690.30493</v>
      </c>
      <c r="P69" t="s">
        <v>89</v>
      </c>
    </row>
    <row r="70" spans="3:24" x14ac:dyDescent="0.25">
      <c r="C70" s="18">
        <v>1945560</v>
      </c>
      <c r="D70" s="18">
        <v>2918345</v>
      </c>
      <c r="E70" s="18">
        <v>39667</v>
      </c>
      <c r="G70">
        <f t="shared" si="0"/>
        <v>2404616.452</v>
      </c>
      <c r="H70" s="4">
        <f t="shared" si="3"/>
        <v>979785.90740740742</v>
      </c>
      <c r="I70" s="20">
        <f t="shared" si="1"/>
        <v>2030142080804.0242</v>
      </c>
      <c r="J70" s="4">
        <f t="shared" si="2"/>
        <v>932719597923.04565</v>
      </c>
      <c r="P70" s="27"/>
      <c r="Q70" s="27" t="s">
        <v>93</v>
      </c>
      <c r="R70" s="27" t="s">
        <v>94</v>
      </c>
      <c r="S70" s="27" t="s">
        <v>95</v>
      </c>
      <c r="T70" s="27" t="s">
        <v>96</v>
      </c>
      <c r="U70" s="27" t="s">
        <v>97</v>
      </c>
    </row>
    <row r="71" spans="3:24" x14ac:dyDescent="0.25">
      <c r="C71" s="18">
        <v>366170</v>
      </c>
      <c r="D71" s="18">
        <v>484537</v>
      </c>
      <c r="E71" s="18">
        <v>5733</v>
      </c>
      <c r="G71">
        <f t="shared" si="0"/>
        <v>388638.658</v>
      </c>
      <c r="H71" s="4">
        <f t="shared" si="3"/>
        <v>979785.90740740742</v>
      </c>
      <c r="I71" s="20">
        <f t="shared" si="1"/>
        <v>349455070481.94348</v>
      </c>
      <c r="J71" s="4">
        <f t="shared" si="2"/>
        <v>376524481823.41602</v>
      </c>
      <c r="P71" s="25" t="s">
        <v>90</v>
      </c>
      <c r="Q71" s="25">
        <v>2</v>
      </c>
      <c r="R71" s="25">
        <v>347400096468151.25</v>
      </c>
      <c r="S71" s="25">
        <v>173700048234075.63</v>
      </c>
      <c r="T71" s="25">
        <v>233.67937666537773</v>
      </c>
      <c r="U71" s="31">
        <v>1.3270483552625799E-13</v>
      </c>
    </row>
    <row r="72" spans="3:24" x14ac:dyDescent="0.25">
      <c r="C72" s="18">
        <v>-20493</v>
      </c>
      <c r="D72" s="18">
        <v>9865</v>
      </c>
      <c r="E72" s="18">
        <v>3319</v>
      </c>
      <c r="G72">
        <f t="shared" si="0"/>
        <v>47720.063999999991</v>
      </c>
      <c r="H72" s="4">
        <f t="shared" si="3"/>
        <v>979785.90740740742</v>
      </c>
      <c r="I72" s="20">
        <f t="shared" si="1"/>
        <v>868746736446.76172</v>
      </c>
      <c r="J72" s="4">
        <f t="shared" si="2"/>
        <v>1000557892604.1567</v>
      </c>
      <c r="P72" s="25" t="s">
        <v>91</v>
      </c>
      <c r="Q72" s="25">
        <v>18</v>
      </c>
      <c r="R72" s="25">
        <v>13379875078537.912</v>
      </c>
      <c r="S72" s="25">
        <v>743326393252.1062</v>
      </c>
      <c r="T72" s="25"/>
      <c r="U72" s="25"/>
    </row>
    <row r="73" spans="3:24" ht="15.75" thickBot="1" x14ac:dyDescent="0.3">
      <c r="C73" s="18">
        <v>381558</v>
      </c>
      <c r="D73" s="18">
        <v>196045</v>
      </c>
      <c r="E73" s="18">
        <v>5763</v>
      </c>
      <c r="G73">
        <f t="shared" si="0"/>
        <v>200049.32799999998</v>
      </c>
      <c r="H73" s="4">
        <f t="shared" si="3"/>
        <v>979785.90740740742</v>
      </c>
      <c r="I73" s="20">
        <f t="shared" si="1"/>
        <v>607989133265.96423</v>
      </c>
      <c r="J73" s="4">
        <f t="shared" si="2"/>
        <v>357876629201.04559</v>
      </c>
      <c r="P73" s="26" t="s">
        <v>92</v>
      </c>
      <c r="Q73" s="26">
        <v>20</v>
      </c>
      <c r="R73" s="26">
        <v>360779971546689.19</v>
      </c>
      <c r="S73" s="26"/>
      <c r="T73" s="26"/>
      <c r="U73" s="26"/>
    </row>
    <row r="74" spans="3:24" ht="15.75" thickBot="1" x14ac:dyDescent="0.3">
      <c r="C74" s="18">
        <v>1225908</v>
      </c>
      <c r="D74" s="18">
        <v>1095263</v>
      </c>
      <c r="E74" s="18">
        <v>430844</v>
      </c>
      <c r="G74">
        <f t="shared" si="0"/>
        <v>6073219.0289999992</v>
      </c>
      <c r="H74" s="4">
        <f t="shared" si="3"/>
        <v>979785.90740740742</v>
      </c>
      <c r="I74" s="20">
        <f t="shared" si="1"/>
        <v>25943060964136.449</v>
      </c>
      <c r="J74" s="4">
        <f t="shared" si="2"/>
        <v>60576084462.156715</v>
      </c>
    </row>
    <row r="75" spans="3:24" x14ac:dyDescent="0.25">
      <c r="C75" s="18">
        <v>3293989</v>
      </c>
      <c r="D75" s="18">
        <v>2477424</v>
      </c>
      <c r="E75" s="18">
        <v>38133</v>
      </c>
      <c r="G75">
        <f t="shared" si="0"/>
        <v>2096744.0430000001</v>
      </c>
      <c r="H75" s="4">
        <f t="shared" si="3"/>
        <v>979785.90740740742</v>
      </c>
      <c r="I75" s="20">
        <f t="shared" si="1"/>
        <v>1247595476666.4805</v>
      </c>
      <c r="J75" s="4">
        <f t="shared" si="2"/>
        <v>5355535953765.1182</v>
      </c>
      <c r="P75" s="27"/>
      <c r="Q75" s="27" t="s">
        <v>98</v>
      </c>
      <c r="R75" s="27" t="s">
        <v>87</v>
      </c>
      <c r="S75" s="27" t="s">
        <v>99</v>
      </c>
      <c r="T75" s="27" t="s">
        <v>100</v>
      </c>
      <c r="U75" s="27" t="s">
        <v>101</v>
      </c>
      <c r="V75" s="27" t="s">
        <v>102</v>
      </c>
      <c r="W75" s="27" t="s">
        <v>103</v>
      </c>
      <c r="X75" s="27" t="s">
        <v>104</v>
      </c>
    </row>
    <row r="76" spans="3:24" x14ac:dyDescent="0.25">
      <c r="C76" s="18">
        <v>416616</v>
      </c>
      <c r="D76" s="18">
        <v>48174</v>
      </c>
      <c r="E76" s="18">
        <v>28393</v>
      </c>
      <c r="G76">
        <f t="shared" si="0"/>
        <v>384507.353</v>
      </c>
      <c r="H76" s="4">
        <f t="shared" si="3"/>
        <v>979785.90740740742</v>
      </c>
      <c r="I76" s="20">
        <f t="shared" si="1"/>
        <v>354356557337.37268</v>
      </c>
      <c r="J76" s="4">
        <f t="shared" si="2"/>
        <v>317160344609.26782</v>
      </c>
      <c r="P76" s="25" t="s">
        <v>9</v>
      </c>
      <c r="Q76" s="29">
        <v>-271460.56324667722</v>
      </c>
      <c r="R76" s="25">
        <v>209773.71344717289</v>
      </c>
      <c r="S76" s="29">
        <v>-1.2940637737007925</v>
      </c>
      <c r="T76" s="25">
        <v>0.21200132433120486</v>
      </c>
      <c r="U76" s="25">
        <v>-712178.7812910506</v>
      </c>
      <c r="V76" s="25">
        <v>169257.6547976961</v>
      </c>
      <c r="W76" s="25">
        <v>-712178.7812910506</v>
      </c>
      <c r="X76" s="25">
        <v>169257.6547976961</v>
      </c>
    </row>
    <row r="77" spans="3:24" x14ac:dyDescent="0.25">
      <c r="C77" s="18">
        <v>-564258</v>
      </c>
      <c r="D77" s="18">
        <v>286058</v>
      </c>
      <c r="E77" s="18">
        <v>236642</v>
      </c>
      <c r="G77">
        <f t="shared" si="0"/>
        <v>3129064.6919999998</v>
      </c>
      <c r="H77" s="4">
        <f t="shared" si="3"/>
        <v>979785.90740740742</v>
      </c>
      <c r="I77" s="20">
        <f t="shared" si="1"/>
        <v>4619399293899.8105</v>
      </c>
      <c r="J77" s="4">
        <f t="shared" si="2"/>
        <v>2384071588001.9346</v>
      </c>
      <c r="P77" s="25" t="s">
        <v>10</v>
      </c>
      <c r="Q77" s="29">
        <v>0.5729884865350392</v>
      </c>
      <c r="R77" s="25">
        <v>0.10096146119653582</v>
      </c>
      <c r="S77" s="29">
        <v>5.6753188765724749</v>
      </c>
      <c r="T77" s="25">
        <v>2.2060835941619131E-5</v>
      </c>
      <c r="U77" s="25">
        <v>0.36087632749229681</v>
      </c>
      <c r="V77" s="25">
        <v>0.78510064557778159</v>
      </c>
      <c r="W77" s="25">
        <v>0.36087632749229681</v>
      </c>
      <c r="X77" s="25">
        <v>0.78510064557778159</v>
      </c>
    </row>
    <row r="78" spans="3:24" ht="15.75" thickBot="1" x14ac:dyDescent="0.3">
      <c r="C78" s="18">
        <v>221194</v>
      </c>
      <c r="D78" s="18">
        <v>72854</v>
      </c>
      <c r="E78" s="18">
        <v>4548</v>
      </c>
      <c r="G78">
        <f t="shared" si="0"/>
        <v>104255.55799999999</v>
      </c>
      <c r="H78" s="4">
        <f t="shared" si="3"/>
        <v>979785.90740740742</v>
      </c>
      <c r="I78" s="20">
        <f t="shared" si="1"/>
        <v>766553392733.45703</v>
      </c>
      <c r="J78" s="4">
        <f t="shared" si="2"/>
        <v>575461681984.00854</v>
      </c>
      <c r="P78" s="26" t="s">
        <v>11</v>
      </c>
      <c r="Q78" s="30">
        <v>3.3949893292357407</v>
      </c>
      <c r="R78" s="26">
        <v>1.3986560943611381</v>
      </c>
      <c r="S78" s="30">
        <v>2.4273224439682326</v>
      </c>
      <c r="T78" s="26">
        <v>2.5928495132030178E-2</v>
      </c>
      <c r="U78" s="26">
        <v>0.45652191387497698</v>
      </c>
      <c r="V78" s="26">
        <v>6.3334567445965044</v>
      </c>
      <c r="W78" s="26">
        <v>0.45652191387497698</v>
      </c>
      <c r="X78" s="26">
        <v>6.3334567445965044</v>
      </c>
    </row>
    <row r="79" spans="3:24" x14ac:dyDescent="0.25">
      <c r="C79" s="18">
        <v>701035</v>
      </c>
      <c r="D79" s="18">
        <v>1304084</v>
      </c>
      <c r="E79" s="18">
        <v>8773</v>
      </c>
      <c r="G79">
        <f t="shared" si="0"/>
        <v>963232.18299999996</v>
      </c>
      <c r="H79" s="4">
        <f t="shared" si="3"/>
        <v>979785.90740740742</v>
      </c>
      <c r="I79" s="20">
        <f t="shared" si="1"/>
        <v>274025791.75639731</v>
      </c>
      <c r="J79" s="4">
        <f t="shared" si="2"/>
        <v>77702068380.453018</v>
      </c>
    </row>
    <row r="80" spans="3:24" x14ac:dyDescent="0.25">
      <c r="C80" s="18">
        <v>62200</v>
      </c>
      <c r="D80" s="18">
        <v>294575</v>
      </c>
      <c r="E80" s="18">
        <v>0</v>
      </c>
      <c r="G80">
        <f t="shared" si="0"/>
        <v>192946.625</v>
      </c>
      <c r="H80" s="4">
        <f t="shared" si="3"/>
        <v>979785.90740740742</v>
      </c>
      <c r="I80" s="20">
        <f t="shared" si="1"/>
        <v>619116056339.40381</v>
      </c>
      <c r="J80" s="4">
        <f t="shared" si="2"/>
        <v>841963897472.67529</v>
      </c>
    </row>
    <row r="81" spans="3:16" x14ac:dyDescent="0.25">
      <c r="C81" s="18">
        <v>123440</v>
      </c>
      <c r="D81" s="18">
        <v>44889</v>
      </c>
      <c r="E81" s="18">
        <v>24866</v>
      </c>
      <c r="G81">
        <f t="shared" si="0"/>
        <v>338511.54099999997</v>
      </c>
      <c r="H81" s="4">
        <f t="shared" si="3"/>
        <v>979785.90740740742</v>
      </c>
      <c r="I81" s="20">
        <f t="shared" si="1"/>
        <v>411232813011.22186</v>
      </c>
      <c r="J81" s="4">
        <f t="shared" si="2"/>
        <v>733328313133.41602</v>
      </c>
      <c r="P81" t="s">
        <v>105</v>
      </c>
    </row>
    <row r="82" spans="3:16" x14ac:dyDescent="0.25">
      <c r="C82" s="18">
        <v>55528</v>
      </c>
      <c r="D82" s="18">
        <v>24275</v>
      </c>
      <c r="E82" s="18">
        <v>3949</v>
      </c>
      <c r="G82">
        <f t="shared" si="0"/>
        <v>64990.144</v>
      </c>
      <c r="H82" s="4">
        <f t="shared" si="3"/>
        <v>979785.90740740742</v>
      </c>
      <c r="I82" s="20">
        <f t="shared" si="1"/>
        <v>836851288748.14136</v>
      </c>
      <c r="J82" s="4">
        <f t="shared" si="2"/>
        <v>854252679405.11975</v>
      </c>
    </row>
    <row r="83" spans="3:16" x14ac:dyDescent="0.25">
      <c r="C83" s="18">
        <v>422070</v>
      </c>
      <c r="D83" s="18">
        <v>140535</v>
      </c>
      <c r="E83" s="18">
        <v>8212</v>
      </c>
      <c r="G83">
        <f t="shared" si="0"/>
        <v>194133.79699999999</v>
      </c>
      <c r="H83" s="4">
        <f t="shared" si="3"/>
        <v>979785.90740740742</v>
      </c>
      <c r="I83" s="20">
        <f t="shared" si="1"/>
        <v>617249238587.61304</v>
      </c>
      <c r="J83" s="4">
        <f t="shared" si="2"/>
        <v>311047033375.26782</v>
      </c>
    </row>
    <row r="84" spans="3:16" x14ac:dyDescent="0.25">
      <c r="C84" s="18">
        <v>-468</v>
      </c>
      <c r="D84" s="18">
        <v>114444</v>
      </c>
      <c r="E84" s="18">
        <v>940</v>
      </c>
      <c r="G84">
        <f t="shared" si="0"/>
        <v>86645.96</v>
      </c>
      <c r="H84" s="4">
        <f t="shared" si="3"/>
        <v>979785.90740740742</v>
      </c>
      <c r="I84" s="20">
        <f t="shared" si="1"/>
        <v>797698965654.90649</v>
      </c>
      <c r="J84" s="4">
        <f t="shared" si="2"/>
        <v>960897722987.49011</v>
      </c>
    </row>
    <row r="85" spans="3:16" x14ac:dyDescent="0.25">
      <c r="C85" s="18">
        <v>225452</v>
      </c>
      <c r="D85" s="18">
        <v>272147</v>
      </c>
      <c r="E85" s="18">
        <v>0</v>
      </c>
      <c r="G85">
        <f t="shared" si="0"/>
        <v>178256.285</v>
      </c>
      <c r="H85" s="4">
        <f t="shared" si="3"/>
        <v>979785.90740740742</v>
      </c>
      <c r="I85" s="20">
        <f t="shared" si="1"/>
        <v>642449735596.56104</v>
      </c>
      <c r="J85" s="4">
        <f t="shared" si="2"/>
        <v>569019643864.5271</v>
      </c>
    </row>
    <row r="86" spans="3:16" x14ac:dyDescent="0.25">
      <c r="C86" s="18">
        <v>-61237</v>
      </c>
      <c r="D86" s="18">
        <v>76561</v>
      </c>
      <c r="E86" s="18">
        <v>11218</v>
      </c>
      <c r="G86">
        <f t="shared" si="0"/>
        <v>189598.413</v>
      </c>
      <c r="H86" s="4">
        <f t="shared" si="3"/>
        <v>979785.90740740742</v>
      </c>
      <c r="I86" s="20">
        <f t="shared" si="1"/>
        <v>624396276317.85657</v>
      </c>
      <c r="J86" s="4">
        <f t="shared" si="2"/>
        <v>1083728693746.9716</v>
      </c>
    </row>
    <row r="87" spans="3:16" x14ac:dyDescent="0.25">
      <c r="C87" s="18">
        <v>-540</v>
      </c>
      <c r="D87" s="18">
        <v>25017</v>
      </c>
      <c r="E87" s="18">
        <v>127</v>
      </c>
      <c r="G87">
        <f t="shared" si="0"/>
        <v>17964.872000000003</v>
      </c>
      <c r="H87" s="4">
        <f t="shared" si="3"/>
        <v>979785.90740740742</v>
      </c>
      <c r="I87" s="20">
        <f t="shared" si="1"/>
        <v>925099704152.17737</v>
      </c>
      <c r="J87" s="4">
        <f t="shared" si="2"/>
        <v>961038884734.15674</v>
      </c>
    </row>
    <row r="88" spans="3:16" x14ac:dyDescent="0.25">
      <c r="C88" s="18">
        <v>40588</v>
      </c>
      <c r="D88" s="18">
        <v>18072</v>
      </c>
      <c r="E88" s="18">
        <v>7569</v>
      </c>
      <c r="G88">
        <f t="shared" si="0"/>
        <v>105927.39899999999</v>
      </c>
      <c r="H88" s="4">
        <f t="shared" si="3"/>
        <v>979785.90740740742</v>
      </c>
      <c r="I88" s="20">
        <f t="shared" si="1"/>
        <v>763628692716.01892</v>
      </c>
      <c r="J88" s="4">
        <f t="shared" si="2"/>
        <v>882092709278.453</v>
      </c>
    </row>
    <row r="89" spans="3:16" x14ac:dyDescent="0.25">
      <c r="C89" s="18">
        <v>53182</v>
      </c>
      <c r="D89" s="18">
        <v>496994</v>
      </c>
      <c r="E89" s="18">
        <v>0</v>
      </c>
      <c r="G89">
        <f t="shared" si="0"/>
        <v>325531.07</v>
      </c>
      <c r="H89" s="4">
        <f t="shared" si="3"/>
        <v>979785.90740740742</v>
      </c>
      <c r="I89" s="20">
        <f t="shared" si="1"/>
        <v>428049392270.99304</v>
      </c>
      <c r="J89" s="4">
        <f t="shared" si="2"/>
        <v>858594801222.67529</v>
      </c>
    </row>
    <row r="90" spans="3:16" x14ac:dyDescent="0.25">
      <c r="C90" s="18">
        <v>-210</v>
      </c>
      <c r="D90" s="18">
        <v>602</v>
      </c>
      <c r="E90" s="18">
        <v>46</v>
      </c>
      <c r="G90">
        <f t="shared" si="0"/>
        <v>966.13599999999997</v>
      </c>
      <c r="H90" s="4">
        <f t="shared" si="3"/>
        <v>979785.90740740742</v>
      </c>
      <c r="I90" s="20">
        <f t="shared" si="1"/>
        <v>958088144898.04919</v>
      </c>
      <c r="J90" s="4">
        <f t="shared" si="2"/>
        <v>960391978535.26782</v>
      </c>
    </row>
    <row r="91" spans="3:16" x14ac:dyDescent="0.25">
      <c r="C91" s="18">
        <v>63058</v>
      </c>
      <c r="D91" s="18">
        <v>474612</v>
      </c>
      <c r="E91" s="18">
        <v>0</v>
      </c>
      <c r="G91">
        <f t="shared" si="0"/>
        <v>310870.86</v>
      </c>
      <c r="H91" s="4">
        <f t="shared" si="3"/>
        <v>979785.90740740742</v>
      </c>
      <c r="I91" s="20">
        <f t="shared" si="1"/>
        <v>447447340648.05414</v>
      </c>
      <c r="J91" s="4">
        <f t="shared" si="2"/>
        <v>840390056219.56409</v>
      </c>
    </row>
    <row r="92" spans="3:16" x14ac:dyDescent="0.25">
      <c r="C92" s="18">
        <v>1197196</v>
      </c>
      <c r="D92" s="18">
        <v>1040387</v>
      </c>
      <c r="E92" s="18">
        <v>25862</v>
      </c>
      <c r="G92">
        <f t="shared" si="0"/>
        <v>1002944.007</v>
      </c>
      <c r="H92" s="4">
        <f t="shared" si="3"/>
        <v>979785.90740740742</v>
      </c>
      <c r="I92" s="20">
        <f t="shared" si="1"/>
        <v>536297576.74043602</v>
      </c>
      <c r="J92" s="4">
        <f t="shared" si="2"/>
        <v>47267148361.119682</v>
      </c>
    </row>
    <row r="93" spans="3:16" x14ac:dyDescent="0.25">
      <c r="C93" s="18">
        <v>221177</v>
      </c>
      <c r="D93" s="18">
        <v>55155</v>
      </c>
      <c r="E93" s="18">
        <v>1260</v>
      </c>
      <c r="G93">
        <f t="shared" si="0"/>
        <v>51789.584999999999</v>
      </c>
      <c r="H93" s="4">
        <f t="shared" si="3"/>
        <v>979785.90740740742</v>
      </c>
      <c r="I93" s="20">
        <f t="shared" si="1"/>
        <v>861177174401.67297</v>
      </c>
      <c r="J93" s="4">
        <f t="shared" si="2"/>
        <v>575487474397.86047</v>
      </c>
    </row>
    <row r="94" spans="3:16" x14ac:dyDescent="0.25">
      <c r="C94" s="18">
        <v>1548768</v>
      </c>
      <c r="D94" s="18">
        <v>7613662</v>
      </c>
      <c r="E94" s="18">
        <v>14716</v>
      </c>
      <c r="G94">
        <f t="shared" si="0"/>
        <v>5169883.2060000002</v>
      </c>
      <c r="H94" s="4">
        <f t="shared" si="3"/>
        <v>979785.90740740742</v>
      </c>
      <c r="I94" s="20">
        <f t="shared" si="1"/>
        <v>17556915371672.941</v>
      </c>
      <c r="J94" s="4">
        <f t="shared" si="2"/>
        <v>323740621691.04559</v>
      </c>
    </row>
    <row r="95" spans="3:16" x14ac:dyDescent="0.25">
      <c r="C95" s="18">
        <v>-33030</v>
      </c>
      <c r="D95" s="18">
        <v>5038</v>
      </c>
      <c r="E95" s="18">
        <v>0</v>
      </c>
      <c r="G95">
        <f t="shared" si="0"/>
        <v>3299.8900000000003</v>
      </c>
      <c r="H95" s="4">
        <f t="shared" si="3"/>
        <v>979785.90740740742</v>
      </c>
      <c r="I95" s="20">
        <f t="shared" si="1"/>
        <v>953524942192.17957</v>
      </c>
      <c r="J95" s="4">
        <f t="shared" si="2"/>
        <v>1025796062297.4901</v>
      </c>
    </row>
    <row r="96" spans="3:16" x14ac:dyDescent="0.25">
      <c r="C96" s="18">
        <v>-34929</v>
      </c>
      <c r="D96" s="18">
        <v>61353</v>
      </c>
      <c r="E96" s="18">
        <v>833099</v>
      </c>
      <c r="G96">
        <f t="shared" si="0"/>
        <v>10396439.884</v>
      </c>
      <c r="H96" s="4">
        <f t="shared" si="3"/>
        <v>979785.90740740742</v>
      </c>
      <c r="I96" s="20">
        <f t="shared" si="1"/>
        <v>88673372114877.094</v>
      </c>
      <c r="J96" s="4">
        <f t="shared" si="2"/>
        <v>1029646343314.8234</v>
      </c>
    </row>
    <row r="97" spans="3:10" x14ac:dyDescent="0.25">
      <c r="C97" s="18">
        <v>115847</v>
      </c>
      <c r="D97" s="18">
        <v>122062</v>
      </c>
      <c r="E97" s="18">
        <v>6824</v>
      </c>
      <c r="G97">
        <f t="shared" si="0"/>
        <v>164779.75400000002</v>
      </c>
      <c r="H97" s="4">
        <f t="shared" si="3"/>
        <v>979785.90740740742</v>
      </c>
      <c r="I97" s="20">
        <f t="shared" si="1"/>
        <v>664235030091.9386</v>
      </c>
      <c r="J97" s="4">
        <f t="shared" si="2"/>
        <v>746390435732.30493</v>
      </c>
    </row>
    <row r="98" spans="3:10" x14ac:dyDescent="0.25">
      <c r="C98" s="18">
        <v>35198</v>
      </c>
      <c r="D98" s="18">
        <v>168314</v>
      </c>
      <c r="E98" s="18">
        <v>3227</v>
      </c>
      <c r="G98">
        <f t="shared" si="0"/>
        <v>150360.50699999998</v>
      </c>
      <c r="H98" s="4">
        <f t="shared" si="3"/>
        <v>979785.90740740742</v>
      </c>
      <c r="I98" s="20">
        <f t="shared" si="1"/>
        <v>687946494840.98816</v>
      </c>
      <c r="J98" s="4">
        <f t="shared" si="2"/>
        <v>892246314820.30493</v>
      </c>
    </row>
    <row r="99" spans="3:10" x14ac:dyDescent="0.25">
      <c r="C99" s="18">
        <v>788567</v>
      </c>
      <c r="D99" s="18">
        <v>317153</v>
      </c>
      <c r="E99" s="18">
        <v>14021</v>
      </c>
      <c r="G99">
        <f t="shared" si="0"/>
        <v>382030.26599999995</v>
      </c>
      <c r="H99" s="4">
        <f t="shared" si="3"/>
        <v>979785.90740740742</v>
      </c>
      <c r="I99" s="20">
        <f t="shared" si="1"/>
        <v>357311806834.3811</v>
      </c>
      <c r="J99" s="4">
        <f t="shared" si="2"/>
        <v>36564670550.082649</v>
      </c>
    </row>
    <row r="100" spans="3:10" x14ac:dyDescent="0.25">
      <c r="C100" s="18">
        <v>309053</v>
      </c>
      <c r="D100" s="19">
        <v>212882</v>
      </c>
      <c r="E100" s="18">
        <v>1909</v>
      </c>
      <c r="G100">
        <f t="shared" si="0"/>
        <v>163168.489</v>
      </c>
      <c r="H100" s="4">
        <f t="shared" si="3"/>
        <v>979785.90740740742</v>
      </c>
      <c r="I100" s="20">
        <f t="shared" si="1"/>
        <v>666864008046.37866</v>
      </c>
      <c r="J100" s="4">
        <f t="shared" si="2"/>
        <v>449882633079.19379</v>
      </c>
    </row>
    <row r="101" spans="3:10" x14ac:dyDescent="0.25">
      <c r="C101" s="18">
        <v>8552</v>
      </c>
      <c r="D101" s="18">
        <v>63550</v>
      </c>
      <c r="E101" s="18">
        <v>2558</v>
      </c>
      <c r="G101">
        <f t="shared" si="0"/>
        <v>73423.747999999992</v>
      </c>
      <c r="H101" s="4">
        <f t="shared" si="3"/>
        <v>979785.90740740742</v>
      </c>
      <c r="I101" s="20">
        <f t="shared" si="1"/>
        <v>821492364005.65857</v>
      </c>
      <c r="J101" s="4">
        <f t="shared" si="2"/>
        <v>943295302897.86047</v>
      </c>
    </row>
    <row r="102" spans="3:10" x14ac:dyDescent="0.25">
      <c r="C102" s="18">
        <v>173079</v>
      </c>
      <c r="D102" s="18">
        <v>147549</v>
      </c>
      <c r="E102" s="18">
        <v>16197</v>
      </c>
      <c r="G102">
        <f t="shared" si="0"/>
        <v>297989.50199999998</v>
      </c>
      <c r="H102" s="4">
        <f t="shared" si="3"/>
        <v>979785.90740740742</v>
      </c>
      <c r="I102" s="20">
        <f t="shared" si="1"/>
        <v>464846338426.46185</v>
      </c>
      <c r="J102" s="4">
        <f t="shared" si="2"/>
        <v>650776034458.82336</v>
      </c>
    </row>
    <row r="103" spans="3:10" x14ac:dyDescent="0.25">
      <c r="C103" s="18">
        <v>1227017</v>
      </c>
      <c r="D103" s="18">
        <v>171162</v>
      </c>
      <c r="E103" s="18">
        <v>63810</v>
      </c>
      <c r="G103">
        <f t="shared" si="0"/>
        <v>905333.22</v>
      </c>
      <c r="H103" s="4">
        <f t="shared" si="3"/>
        <v>979785.90740740742</v>
      </c>
      <c r="I103" s="20">
        <f t="shared" si="1"/>
        <v>5543202662.1851273</v>
      </c>
      <c r="J103" s="4">
        <f t="shared" si="2"/>
        <v>61123213144.527084</v>
      </c>
    </row>
    <row r="104" spans="3:10" x14ac:dyDescent="0.25">
      <c r="C104" s="18">
        <v>701728</v>
      </c>
      <c r="D104" s="18">
        <v>237083</v>
      </c>
      <c r="E104" s="18">
        <v>3886</v>
      </c>
      <c r="G104">
        <f t="shared" si="0"/>
        <v>203596.23100000003</v>
      </c>
      <c r="H104" s="4">
        <f t="shared" si="3"/>
        <v>979785.90740740742</v>
      </c>
      <c r="I104" s="20">
        <f t="shared" si="1"/>
        <v>602470413761.43579</v>
      </c>
      <c r="J104" s="4">
        <f t="shared" si="2"/>
        <v>77316199871.786362</v>
      </c>
    </row>
    <row r="105" spans="3:10" x14ac:dyDescent="0.25">
      <c r="C105" s="18">
        <v>17927</v>
      </c>
      <c r="D105" s="18">
        <v>73343</v>
      </c>
      <c r="E105" s="18">
        <v>963</v>
      </c>
      <c r="G105">
        <f t="shared" si="0"/>
        <v>60010.718000000001</v>
      </c>
      <c r="H105" s="4">
        <f t="shared" si="3"/>
        <v>979785.90740740742</v>
      </c>
      <c r="I105" s="20">
        <f t="shared" si="1"/>
        <v>845986399049.43225</v>
      </c>
      <c r="J105" s="4">
        <f t="shared" si="2"/>
        <v>925172557758.97156</v>
      </c>
    </row>
    <row r="106" spans="3:10" x14ac:dyDescent="0.25">
      <c r="C106" s="18">
        <v>2557698</v>
      </c>
      <c r="D106" s="18">
        <v>33477251</v>
      </c>
      <c r="E106" s="18">
        <v>26578</v>
      </c>
      <c r="G106">
        <f t="shared" si="0"/>
        <v>22257990.523000002</v>
      </c>
      <c r="H106" s="4">
        <f t="shared" si="3"/>
        <v>979785.90740740742</v>
      </c>
      <c r="I106" s="20">
        <f t="shared" si="1"/>
        <v>452761991663026</v>
      </c>
      <c r="J106" s="4">
        <f t="shared" si="2"/>
        <v>2489806571949.9346</v>
      </c>
    </row>
    <row r="107" spans="3:10" x14ac:dyDescent="0.25">
      <c r="C107" s="18">
        <v>0</v>
      </c>
      <c r="D107" s="18">
        <v>15161</v>
      </c>
      <c r="E107" s="18">
        <v>7</v>
      </c>
      <c r="G107">
        <f t="shared" si="0"/>
        <v>10017.472</v>
      </c>
      <c r="H107" s="4">
        <f t="shared" si="3"/>
        <v>979785.90740740742</v>
      </c>
      <c r="I107" s="20">
        <f t="shared" si="1"/>
        <v>940450818312.53101</v>
      </c>
      <c r="J107" s="4">
        <f t="shared" si="2"/>
        <v>959980424354.15674</v>
      </c>
    </row>
    <row r="108" spans="3:10" x14ac:dyDescent="0.25">
      <c r="C108" s="18">
        <v>5406</v>
      </c>
      <c r="D108" s="18">
        <v>7540</v>
      </c>
      <c r="E108" s="18">
        <v>6465</v>
      </c>
      <c r="G108">
        <f t="shared" si="0"/>
        <v>85305.114999999991</v>
      </c>
      <c r="H108" s="4">
        <f t="shared" si="3"/>
        <v>979785.90740740742</v>
      </c>
      <c r="I108" s="20">
        <f t="shared" si="1"/>
        <v>800095887985.78345</v>
      </c>
      <c r="J108" s="4">
        <f t="shared" si="2"/>
        <v>949416203959.26782</v>
      </c>
    </row>
    <row r="109" spans="3:10" x14ac:dyDescent="0.25">
      <c r="C109" s="18">
        <v>40997</v>
      </c>
      <c r="D109" s="18">
        <v>58762</v>
      </c>
      <c r="E109" s="18">
        <v>1035</v>
      </c>
      <c r="G109">
        <f t="shared" si="0"/>
        <v>51355.195</v>
      </c>
      <c r="H109" s="4">
        <f t="shared" si="3"/>
        <v>979785.90740740742</v>
      </c>
      <c r="I109" s="20">
        <f t="shared" si="1"/>
        <v>861983587741.32617</v>
      </c>
      <c r="J109" s="4">
        <f t="shared" si="2"/>
        <v>881324612671.19373</v>
      </c>
    </row>
    <row r="110" spans="3:10" x14ac:dyDescent="0.25">
      <c r="C110" s="18">
        <v>1580624</v>
      </c>
      <c r="D110" s="18">
        <v>259519</v>
      </c>
      <c r="E110" s="18">
        <v>13516</v>
      </c>
      <c r="G110">
        <f t="shared" si="0"/>
        <v>338002.34100000001</v>
      </c>
      <c r="H110" s="4">
        <f t="shared" si="3"/>
        <v>979785.90740740742</v>
      </c>
      <c r="I110" s="20">
        <f t="shared" si="1"/>
        <v>411886146110.61108</v>
      </c>
      <c r="J110" s="4">
        <f t="shared" si="2"/>
        <v>361006413510.30487</v>
      </c>
    </row>
    <row r="111" spans="3:10" x14ac:dyDescent="0.25">
      <c r="C111" s="18">
        <v>9990896</v>
      </c>
      <c r="D111" s="18">
        <v>7271400</v>
      </c>
      <c r="E111" s="18">
        <v>391744</v>
      </c>
      <c r="G111">
        <f t="shared" si="0"/>
        <v>9632536.6640000008</v>
      </c>
      <c r="H111" s="4">
        <f t="shared" si="3"/>
        <v>979785.90740740742</v>
      </c>
      <c r="I111" s="20">
        <f t="shared" si="1"/>
        <v>74870095655713.703</v>
      </c>
      <c r="J111" s="4">
        <f t="shared" si="2"/>
        <v>81200105100824.094</v>
      </c>
    </row>
    <row r="112" spans="3:10" x14ac:dyDescent="0.25">
      <c r="C112" s="18">
        <v>6649</v>
      </c>
      <c r="D112" s="18">
        <v>444251</v>
      </c>
      <c r="E112" s="18">
        <v>24001</v>
      </c>
      <c r="G112">
        <f t="shared" si="0"/>
        <v>589340.83600000001</v>
      </c>
      <c r="H112" s="4">
        <f t="shared" si="3"/>
        <v>979785.90740740742</v>
      </c>
      <c r="I112" s="20">
        <f t="shared" si="1"/>
        <v>152447353786.33548</v>
      </c>
      <c r="J112" s="4">
        <f t="shared" si="2"/>
        <v>946995440558.453</v>
      </c>
    </row>
    <row r="113" spans="3:10" x14ac:dyDescent="0.25">
      <c r="C113" s="18">
        <v>22868</v>
      </c>
      <c r="D113" s="18">
        <v>28536</v>
      </c>
      <c r="E113" s="18">
        <v>0</v>
      </c>
      <c r="G113">
        <f t="shared" si="0"/>
        <v>18691.080000000002</v>
      </c>
      <c r="H113" s="4">
        <f t="shared" si="3"/>
        <v>979785.90740740742</v>
      </c>
      <c r="I113" s="20">
        <f t="shared" si="1"/>
        <v>923703267269.27429</v>
      </c>
      <c r="J113" s="4">
        <f t="shared" si="2"/>
        <v>915691881516.97156</v>
      </c>
    </row>
    <row r="115" spans="3:10" x14ac:dyDescent="0.25">
      <c r="F115" t="s">
        <v>75</v>
      </c>
      <c r="G115">
        <f>SUM(G60:G113)</f>
        <v>119880964.29199997</v>
      </c>
      <c r="H115">
        <f t="shared" ref="H115:J115" si="4">SUM(H60:H113)</f>
        <v>52908439.000000045</v>
      </c>
      <c r="I115">
        <f t="shared" si="4"/>
        <v>1995569006076874</v>
      </c>
      <c r="J115">
        <f t="shared" si="4"/>
        <v>471973406564918.81</v>
      </c>
    </row>
    <row r="118" spans="3:10" x14ac:dyDescent="0.25">
      <c r="H118" t="s">
        <v>80</v>
      </c>
      <c r="I118" s="22">
        <f>I115/J115</f>
        <v>4.2281386584911074</v>
      </c>
    </row>
    <row r="119" spans="3:10" x14ac:dyDescent="0.25">
      <c r="H119" t="s">
        <v>79</v>
      </c>
      <c r="I119" s="22">
        <f>I118/(1-I118) * (54-2-1)/2</f>
        <v>-33.39928893944078</v>
      </c>
    </row>
  </sheetData>
  <mergeCells count="4">
    <mergeCell ref="L1:U1"/>
    <mergeCell ref="L2:U2"/>
    <mergeCell ref="L3:U3"/>
    <mergeCell ref="L4:U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student</cp:lastModifiedBy>
  <dcterms:created xsi:type="dcterms:W3CDTF">2022-09-13T08:29:06Z</dcterms:created>
  <dcterms:modified xsi:type="dcterms:W3CDTF">2023-09-25T17:25:33Z</dcterms:modified>
</cp:coreProperties>
</file>