
<file path=[Content_Types].xml><?xml version="1.0" encoding="utf-8"?>
<Types xmlns="http://schemas.openxmlformats.org/package/2006/content-types">
  <Default Extension="bin" ContentType="application/vnd.openxmlformats-officedocument.oleObject"/>
  <Default Extension="png" ContentType="image/pn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alle\OneDrive\Рабочий стол\"/>
    </mc:Choice>
  </mc:AlternateContent>
  <bookViews>
    <workbookView xWindow="0" yWindow="0" windowWidth="11370" windowHeight="6075"/>
  </bookViews>
  <sheets>
    <sheet name="Лист1" sheetId="1" r:id="rId1"/>
    <sheet name="Лист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9" i="2" l="1"/>
  <c r="B20" i="2" s="1"/>
  <c r="B18" i="2"/>
  <c r="G16" i="2"/>
  <c r="C16" i="2"/>
  <c r="D16" i="2"/>
  <c r="E16" i="2"/>
  <c r="F16" i="2"/>
  <c r="B16" i="2"/>
  <c r="C15" i="2"/>
  <c r="D15" i="2"/>
  <c r="E15" i="2"/>
  <c r="F15" i="2"/>
  <c r="B15" i="2"/>
  <c r="G15" i="2" s="1"/>
  <c r="C18" i="2"/>
  <c r="D18" i="2"/>
  <c r="E18" i="2"/>
  <c r="F18" i="2"/>
  <c r="B14" i="2"/>
  <c r="G14" i="2" s="1"/>
  <c r="D14" i="2"/>
  <c r="E14" i="2"/>
  <c r="F14" i="2"/>
  <c r="C14" i="2"/>
  <c r="K4" i="2"/>
  <c r="L4" i="2" s="1"/>
  <c r="M4" i="2" s="1"/>
  <c r="N4" i="2" s="1"/>
  <c r="J4" i="2"/>
  <c r="B9" i="2"/>
  <c r="B8" i="2"/>
  <c r="B7" i="2"/>
  <c r="G5" i="2"/>
  <c r="C5" i="2"/>
  <c r="D5" i="2"/>
  <c r="E5" i="2"/>
  <c r="F5" i="2"/>
  <c r="B5" i="2"/>
  <c r="G4" i="2"/>
  <c r="C4" i="2"/>
  <c r="D4" i="2"/>
  <c r="E4" i="2"/>
  <c r="F4" i="2"/>
  <c r="B4" i="2"/>
  <c r="G3" i="2"/>
  <c r="K70" i="1"/>
  <c r="F70" i="1"/>
  <c r="F62" i="1"/>
  <c r="L62" i="1" s="1"/>
  <c r="K60" i="1"/>
  <c r="J60" i="1"/>
  <c r="I60" i="1"/>
  <c r="H60" i="1"/>
  <c r="G60" i="1"/>
  <c r="F60" i="1"/>
  <c r="E60" i="1"/>
  <c r="D60" i="1"/>
  <c r="C60" i="1"/>
  <c r="B60" i="1"/>
  <c r="A60" i="1"/>
  <c r="H47" i="1"/>
  <c r="G47" i="1"/>
  <c r="F47" i="1"/>
  <c r="E47" i="1"/>
  <c r="D47" i="1"/>
  <c r="C47" i="1"/>
  <c r="B47" i="1"/>
  <c r="A47" i="1"/>
  <c r="I43" i="1"/>
  <c r="K47" i="1" s="1"/>
  <c r="F36" i="1"/>
  <c r="J36" i="1" s="1"/>
  <c r="S34" i="1"/>
  <c r="Q34" i="1"/>
  <c r="O34" i="1"/>
  <c r="M34" i="1"/>
  <c r="K34" i="1"/>
  <c r="I34" i="1"/>
  <c r="G34" i="1"/>
  <c r="E34" i="1"/>
  <c r="C34" i="1"/>
  <c r="A34" i="1"/>
  <c r="D23" i="1"/>
  <c r="D17" i="1"/>
  <c r="D11" i="1"/>
  <c r="C7" i="1"/>
  <c r="I47" i="1" l="1"/>
  <c r="J47" i="1"/>
</calcChain>
</file>

<file path=xl/sharedStrings.xml><?xml version="1.0" encoding="utf-8"?>
<sst xmlns="http://schemas.openxmlformats.org/spreadsheetml/2006/main" count="51" uniqueCount="39">
  <si>
    <t>3. Расчёт вероятности по формуле Бернулли</t>
  </si>
  <si>
    <t>Введите общее количество испытаний:</t>
  </si>
  <si>
    <t>Введите кол-во испытаний, в которых должно наступить искомое событие:</t>
  </si>
  <si>
    <t>Введите вероятность наступления данного события в каждом испытании:</t>
  </si>
  <si>
    <t>Считаем</t>
  </si>
  <si>
    <t>4. Вычисление значения функции</t>
  </si>
  <si>
    <t>Результат округлён до 4 знаков после запятой</t>
  </si>
  <si>
    <t>5. Вычисление значения функции Лапласа</t>
  </si>
  <si>
    <t xml:space="preserve">5*. Нахождение </t>
  </si>
  <si>
    <t>по известному значению</t>
  </si>
  <si>
    <t>Результат округлён до 2 знаков после запятой</t>
  </si>
  <si>
    <t>6. Биномиальное распределение вероятностей</t>
  </si>
  <si>
    <t>Введите вероятность наступления события в каждом испытании:</t>
  </si>
  <si>
    <t>Искомый закон распределения вероятностей:</t>
  </si>
  <si>
    <t>Математическое ожидание</t>
  </si>
  <si>
    <t>Дисперсия</t>
  </si>
  <si>
    <t>7. Распределение Пуассона</t>
  </si>
  <si>
    <t>Среднеожидаемое количество появлений данного события:</t>
  </si>
  <si>
    <t>! Если вам УЖЕ дано это значение, то сразу введите его в данную ячейку</t>
  </si>
  <si>
    <t>Строим распределение для</t>
  </si>
  <si>
    <t>…</t>
  </si>
  <si>
    <t>Результаты округлены до 4 знаков после запятой</t>
  </si>
  <si>
    <t>8. Гипергеометрическое распределение вероятностей</t>
  </si>
  <si>
    <t>Введите размер совокупности</t>
  </si>
  <si>
    <t>Введите количество «успехов» в совокупности:</t>
  </si>
  <si>
    <t>Введите размер выборки:</t>
  </si>
  <si>
    <t>(максимум, 10)</t>
  </si>
  <si>
    <t>Количество «успехов» в выборке и соответствующие вероятности:</t>
  </si>
  <si>
    <t>9. Вычисление значений плотности и интегральной функции нормального распределения</t>
  </si>
  <si>
    <t xml:space="preserve">Введите </t>
  </si>
  <si>
    <t>и значение аргумента</t>
  </si>
  <si>
    <t>Считаем:</t>
  </si>
  <si>
    <t>p</t>
  </si>
  <si>
    <t>x</t>
  </si>
  <si>
    <t>xp</t>
  </si>
  <si>
    <t>x^2p</t>
  </si>
  <si>
    <t>M=</t>
  </si>
  <si>
    <t>D=</t>
  </si>
  <si>
    <t>6=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</si>
</sst>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7" x14ac:knownFonts="1">
    <font>
      <sz val="11"/>
      <color theme="1"/>
      <name val="Calibri"/>
      <family val="2"/>
      <charset val="204"/>
      <scheme val="minor"/>
    </font>
    <font>
      <b/>
      <sz val="12"/>
      <name val="Arial"/>
      <family val="2"/>
      <charset val="204"/>
    </font>
    <font>
      <b/>
      <sz val="10"/>
      <name val="Arial"/>
      <family val="2"/>
      <charset val="204"/>
    </font>
    <font>
      <sz val="12"/>
      <name val="Arial"/>
    </font>
    <font>
      <i/>
      <sz val="12"/>
      <name val="Arial"/>
      <family val="2"/>
      <charset val="204"/>
    </font>
    <font>
      <sz val="12"/>
      <name val="Arial"/>
      <family val="2"/>
      <charset val="204"/>
    </font>
    <font>
      <b/>
      <sz val="12"/>
      <color indexed="14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2" borderId="0" xfId="0" applyFont="1" applyFill="1"/>
    <xf numFmtId="0" fontId="3" fillId="3" borderId="0" xfId="0" applyNumberFormat="1" applyFont="1" applyFill="1" applyAlignment="1">
      <alignment horizontal="left"/>
    </xf>
    <xf numFmtId="0" fontId="0" fillId="0" borderId="0" xfId="0" applyNumberFormat="1" applyAlignment="1">
      <alignment horizontal="left"/>
    </xf>
    <xf numFmtId="0" fontId="3" fillId="2" borderId="0" xfId="0" applyFont="1" applyFill="1" applyAlignment="1">
      <alignment horizontal="left"/>
    </xf>
    <xf numFmtId="164" fontId="3" fillId="3" borderId="0" xfId="0" applyNumberFormat="1" applyFont="1" applyFill="1" applyAlignment="1">
      <alignment horizontal="left"/>
    </xf>
    <xf numFmtId="0" fontId="4" fillId="0" borderId="0" xfId="0" applyFont="1"/>
    <xf numFmtId="2" fontId="3" fillId="0" borderId="0" xfId="0" applyNumberFormat="1" applyFont="1"/>
    <xf numFmtId="164" fontId="3" fillId="0" borderId="0" xfId="0" applyNumberFormat="1" applyFont="1" applyFill="1" applyAlignment="1">
      <alignment horizontal="left"/>
    </xf>
    <xf numFmtId="2" fontId="5" fillId="3" borderId="0" xfId="0" applyNumberFormat="1" applyFont="1" applyFill="1" applyAlignment="1">
      <alignment horizontal="left"/>
    </xf>
    <xf numFmtId="0" fontId="3" fillId="3" borderId="1" xfId="0" applyFont="1" applyFill="1" applyBorder="1" applyAlignment="1">
      <alignment horizontal="left" vertical="justify"/>
    </xf>
    <xf numFmtId="0" fontId="3" fillId="3" borderId="0" xfId="0" applyFont="1" applyFill="1" applyAlignment="1">
      <alignment horizontal="left"/>
    </xf>
    <xf numFmtId="0" fontId="6" fillId="0" borderId="0" xfId="0" applyFont="1"/>
    <xf numFmtId="0" fontId="3" fillId="3" borderId="1" xfId="0" applyFont="1" applyFill="1" applyBorder="1"/>
    <xf numFmtId="164" fontId="3" fillId="3" borderId="1" xfId="0" applyNumberFormat="1" applyFont="1" applyFill="1" applyBorder="1"/>
    <xf numFmtId="164" fontId="3" fillId="0" borderId="0" xfId="0" applyNumberFormat="1" applyFont="1"/>
    <xf numFmtId="0" fontId="3" fillId="3" borderId="1" xfId="0" applyNumberFormat="1" applyFont="1" applyFill="1" applyBorder="1"/>
    <xf numFmtId="0" fontId="3" fillId="2" borderId="0" xfId="0" applyNumberFormat="1" applyFont="1" applyFill="1"/>
    <xf numFmtId="0" fontId="3" fillId="3" borderId="0" xfId="0" applyFon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1.png"/><Relationship Id="rId2" Type="http://schemas.openxmlformats.org/officeDocument/2006/relationships/image" Target="../media/image30.png"/><Relationship Id="rId1" Type="http://schemas.openxmlformats.org/officeDocument/2006/relationships/image" Target="../media/image29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8.wmf"/><Relationship Id="rId13" Type="http://schemas.openxmlformats.org/officeDocument/2006/relationships/image" Target="../media/image13.wmf"/><Relationship Id="rId18" Type="http://schemas.openxmlformats.org/officeDocument/2006/relationships/image" Target="../media/image18.wmf"/><Relationship Id="rId26" Type="http://schemas.openxmlformats.org/officeDocument/2006/relationships/image" Target="../media/image26.wmf"/><Relationship Id="rId3" Type="http://schemas.openxmlformats.org/officeDocument/2006/relationships/image" Target="../media/image3.wmf"/><Relationship Id="rId21" Type="http://schemas.openxmlformats.org/officeDocument/2006/relationships/image" Target="../media/image21.wmf"/><Relationship Id="rId7" Type="http://schemas.openxmlformats.org/officeDocument/2006/relationships/image" Target="../media/image7.wmf"/><Relationship Id="rId12" Type="http://schemas.openxmlformats.org/officeDocument/2006/relationships/image" Target="../media/image12.wmf"/><Relationship Id="rId17" Type="http://schemas.openxmlformats.org/officeDocument/2006/relationships/image" Target="../media/image17.wmf"/><Relationship Id="rId25" Type="http://schemas.openxmlformats.org/officeDocument/2006/relationships/image" Target="../media/image25.wmf"/><Relationship Id="rId2" Type="http://schemas.openxmlformats.org/officeDocument/2006/relationships/image" Target="../media/image2.wmf"/><Relationship Id="rId16" Type="http://schemas.openxmlformats.org/officeDocument/2006/relationships/image" Target="../media/image16.wmf"/><Relationship Id="rId20" Type="http://schemas.openxmlformats.org/officeDocument/2006/relationships/image" Target="../media/image20.wmf"/><Relationship Id="rId1" Type="http://schemas.openxmlformats.org/officeDocument/2006/relationships/image" Target="../media/image1.wmf"/><Relationship Id="rId6" Type="http://schemas.openxmlformats.org/officeDocument/2006/relationships/image" Target="../media/image6.wmf"/><Relationship Id="rId11" Type="http://schemas.openxmlformats.org/officeDocument/2006/relationships/image" Target="../media/image11.wmf"/><Relationship Id="rId24" Type="http://schemas.openxmlformats.org/officeDocument/2006/relationships/image" Target="../media/image24.wmf"/><Relationship Id="rId5" Type="http://schemas.openxmlformats.org/officeDocument/2006/relationships/image" Target="../media/image5.wmf"/><Relationship Id="rId15" Type="http://schemas.openxmlformats.org/officeDocument/2006/relationships/image" Target="../media/image15.wmf"/><Relationship Id="rId23" Type="http://schemas.openxmlformats.org/officeDocument/2006/relationships/image" Target="../media/image23.wmf"/><Relationship Id="rId28" Type="http://schemas.openxmlformats.org/officeDocument/2006/relationships/image" Target="../media/image28.wmf"/><Relationship Id="rId10" Type="http://schemas.openxmlformats.org/officeDocument/2006/relationships/image" Target="../media/image10.wmf"/><Relationship Id="rId19" Type="http://schemas.openxmlformats.org/officeDocument/2006/relationships/image" Target="../media/image19.wmf"/><Relationship Id="rId4" Type="http://schemas.openxmlformats.org/officeDocument/2006/relationships/image" Target="../media/image4.wmf"/><Relationship Id="rId9" Type="http://schemas.openxmlformats.org/officeDocument/2006/relationships/image" Target="../media/image9.wmf"/><Relationship Id="rId14" Type="http://schemas.openxmlformats.org/officeDocument/2006/relationships/image" Target="../media/image14.wmf"/><Relationship Id="rId22" Type="http://schemas.openxmlformats.org/officeDocument/2006/relationships/image" Target="../media/image22.wmf"/><Relationship Id="rId27" Type="http://schemas.openxmlformats.org/officeDocument/2006/relationships/image" Target="../media/image27.w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342900</xdr:colOff>
          <xdr:row>2</xdr:row>
          <xdr:rowOff>28575</xdr:rowOff>
        </xdr:from>
        <xdr:to>
          <xdr:col>4</xdr:col>
          <xdr:colOff>581025</xdr:colOff>
          <xdr:row>2</xdr:row>
          <xdr:rowOff>171450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323850</xdr:colOff>
          <xdr:row>3</xdr:row>
          <xdr:rowOff>47625</xdr:rowOff>
        </xdr:from>
        <xdr:to>
          <xdr:col>8</xdr:col>
          <xdr:colOff>600075</xdr:colOff>
          <xdr:row>4</xdr:row>
          <xdr:rowOff>0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295275</xdr:colOff>
          <xdr:row>4</xdr:row>
          <xdr:rowOff>38100</xdr:rowOff>
        </xdr:from>
        <xdr:to>
          <xdr:col>8</xdr:col>
          <xdr:colOff>561975</xdr:colOff>
          <xdr:row>5</xdr:row>
          <xdr:rowOff>9525</xdr:rowOff>
        </xdr:to>
        <xdr:sp macro="" textlink="">
          <xdr:nvSpPr>
            <xdr:cNvPr id="1027" name="Object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0</xdr:colOff>
          <xdr:row>0</xdr:row>
          <xdr:rowOff>180975</xdr:rowOff>
        </xdr:from>
        <xdr:to>
          <xdr:col>7</xdr:col>
          <xdr:colOff>409575</xdr:colOff>
          <xdr:row>1</xdr:row>
          <xdr:rowOff>28575</xdr:rowOff>
        </xdr:to>
        <xdr:sp macro="" textlink="">
          <xdr:nvSpPr>
            <xdr:cNvPr id="1028" name="Object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266700</xdr:colOff>
          <xdr:row>5</xdr:row>
          <xdr:rowOff>180975</xdr:rowOff>
        </xdr:from>
        <xdr:to>
          <xdr:col>2</xdr:col>
          <xdr:colOff>9525</xdr:colOff>
          <xdr:row>7</xdr:row>
          <xdr:rowOff>38100</xdr:rowOff>
        </xdr:to>
        <xdr:sp macro="" textlink="">
          <xdr:nvSpPr>
            <xdr:cNvPr id="1029" name="Object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361950</xdr:colOff>
          <xdr:row>7</xdr:row>
          <xdr:rowOff>76200</xdr:rowOff>
        </xdr:from>
        <xdr:to>
          <xdr:col>6</xdr:col>
          <xdr:colOff>276225</xdr:colOff>
          <xdr:row>9</xdr:row>
          <xdr:rowOff>152400</xdr:rowOff>
        </xdr:to>
        <xdr:sp macro="" textlink="">
          <xdr:nvSpPr>
            <xdr:cNvPr id="1030" name="Object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352425</xdr:colOff>
          <xdr:row>10</xdr:row>
          <xdr:rowOff>38100</xdr:rowOff>
        </xdr:from>
        <xdr:to>
          <xdr:col>0</xdr:col>
          <xdr:colOff>590550</xdr:colOff>
          <xdr:row>10</xdr:row>
          <xdr:rowOff>180975</xdr:rowOff>
        </xdr:to>
        <xdr:sp macro="" textlink="">
          <xdr:nvSpPr>
            <xdr:cNvPr id="1031" name="Object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352425</xdr:colOff>
          <xdr:row>16</xdr:row>
          <xdr:rowOff>38100</xdr:rowOff>
        </xdr:from>
        <xdr:to>
          <xdr:col>0</xdr:col>
          <xdr:colOff>590550</xdr:colOff>
          <xdr:row>16</xdr:row>
          <xdr:rowOff>180975</xdr:rowOff>
        </xdr:to>
        <xdr:sp macro="" textlink="">
          <xdr:nvSpPr>
            <xdr:cNvPr id="1032" name="Object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342900</xdr:colOff>
          <xdr:row>13</xdr:row>
          <xdr:rowOff>66675</xdr:rowOff>
        </xdr:from>
        <xdr:to>
          <xdr:col>7</xdr:col>
          <xdr:colOff>504825</xdr:colOff>
          <xdr:row>15</xdr:row>
          <xdr:rowOff>171450</xdr:rowOff>
        </xdr:to>
        <xdr:sp macro="" textlink="">
          <xdr:nvSpPr>
            <xdr:cNvPr id="1033" name="Object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161925</xdr:colOff>
          <xdr:row>10</xdr:row>
          <xdr:rowOff>19050</xdr:rowOff>
        </xdr:from>
        <xdr:to>
          <xdr:col>3</xdr:col>
          <xdr:colOff>0</xdr:colOff>
          <xdr:row>11</xdr:row>
          <xdr:rowOff>28575</xdr:rowOff>
        </xdr:to>
        <xdr:sp macro="" textlink="">
          <xdr:nvSpPr>
            <xdr:cNvPr id="1034" name="Object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133350</xdr:colOff>
          <xdr:row>16</xdr:row>
          <xdr:rowOff>9525</xdr:rowOff>
        </xdr:from>
        <xdr:to>
          <xdr:col>2</xdr:col>
          <xdr:colOff>600075</xdr:colOff>
          <xdr:row>17</xdr:row>
          <xdr:rowOff>19050</xdr:rowOff>
        </xdr:to>
        <xdr:sp macro="" textlink="">
          <xdr:nvSpPr>
            <xdr:cNvPr id="1035" name="Object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257175</xdr:colOff>
          <xdr:row>20</xdr:row>
          <xdr:rowOff>47625</xdr:rowOff>
        </xdr:from>
        <xdr:to>
          <xdr:col>2</xdr:col>
          <xdr:colOff>381000</xdr:colOff>
          <xdr:row>20</xdr:row>
          <xdr:rowOff>190500</xdr:rowOff>
        </xdr:to>
        <xdr:sp macro="" textlink="">
          <xdr:nvSpPr>
            <xdr:cNvPr id="1036" name="Object 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200025</xdr:colOff>
          <xdr:row>20</xdr:row>
          <xdr:rowOff>19050</xdr:rowOff>
        </xdr:from>
        <xdr:to>
          <xdr:col>6</xdr:col>
          <xdr:colOff>552450</xdr:colOff>
          <xdr:row>21</xdr:row>
          <xdr:rowOff>19050</xdr:rowOff>
        </xdr:to>
        <xdr:sp macro="" textlink="">
          <xdr:nvSpPr>
            <xdr:cNvPr id="1037" name="Object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123825</xdr:colOff>
          <xdr:row>22</xdr:row>
          <xdr:rowOff>19050</xdr:rowOff>
        </xdr:from>
        <xdr:to>
          <xdr:col>0</xdr:col>
          <xdr:colOff>590550</xdr:colOff>
          <xdr:row>23</xdr:row>
          <xdr:rowOff>28575</xdr:rowOff>
        </xdr:to>
        <xdr:sp macro="" textlink="">
          <xdr:nvSpPr>
            <xdr:cNvPr id="1038" name="Object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342900</xdr:colOff>
          <xdr:row>22</xdr:row>
          <xdr:rowOff>47625</xdr:rowOff>
        </xdr:from>
        <xdr:to>
          <xdr:col>2</xdr:col>
          <xdr:colOff>581025</xdr:colOff>
          <xdr:row>23</xdr:row>
          <xdr:rowOff>0</xdr:rowOff>
        </xdr:to>
        <xdr:sp macro="" textlink="">
          <xdr:nvSpPr>
            <xdr:cNvPr id="1039" name="Object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342900</xdr:colOff>
          <xdr:row>28</xdr:row>
          <xdr:rowOff>28575</xdr:rowOff>
        </xdr:from>
        <xdr:to>
          <xdr:col>4</xdr:col>
          <xdr:colOff>581025</xdr:colOff>
          <xdr:row>28</xdr:row>
          <xdr:rowOff>171450</xdr:rowOff>
        </xdr:to>
        <xdr:sp macro="" textlink="">
          <xdr:nvSpPr>
            <xdr:cNvPr id="1040" name="Object 16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323850</xdr:colOff>
          <xdr:row>29</xdr:row>
          <xdr:rowOff>0</xdr:rowOff>
        </xdr:from>
        <xdr:to>
          <xdr:col>8</xdr:col>
          <xdr:colOff>600075</xdr:colOff>
          <xdr:row>29</xdr:row>
          <xdr:rowOff>0</xdr:rowOff>
        </xdr:to>
        <xdr:sp macro="" textlink="">
          <xdr:nvSpPr>
            <xdr:cNvPr id="1041" name="Object 17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323850</xdr:colOff>
          <xdr:row>29</xdr:row>
          <xdr:rowOff>47625</xdr:rowOff>
        </xdr:from>
        <xdr:to>
          <xdr:col>7</xdr:col>
          <xdr:colOff>590550</xdr:colOff>
          <xdr:row>30</xdr:row>
          <xdr:rowOff>19050</xdr:rowOff>
        </xdr:to>
        <xdr:sp macro="" textlink="">
          <xdr:nvSpPr>
            <xdr:cNvPr id="1042" name="Object 18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342900</xdr:colOff>
          <xdr:row>39</xdr:row>
          <xdr:rowOff>28575</xdr:rowOff>
        </xdr:from>
        <xdr:to>
          <xdr:col>4</xdr:col>
          <xdr:colOff>581025</xdr:colOff>
          <xdr:row>39</xdr:row>
          <xdr:rowOff>171450</xdr:rowOff>
        </xdr:to>
        <xdr:sp macro="" textlink="">
          <xdr:nvSpPr>
            <xdr:cNvPr id="1043" name="Object 19" hidden="1">
              <a:extLst>
                <a:ext uri="{63B3BB69-23CF-44E3-9099-C40C66FF867C}">
                  <a14:compatExt spid="_x0000_s10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323850</xdr:colOff>
          <xdr:row>40</xdr:row>
          <xdr:rowOff>0</xdr:rowOff>
        </xdr:from>
        <xdr:to>
          <xdr:col>8</xdr:col>
          <xdr:colOff>600075</xdr:colOff>
          <xdr:row>40</xdr:row>
          <xdr:rowOff>0</xdr:rowOff>
        </xdr:to>
        <xdr:sp macro="" textlink="">
          <xdr:nvSpPr>
            <xdr:cNvPr id="1044" name="Object 20" hidden="1">
              <a:extLst>
                <a:ext uri="{63B3BB69-23CF-44E3-9099-C40C66FF867C}">
                  <a14:compatExt spid="_x0000_s10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352425</xdr:colOff>
          <xdr:row>40</xdr:row>
          <xdr:rowOff>28575</xdr:rowOff>
        </xdr:from>
        <xdr:to>
          <xdr:col>8</xdr:col>
          <xdr:colOff>9525</xdr:colOff>
          <xdr:row>41</xdr:row>
          <xdr:rowOff>0</xdr:rowOff>
        </xdr:to>
        <xdr:sp macro="" textlink="">
          <xdr:nvSpPr>
            <xdr:cNvPr id="1045" name="Object 21" hidden="1">
              <a:extLst>
                <a:ext uri="{63B3BB69-23CF-44E3-9099-C40C66FF867C}">
                  <a14:compatExt spid="_x0000_s10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285750</xdr:colOff>
          <xdr:row>42</xdr:row>
          <xdr:rowOff>19050</xdr:rowOff>
        </xdr:from>
        <xdr:to>
          <xdr:col>7</xdr:col>
          <xdr:colOff>552450</xdr:colOff>
          <xdr:row>43</xdr:row>
          <xdr:rowOff>9525</xdr:rowOff>
        </xdr:to>
        <xdr:sp macro="" textlink="">
          <xdr:nvSpPr>
            <xdr:cNvPr id="1046" name="Object 22" hidden="1">
              <a:extLst>
                <a:ext uri="{63B3BB69-23CF-44E3-9099-C40C66FF867C}">
                  <a14:compatExt spid="_x0000_s10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323850</xdr:colOff>
          <xdr:row>53</xdr:row>
          <xdr:rowOff>0</xdr:rowOff>
        </xdr:from>
        <xdr:to>
          <xdr:col>8</xdr:col>
          <xdr:colOff>600075</xdr:colOff>
          <xdr:row>53</xdr:row>
          <xdr:rowOff>0</xdr:rowOff>
        </xdr:to>
        <xdr:sp macro="" textlink="">
          <xdr:nvSpPr>
            <xdr:cNvPr id="1047" name="Object 23" hidden="1">
              <a:extLst>
                <a:ext uri="{63B3BB69-23CF-44E3-9099-C40C66FF867C}">
                  <a14:compatExt spid="_x0000_s10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323850</xdr:colOff>
          <xdr:row>52</xdr:row>
          <xdr:rowOff>28575</xdr:rowOff>
        </xdr:from>
        <xdr:to>
          <xdr:col>4</xdr:col>
          <xdr:colOff>9525</xdr:colOff>
          <xdr:row>53</xdr:row>
          <xdr:rowOff>19050</xdr:rowOff>
        </xdr:to>
        <xdr:sp macro="" textlink="">
          <xdr:nvSpPr>
            <xdr:cNvPr id="1048" name="Object 24" hidden="1">
              <a:extLst>
                <a:ext uri="{63B3BB69-23CF-44E3-9099-C40C66FF867C}">
                  <a14:compatExt spid="_x0000_s10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285750</xdr:colOff>
          <xdr:row>53</xdr:row>
          <xdr:rowOff>28575</xdr:rowOff>
        </xdr:from>
        <xdr:to>
          <xdr:col>5</xdr:col>
          <xdr:colOff>600075</xdr:colOff>
          <xdr:row>54</xdr:row>
          <xdr:rowOff>0</xdr:rowOff>
        </xdr:to>
        <xdr:sp macro="" textlink="">
          <xdr:nvSpPr>
            <xdr:cNvPr id="1049" name="Object 25" hidden="1">
              <a:extLst>
                <a:ext uri="{63B3BB69-23CF-44E3-9099-C40C66FF867C}">
                  <a14:compatExt spid="_x0000_s1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352425</xdr:colOff>
          <xdr:row>54</xdr:row>
          <xdr:rowOff>47625</xdr:rowOff>
        </xdr:from>
        <xdr:to>
          <xdr:col>3</xdr:col>
          <xdr:colOff>590550</xdr:colOff>
          <xdr:row>55</xdr:row>
          <xdr:rowOff>0</xdr:rowOff>
        </xdr:to>
        <xdr:sp macro="" textlink="">
          <xdr:nvSpPr>
            <xdr:cNvPr id="1050" name="Object 26" hidden="1">
              <a:extLst>
                <a:ext uri="{63B3BB69-23CF-44E3-9099-C40C66FF867C}">
                  <a14:compatExt spid="_x0000_s1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333375</xdr:colOff>
          <xdr:row>66</xdr:row>
          <xdr:rowOff>47625</xdr:rowOff>
        </xdr:from>
        <xdr:to>
          <xdr:col>1</xdr:col>
          <xdr:colOff>590550</xdr:colOff>
          <xdr:row>67</xdr:row>
          <xdr:rowOff>0</xdr:rowOff>
        </xdr:to>
        <xdr:sp macro="" textlink="">
          <xdr:nvSpPr>
            <xdr:cNvPr id="1051" name="Object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295275</xdr:colOff>
          <xdr:row>66</xdr:row>
          <xdr:rowOff>47625</xdr:rowOff>
        </xdr:from>
        <xdr:to>
          <xdr:col>3</xdr:col>
          <xdr:colOff>561975</xdr:colOff>
          <xdr:row>67</xdr:row>
          <xdr:rowOff>0</xdr:rowOff>
        </xdr:to>
        <xdr:sp macro="" textlink="">
          <xdr:nvSpPr>
            <xdr:cNvPr id="1052" name="Object 28" hidden="1">
              <a:extLst>
                <a:ext uri="{63B3BB69-23CF-44E3-9099-C40C66FF867C}">
                  <a14:compatExt spid="_x0000_s10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352425</xdr:colOff>
          <xdr:row>66</xdr:row>
          <xdr:rowOff>47625</xdr:rowOff>
        </xdr:from>
        <xdr:to>
          <xdr:col>7</xdr:col>
          <xdr:colOff>590550</xdr:colOff>
          <xdr:row>67</xdr:row>
          <xdr:rowOff>0</xdr:rowOff>
        </xdr:to>
        <xdr:sp macro="" textlink="">
          <xdr:nvSpPr>
            <xdr:cNvPr id="1053" name="Object 29" hidden="1">
              <a:extLst>
                <a:ext uri="{63B3BB69-23CF-44E3-9099-C40C66FF867C}">
                  <a14:compatExt spid="_x0000_s10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342900</xdr:colOff>
          <xdr:row>67</xdr:row>
          <xdr:rowOff>152400</xdr:rowOff>
        </xdr:from>
        <xdr:to>
          <xdr:col>4</xdr:col>
          <xdr:colOff>447675</xdr:colOff>
          <xdr:row>71</xdr:row>
          <xdr:rowOff>19050</xdr:rowOff>
        </xdr:to>
        <xdr:sp macro="" textlink="">
          <xdr:nvSpPr>
            <xdr:cNvPr id="1054" name="Object 30" hidden="1">
              <a:extLst>
                <a:ext uri="{63B3BB69-23CF-44E3-9099-C40C66FF867C}">
                  <a14:compatExt spid="_x0000_s10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57150</xdr:colOff>
          <xdr:row>67</xdr:row>
          <xdr:rowOff>152400</xdr:rowOff>
        </xdr:from>
        <xdr:to>
          <xdr:col>9</xdr:col>
          <xdr:colOff>600075</xdr:colOff>
          <xdr:row>71</xdr:row>
          <xdr:rowOff>47625</xdr:rowOff>
        </xdr:to>
        <xdr:sp macro="" textlink="">
          <xdr:nvSpPr>
            <xdr:cNvPr id="1055" name="Object 31" hidden="1">
              <a:extLst>
                <a:ext uri="{63B3BB69-23CF-44E3-9099-C40C66FF867C}">
                  <a14:compatExt spid="_x0000_s10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171450</xdr:colOff>
          <xdr:row>44</xdr:row>
          <xdr:rowOff>47625</xdr:rowOff>
        </xdr:from>
        <xdr:to>
          <xdr:col>3</xdr:col>
          <xdr:colOff>447675</xdr:colOff>
          <xdr:row>45</xdr:row>
          <xdr:rowOff>0</xdr:rowOff>
        </xdr:to>
        <xdr:sp macro="" textlink="">
          <xdr:nvSpPr>
            <xdr:cNvPr id="1056" name="Object 32" hidden="1">
              <a:extLst>
                <a:ext uri="{63B3BB69-23CF-44E3-9099-C40C66FF867C}">
                  <a14:compatExt spid="_x0000_s10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257175</xdr:colOff>
          <xdr:row>35</xdr:row>
          <xdr:rowOff>19050</xdr:rowOff>
        </xdr:from>
        <xdr:to>
          <xdr:col>4</xdr:col>
          <xdr:colOff>523875</xdr:colOff>
          <xdr:row>36</xdr:row>
          <xdr:rowOff>28575</xdr:rowOff>
        </xdr:to>
        <xdr:sp macro="" textlink="">
          <xdr:nvSpPr>
            <xdr:cNvPr id="1057" name="Object 33" hidden="1">
              <a:extLst>
                <a:ext uri="{63B3BB69-23CF-44E3-9099-C40C66FF867C}">
                  <a14:compatExt spid="_x0000_s10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266700</xdr:colOff>
          <xdr:row>35</xdr:row>
          <xdr:rowOff>19050</xdr:rowOff>
        </xdr:from>
        <xdr:to>
          <xdr:col>8</xdr:col>
          <xdr:colOff>571500</xdr:colOff>
          <xdr:row>36</xdr:row>
          <xdr:rowOff>28575</xdr:rowOff>
        </xdr:to>
        <xdr:sp macro="" textlink="">
          <xdr:nvSpPr>
            <xdr:cNvPr id="1058" name="Object 34" hidden="1">
              <a:extLst>
                <a:ext uri="{63B3BB69-23CF-44E3-9099-C40C66FF867C}">
                  <a14:compatExt spid="_x0000_s10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142875</xdr:colOff>
          <xdr:row>60</xdr:row>
          <xdr:rowOff>114300</xdr:rowOff>
        </xdr:from>
        <xdr:to>
          <xdr:col>4</xdr:col>
          <xdr:colOff>590550</xdr:colOff>
          <xdr:row>62</xdr:row>
          <xdr:rowOff>123825</xdr:rowOff>
        </xdr:to>
        <xdr:sp macro="" textlink="">
          <xdr:nvSpPr>
            <xdr:cNvPr id="1059" name="Object 35" hidden="1">
              <a:extLst>
                <a:ext uri="{63B3BB69-23CF-44E3-9099-C40C66FF867C}">
                  <a14:compatExt spid="_x0000_s10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228600</xdr:colOff>
          <xdr:row>60</xdr:row>
          <xdr:rowOff>123825</xdr:rowOff>
        </xdr:from>
        <xdr:to>
          <xdr:col>11</xdr:col>
          <xdr:colOff>9525</xdr:colOff>
          <xdr:row>62</xdr:row>
          <xdr:rowOff>161925</xdr:rowOff>
        </xdr:to>
        <xdr:sp macro="" textlink="">
          <xdr:nvSpPr>
            <xdr:cNvPr id="1060" name="Object 36" hidden="1">
              <a:extLst>
                <a:ext uri="{63B3BB69-23CF-44E3-9099-C40C66FF867C}">
                  <a14:compatExt spid="_x0000_s10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1</xdr:colOff>
      <xdr:row>72</xdr:row>
      <xdr:rowOff>1</xdr:rowOff>
    </xdr:from>
    <xdr:to>
      <xdr:col>7</xdr:col>
      <xdr:colOff>190501</xdr:colOff>
      <xdr:row>76</xdr:row>
      <xdr:rowOff>154275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14373226"/>
          <a:ext cx="4457700" cy="916274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77</xdr:row>
      <xdr:rowOff>1</xdr:rowOff>
    </xdr:from>
    <xdr:to>
      <xdr:col>7</xdr:col>
      <xdr:colOff>171450</xdr:colOff>
      <xdr:row>86</xdr:row>
      <xdr:rowOff>120659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" y="15325726"/>
          <a:ext cx="4438649" cy="183515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88</xdr:row>
      <xdr:rowOff>0</xdr:rowOff>
    </xdr:from>
    <xdr:to>
      <xdr:col>2</xdr:col>
      <xdr:colOff>523657</xdr:colOff>
      <xdr:row>92</xdr:row>
      <xdr:rowOff>123714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7421225"/>
          <a:ext cx="1742857" cy="8857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oleObject" Target="../embeddings/oleObject13.bin"/><Relationship Id="rId21" Type="http://schemas.openxmlformats.org/officeDocument/2006/relationships/image" Target="../media/image9.wmf"/><Relationship Id="rId34" Type="http://schemas.openxmlformats.org/officeDocument/2006/relationships/oleObject" Target="../embeddings/oleObject18.bin"/><Relationship Id="rId42" Type="http://schemas.openxmlformats.org/officeDocument/2006/relationships/image" Target="../media/image16.wmf"/><Relationship Id="rId47" Type="http://schemas.openxmlformats.org/officeDocument/2006/relationships/oleObject" Target="../embeddings/oleObject27.bin"/><Relationship Id="rId50" Type="http://schemas.openxmlformats.org/officeDocument/2006/relationships/image" Target="../media/image20.wmf"/><Relationship Id="rId55" Type="http://schemas.openxmlformats.org/officeDocument/2006/relationships/oleObject" Target="../embeddings/oleObject31.bin"/><Relationship Id="rId63" Type="http://schemas.openxmlformats.org/officeDocument/2006/relationships/oleObject" Target="../embeddings/oleObject35.bin"/><Relationship Id="rId7" Type="http://schemas.openxmlformats.org/officeDocument/2006/relationships/oleObject" Target="../embeddings/oleObject3.bin"/><Relationship Id="rId2" Type="http://schemas.openxmlformats.org/officeDocument/2006/relationships/vmlDrawing" Target="../drawings/vmlDrawing1.vml"/><Relationship Id="rId16" Type="http://schemas.openxmlformats.org/officeDocument/2006/relationships/image" Target="../media/image7.wmf"/><Relationship Id="rId29" Type="http://schemas.openxmlformats.org/officeDocument/2006/relationships/image" Target="../media/image13.wmf"/><Relationship Id="rId11" Type="http://schemas.openxmlformats.org/officeDocument/2006/relationships/oleObject" Target="../embeddings/oleObject5.bin"/><Relationship Id="rId24" Type="http://schemas.openxmlformats.org/officeDocument/2006/relationships/oleObject" Target="../embeddings/oleObject12.bin"/><Relationship Id="rId32" Type="http://schemas.openxmlformats.org/officeDocument/2006/relationships/oleObject" Target="../embeddings/oleObject16.bin"/><Relationship Id="rId37" Type="http://schemas.openxmlformats.org/officeDocument/2006/relationships/oleObject" Target="../embeddings/oleObject21.bin"/><Relationship Id="rId40" Type="http://schemas.openxmlformats.org/officeDocument/2006/relationships/oleObject" Target="../embeddings/oleObject23.bin"/><Relationship Id="rId45" Type="http://schemas.openxmlformats.org/officeDocument/2006/relationships/oleObject" Target="../embeddings/oleObject26.bin"/><Relationship Id="rId53" Type="http://schemas.openxmlformats.org/officeDocument/2006/relationships/oleObject" Target="../embeddings/oleObject30.bin"/><Relationship Id="rId58" Type="http://schemas.openxmlformats.org/officeDocument/2006/relationships/image" Target="../media/image24.wmf"/><Relationship Id="rId66" Type="http://schemas.openxmlformats.org/officeDocument/2006/relationships/image" Target="../media/image28.wmf"/><Relationship Id="rId5" Type="http://schemas.openxmlformats.org/officeDocument/2006/relationships/oleObject" Target="../embeddings/oleObject2.bin"/><Relationship Id="rId61" Type="http://schemas.openxmlformats.org/officeDocument/2006/relationships/oleObject" Target="../embeddings/oleObject34.bin"/><Relationship Id="rId19" Type="http://schemas.openxmlformats.org/officeDocument/2006/relationships/image" Target="../media/image8.wmf"/><Relationship Id="rId14" Type="http://schemas.openxmlformats.org/officeDocument/2006/relationships/image" Target="../media/image6.wmf"/><Relationship Id="rId22" Type="http://schemas.openxmlformats.org/officeDocument/2006/relationships/oleObject" Target="../embeddings/oleObject11.bin"/><Relationship Id="rId27" Type="http://schemas.openxmlformats.org/officeDocument/2006/relationships/image" Target="../media/image12.wmf"/><Relationship Id="rId30" Type="http://schemas.openxmlformats.org/officeDocument/2006/relationships/oleObject" Target="../embeddings/oleObject15.bin"/><Relationship Id="rId35" Type="http://schemas.openxmlformats.org/officeDocument/2006/relationships/oleObject" Target="../embeddings/oleObject19.bin"/><Relationship Id="rId43" Type="http://schemas.openxmlformats.org/officeDocument/2006/relationships/oleObject" Target="../embeddings/oleObject25.bin"/><Relationship Id="rId48" Type="http://schemas.openxmlformats.org/officeDocument/2006/relationships/image" Target="../media/image19.wmf"/><Relationship Id="rId56" Type="http://schemas.openxmlformats.org/officeDocument/2006/relationships/image" Target="../media/image23.wmf"/><Relationship Id="rId64" Type="http://schemas.openxmlformats.org/officeDocument/2006/relationships/image" Target="../media/image27.wmf"/><Relationship Id="rId8" Type="http://schemas.openxmlformats.org/officeDocument/2006/relationships/image" Target="../media/image3.wmf"/><Relationship Id="rId51" Type="http://schemas.openxmlformats.org/officeDocument/2006/relationships/oleObject" Target="../embeddings/oleObject29.bin"/><Relationship Id="rId3" Type="http://schemas.openxmlformats.org/officeDocument/2006/relationships/oleObject" Target="../embeddings/oleObject1.bin"/><Relationship Id="rId12" Type="http://schemas.openxmlformats.org/officeDocument/2006/relationships/image" Target="../media/image5.wmf"/><Relationship Id="rId17" Type="http://schemas.openxmlformats.org/officeDocument/2006/relationships/oleObject" Target="../embeddings/oleObject8.bin"/><Relationship Id="rId25" Type="http://schemas.openxmlformats.org/officeDocument/2006/relationships/image" Target="../media/image11.wmf"/><Relationship Id="rId33" Type="http://schemas.openxmlformats.org/officeDocument/2006/relationships/oleObject" Target="../embeddings/oleObject17.bin"/><Relationship Id="rId38" Type="http://schemas.openxmlformats.org/officeDocument/2006/relationships/oleObject" Target="../embeddings/oleObject22.bin"/><Relationship Id="rId46" Type="http://schemas.openxmlformats.org/officeDocument/2006/relationships/image" Target="../media/image18.wmf"/><Relationship Id="rId59" Type="http://schemas.openxmlformats.org/officeDocument/2006/relationships/oleObject" Target="../embeddings/oleObject33.bin"/><Relationship Id="rId20" Type="http://schemas.openxmlformats.org/officeDocument/2006/relationships/oleObject" Target="../embeddings/oleObject10.bin"/><Relationship Id="rId41" Type="http://schemas.openxmlformats.org/officeDocument/2006/relationships/oleObject" Target="../embeddings/oleObject24.bin"/><Relationship Id="rId54" Type="http://schemas.openxmlformats.org/officeDocument/2006/relationships/image" Target="../media/image22.wmf"/><Relationship Id="rId62" Type="http://schemas.openxmlformats.org/officeDocument/2006/relationships/image" Target="../media/image26.wmf"/><Relationship Id="rId1" Type="http://schemas.openxmlformats.org/officeDocument/2006/relationships/drawing" Target="../drawings/drawing1.xml"/><Relationship Id="rId6" Type="http://schemas.openxmlformats.org/officeDocument/2006/relationships/image" Target="../media/image2.wmf"/><Relationship Id="rId15" Type="http://schemas.openxmlformats.org/officeDocument/2006/relationships/oleObject" Target="../embeddings/oleObject7.bin"/><Relationship Id="rId23" Type="http://schemas.openxmlformats.org/officeDocument/2006/relationships/image" Target="../media/image10.wmf"/><Relationship Id="rId28" Type="http://schemas.openxmlformats.org/officeDocument/2006/relationships/oleObject" Target="../embeddings/oleObject14.bin"/><Relationship Id="rId36" Type="http://schemas.openxmlformats.org/officeDocument/2006/relationships/oleObject" Target="../embeddings/oleObject20.bin"/><Relationship Id="rId49" Type="http://schemas.openxmlformats.org/officeDocument/2006/relationships/oleObject" Target="../embeddings/oleObject28.bin"/><Relationship Id="rId57" Type="http://schemas.openxmlformats.org/officeDocument/2006/relationships/oleObject" Target="../embeddings/oleObject32.bin"/><Relationship Id="rId10" Type="http://schemas.openxmlformats.org/officeDocument/2006/relationships/image" Target="../media/image4.wmf"/><Relationship Id="rId31" Type="http://schemas.openxmlformats.org/officeDocument/2006/relationships/image" Target="../media/image14.wmf"/><Relationship Id="rId44" Type="http://schemas.openxmlformats.org/officeDocument/2006/relationships/image" Target="../media/image17.wmf"/><Relationship Id="rId52" Type="http://schemas.openxmlformats.org/officeDocument/2006/relationships/image" Target="../media/image21.wmf"/><Relationship Id="rId60" Type="http://schemas.openxmlformats.org/officeDocument/2006/relationships/image" Target="../media/image25.wmf"/><Relationship Id="rId65" Type="http://schemas.openxmlformats.org/officeDocument/2006/relationships/oleObject" Target="../embeddings/oleObject36.bin"/><Relationship Id="rId4" Type="http://schemas.openxmlformats.org/officeDocument/2006/relationships/image" Target="../media/image1.wmf"/><Relationship Id="rId9" Type="http://schemas.openxmlformats.org/officeDocument/2006/relationships/oleObject" Target="../embeddings/oleObject4.bin"/><Relationship Id="rId13" Type="http://schemas.openxmlformats.org/officeDocument/2006/relationships/oleObject" Target="../embeddings/oleObject6.bin"/><Relationship Id="rId18" Type="http://schemas.openxmlformats.org/officeDocument/2006/relationships/oleObject" Target="../embeddings/oleObject9.bin"/><Relationship Id="rId39" Type="http://schemas.openxmlformats.org/officeDocument/2006/relationships/image" Target="../media/image15.w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71"/>
  <sheetViews>
    <sheetView tabSelected="1" topLeftCell="A76" workbookViewId="0">
      <selection activeCell="E95" sqref="E95"/>
    </sheetView>
  </sheetViews>
  <sheetFormatPr defaultRowHeight="15" x14ac:dyDescent="0.25"/>
  <sheetData>
    <row r="1" spans="1:20" ht="15.75" x14ac:dyDescent="0.25">
      <c r="A1" s="1" t="s">
        <v>0</v>
      </c>
      <c r="B1" s="1"/>
      <c r="C1" s="1"/>
      <c r="D1" s="1"/>
      <c r="E1" s="1"/>
      <c r="F1" s="1"/>
      <c r="G1" s="2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15.75" x14ac:dyDescent="0.25">
      <c r="A2" s="3"/>
      <c r="B2" s="3"/>
      <c r="C2" s="3"/>
      <c r="D2" s="3"/>
      <c r="E2" s="3"/>
      <c r="F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</row>
    <row r="3" spans="1:20" ht="15.75" x14ac:dyDescent="0.25">
      <c r="A3" s="3" t="s">
        <v>1</v>
      </c>
      <c r="B3" s="3"/>
      <c r="C3" s="3"/>
      <c r="D3" s="3"/>
      <c r="E3" s="3"/>
      <c r="F3" s="4">
        <v>6</v>
      </c>
      <c r="G3" s="3"/>
      <c r="H3" s="3"/>
      <c r="I3" s="3"/>
      <c r="J3" s="3"/>
      <c r="K3" s="3"/>
      <c r="L3" s="3"/>
      <c r="M3" s="3"/>
      <c r="N3" s="3"/>
      <c r="P3" s="3"/>
      <c r="Q3" s="3"/>
      <c r="R3" s="3"/>
      <c r="S3" s="3"/>
      <c r="T3" s="3"/>
    </row>
    <row r="4" spans="1:20" ht="15.75" x14ac:dyDescent="0.25">
      <c r="A4" s="3" t="s">
        <v>2</v>
      </c>
      <c r="B4" s="3"/>
      <c r="C4" s="3"/>
      <c r="D4" s="3"/>
      <c r="E4" s="3"/>
      <c r="F4" s="3"/>
      <c r="G4" s="3"/>
      <c r="H4" s="3"/>
      <c r="I4" s="3"/>
      <c r="J4" s="4">
        <v>4</v>
      </c>
      <c r="K4" s="3"/>
      <c r="L4" s="3"/>
      <c r="M4" s="3"/>
      <c r="N4" s="3"/>
      <c r="O4" s="3"/>
      <c r="P4" s="3"/>
      <c r="Q4" s="3"/>
      <c r="R4" s="3"/>
      <c r="S4" s="3"/>
      <c r="T4" s="3"/>
    </row>
    <row r="5" spans="1:20" ht="15.75" x14ac:dyDescent="0.25">
      <c r="A5" s="3" t="s">
        <v>3</v>
      </c>
      <c r="B5" s="3"/>
      <c r="C5" s="3"/>
      <c r="D5" s="3"/>
      <c r="E5" s="3"/>
      <c r="F5" s="3"/>
      <c r="G5" s="3"/>
      <c r="H5" s="3"/>
      <c r="I5" s="3"/>
      <c r="J5" s="4">
        <v>0.6</v>
      </c>
      <c r="K5" s="3"/>
      <c r="L5" s="3"/>
      <c r="M5" s="3"/>
      <c r="N5" s="3"/>
      <c r="O5" s="3"/>
      <c r="P5" s="3"/>
      <c r="Q5" s="3"/>
      <c r="R5" s="3"/>
      <c r="S5" s="3"/>
      <c r="T5" s="3"/>
    </row>
    <row r="6" spans="1:20" ht="15.75" x14ac:dyDescent="0.2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</row>
    <row r="7" spans="1:20" ht="15.75" x14ac:dyDescent="0.25">
      <c r="A7" s="3" t="s">
        <v>4</v>
      </c>
      <c r="B7" s="3"/>
      <c r="C7" s="5">
        <f>BINOMDIST(J4,F3,J5,0)</f>
        <v>0.31103999999999998</v>
      </c>
      <c r="D7" s="6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</row>
    <row r="8" spans="1:20" ht="15.75" x14ac:dyDescent="0.25">
      <c r="A8" s="3"/>
      <c r="B8" s="3"/>
      <c r="C8" s="3"/>
      <c r="D8" s="3"/>
      <c r="E8" s="3"/>
      <c r="F8" s="3"/>
      <c r="G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</row>
    <row r="9" spans="1:20" ht="15.75" x14ac:dyDescent="0.25">
      <c r="A9" s="1" t="s">
        <v>5</v>
      </c>
      <c r="B9" s="1"/>
      <c r="C9" s="1"/>
      <c r="D9" s="1"/>
      <c r="E9" s="1"/>
      <c r="F9" s="1"/>
      <c r="G9" s="2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</row>
    <row r="10" spans="1:20" ht="15.75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</row>
    <row r="11" spans="1:20" ht="15.75" x14ac:dyDescent="0.25">
      <c r="A11" s="3"/>
      <c r="B11" s="7">
        <v>3.6</v>
      </c>
      <c r="C11" s="3"/>
      <c r="D11" s="8">
        <f>1/SQRT(2*PI())*EXP(-B11*B11/2)</f>
        <v>6.119019301137719E-4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</row>
    <row r="12" spans="1:20" ht="15.75" x14ac:dyDescent="0.25">
      <c r="A12" s="3"/>
      <c r="B12" s="3"/>
      <c r="C12" s="3"/>
      <c r="D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</row>
    <row r="13" spans="1:20" ht="15.75" x14ac:dyDescent="0.25">
      <c r="A13" s="9" t="s">
        <v>6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</row>
    <row r="14" spans="1:20" ht="15.75" x14ac:dyDescent="0.25">
      <c r="A14" s="3"/>
      <c r="B14" s="3"/>
      <c r="C14" s="3"/>
      <c r="D14" s="3"/>
      <c r="E14" s="3"/>
      <c r="F14" s="3"/>
      <c r="G14" s="3"/>
      <c r="H14" s="3"/>
      <c r="K14" s="3"/>
      <c r="L14" s="3"/>
      <c r="M14" s="3"/>
      <c r="N14" s="3"/>
      <c r="O14" s="3"/>
      <c r="P14" s="3"/>
      <c r="Q14" s="10"/>
      <c r="R14" s="3"/>
      <c r="S14" s="3"/>
      <c r="T14" s="3"/>
    </row>
    <row r="15" spans="1:20" ht="15.75" x14ac:dyDescent="0.25">
      <c r="A15" s="1" t="s">
        <v>7</v>
      </c>
      <c r="B15" s="1"/>
      <c r="C15" s="1"/>
      <c r="D15" s="1"/>
      <c r="E15" s="1"/>
      <c r="F15" s="1"/>
      <c r="G15" s="2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</row>
    <row r="16" spans="1:20" ht="15.75" x14ac:dyDescent="0.2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</row>
    <row r="17" spans="1:20" ht="15.75" x14ac:dyDescent="0.25">
      <c r="A17" s="3"/>
      <c r="B17" s="7">
        <v>1</v>
      </c>
      <c r="C17" s="3"/>
      <c r="D17" s="8">
        <f>-0.5+NORMSDIST(B17)</f>
        <v>0.34134474606854304</v>
      </c>
      <c r="E17" s="3"/>
      <c r="F17" s="11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</row>
    <row r="18" spans="1:20" ht="15.75" x14ac:dyDescent="0.25">
      <c r="A18" s="3"/>
      <c r="B18" s="3"/>
      <c r="C18" s="3"/>
      <c r="D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</row>
    <row r="19" spans="1:20" ht="15.75" x14ac:dyDescent="0.25">
      <c r="A19" s="9" t="s">
        <v>6</v>
      </c>
      <c r="B19" s="9"/>
      <c r="C19" s="9"/>
      <c r="D19" s="9"/>
      <c r="E19" s="9"/>
      <c r="F19" s="9"/>
      <c r="G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</row>
    <row r="20" spans="1:20" ht="15.75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R20" s="3"/>
      <c r="S20" s="3"/>
      <c r="T20" s="3"/>
    </row>
    <row r="21" spans="1:20" ht="15.75" x14ac:dyDescent="0.25">
      <c r="A21" s="1" t="s">
        <v>8</v>
      </c>
      <c r="B21" s="1"/>
      <c r="C21" s="1"/>
      <c r="D21" s="1" t="s">
        <v>9</v>
      </c>
      <c r="E21" s="1"/>
      <c r="F21" s="1"/>
      <c r="G21" s="2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</row>
    <row r="22" spans="1:20" ht="15.75" x14ac:dyDescent="0.25">
      <c r="A22" s="3"/>
      <c r="B22" s="3"/>
      <c r="C22" s="3"/>
      <c r="D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</row>
    <row r="23" spans="1:20" ht="15.75" x14ac:dyDescent="0.25">
      <c r="A23" s="3"/>
      <c r="B23" s="7">
        <v>0.49509999999999998</v>
      </c>
      <c r="C23" s="3"/>
      <c r="D23" s="12">
        <f>NORMSINV(B23+0.5)</f>
        <v>2.5828074520082374</v>
      </c>
      <c r="E23" s="3"/>
      <c r="F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</row>
    <row r="24" spans="1:20" ht="15.75" x14ac:dyDescent="0.25">
      <c r="A24" s="3"/>
      <c r="B24" s="3"/>
      <c r="C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</row>
    <row r="25" spans="1:20" ht="15.75" x14ac:dyDescent="0.25">
      <c r="A25" s="9" t="s">
        <v>10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</row>
    <row r="26" spans="1:20" ht="15.75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</row>
    <row r="27" spans="1:20" ht="15.75" x14ac:dyDescent="0.25">
      <c r="A27" s="1" t="s">
        <v>11</v>
      </c>
      <c r="B27" s="1"/>
      <c r="C27" s="1"/>
      <c r="D27" s="1"/>
      <c r="E27" s="1"/>
      <c r="F27" s="1"/>
      <c r="G27" s="2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 ht="15.75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</row>
    <row r="29" spans="1:20" ht="15.75" x14ac:dyDescent="0.25">
      <c r="A29" s="3" t="s">
        <v>1</v>
      </c>
      <c r="B29" s="3"/>
      <c r="C29" s="3"/>
      <c r="D29" s="3"/>
      <c r="E29" s="3"/>
      <c r="F29" s="4">
        <v>5</v>
      </c>
      <c r="G29" s="3"/>
      <c r="H29" s="3"/>
      <c r="I29" s="3"/>
      <c r="J29" s="3"/>
      <c r="K29" s="3"/>
      <c r="L29" s="3"/>
      <c r="M29" s="3"/>
      <c r="N29" s="3"/>
      <c r="P29" s="3"/>
      <c r="Q29" s="3"/>
      <c r="R29" s="3"/>
      <c r="S29" s="3"/>
      <c r="T29" s="3"/>
    </row>
    <row r="30" spans="1:20" ht="15.75" x14ac:dyDescent="0.25">
      <c r="A30" s="3" t="s">
        <v>12</v>
      </c>
      <c r="B30" s="3"/>
      <c r="C30" s="3"/>
      <c r="D30" s="3"/>
      <c r="E30" s="3"/>
      <c r="F30" s="3"/>
      <c r="G30" s="3"/>
      <c r="H30" s="3"/>
      <c r="I30" s="4">
        <v>0.5</v>
      </c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</row>
    <row r="31" spans="1:20" ht="15.75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</row>
    <row r="32" spans="1:20" ht="15.75" x14ac:dyDescent="0.25">
      <c r="A32" s="3" t="s">
        <v>13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</row>
    <row r="33" spans="1:20" x14ac:dyDescent="0.25">
      <c r="A33" s="13">
        <v>0</v>
      </c>
      <c r="B33" s="13"/>
      <c r="C33" s="13">
        <v>1</v>
      </c>
      <c r="D33" s="13"/>
      <c r="E33" s="13">
        <v>2</v>
      </c>
      <c r="F33" s="13"/>
      <c r="G33" s="13">
        <v>3</v>
      </c>
      <c r="H33" s="13"/>
      <c r="I33" s="13">
        <v>4</v>
      </c>
      <c r="J33" s="13"/>
      <c r="K33" s="13">
        <v>5</v>
      </c>
      <c r="L33" s="13"/>
      <c r="M33" s="13">
        <v>6</v>
      </c>
      <c r="N33" s="13"/>
      <c r="O33" s="13">
        <v>7</v>
      </c>
      <c r="P33" s="13"/>
      <c r="Q33" s="13">
        <v>8</v>
      </c>
      <c r="R33" s="13"/>
      <c r="S33" s="13">
        <v>9</v>
      </c>
      <c r="T33" s="13"/>
    </row>
    <row r="34" spans="1:20" x14ac:dyDescent="0.25">
      <c r="A34" s="13">
        <f>IF(A33&lt;=$F$29,BINOMDIST(A33,$F$29,$I$30,0),"")</f>
        <v>3.125E-2</v>
      </c>
      <c r="B34" s="13"/>
      <c r="C34" s="13">
        <f>IF(C33&lt;=$F$29,BINOMDIST(C33,$F$29,$I$30,0),"")</f>
        <v>0.15624999999999992</v>
      </c>
      <c r="D34" s="13"/>
      <c r="E34" s="13">
        <f>IF(E33&lt;=$F$29,BINOMDIST(E33,$F$29,$I$30,0),"")</f>
        <v>0.3125</v>
      </c>
      <c r="F34" s="13"/>
      <c r="G34" s="13">
        <f>IF(G33&lt;=$F$29,BINOMDIST(G33,$F$29,$I$30,0),"")</f>
        <v>0.3125</v>
      </c>
      <c r="H34" s="13"/>
      <c r="I34" s="13">
        <f>IF(I33&lt;=$F$29,BINOMDIST(I33,$F$29,$I$30,0),"")</f>
        <v>0.15624999999999992</v>
      </c>
      <c r="J34" s="13"/>
      <c r="K34" s="13">
        <f>IF(K33&lt;=$F$29,BINOMDIST(K33,$F$29,$I$30,0),"")</f>
        <v>3.125E-2</v>
      </c>
      <c r="L34" s="13"/>
      <c r="M34" s="13" t="str">
        <f>IF(M33&lt;=$F$29,BINOMDIST(M33,$F$29,$I$30,0),"")</f>
        <v/>
      </c>
      <c r="N34" s="13"/>
      <c r="O34" s="13" t="str">
        <f>IF(O33&lt;=$F$29,BINOMDIST(O33,$F$29,$I$30,0),"")</f>
        <v/>
      </c>
      <c r="P34" s="13"/>
      <c r="Q34" s="13" t="str">
        <f>IF(Q33&lt;=$F$29,BINOMDIST(Q33,$F$29,$I$30,0),"")</f>
        <v/>
      </c>
      <c r="R34" s="13"/>
      <c r="S34" s="13" t="str">
        <f>IF(S33&lt;=$F$29,BINOMDIST(S33,$F$29,$I$30,0),"")</f>
        <v/>
      </c>
      <c r="T34" s="13"/>
    </row>
    <row r="35" spans="1:20" ht="15.75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</row>
    <row r="36" spans="1:20" ht="15.75" x14ac:dyDescent="0.25">
      <c r="A36" s="3" t="s">
        <v>14</v>
      </c>
      <c r="B36" s="3"/>
      <c r="C36" s="3"/>
      <c r="D36" s="3"/>
      <c r="E36" s="3"/>
      <c r="F36" s="14">
        <f>F29*I30</f>
        <v>2.5</v>
      </c>
      <c r="G36" s="3" t="s">
        <v>15</v>
      </c>
      <c r="H36" s="3"/>
      <c r="I36" s="3"/>
      <c r="J36" s="14">
        <f>F36*(1-I30)</f>
        <v>1.25</v>
      </c>
      <c r="K36" s="3"/>
      <c r="L36" s="3"/>
      <c r="M36" s="3"/>
      <c r="N36" s="3"/>
      <c r="O36" s="3"/>
      <c r="P36" s="3"/>
      <c r="Q36" s="3"/>
      <c r="R36" s="3"/>
      <c r="S36" s="3"/>
      <c r="T36" s="3"/>
    </row>
    <row r="37" spans="1:20" ht="15.75" x14ac:dyDescent="0.25">
      <c r="A37" s="3"/>
      <c r="B37" s="3"/>
      <c r="C37" s="3"/>
      <c r="D37" s="3"/>
      <c r="E37" s="3"/>
      <c r="G37" s="3"/>
      <c r="H37" s="3"/>
      <c r="I37" s="3"/>
      <c r="K37" s="3"/>
      <c r="L37" s="3"/>
      <c r="M37" s="3"/>
      <c r="N37" s="3"/>
      <c r="O37" s="3"/>
      <c r="P37" s="3"/>
      <c r="Q37" s="3"/>
      <c r="R37" s="3"/>
      <c r="S37" s="3"/>
      <c r="T37" s="3"/>
    </row>
    <row r="38" spans="1:20" ht="15.75" x14ac:dyDescent="0.25">
      <c r="A38" s="1" t="s">
        <v>16</v>
      </c>
      <c r="B38" s="1"/>
      <c r="C38" s="1"/>
      <c r="D38" s="1"/>
      <c r="E38" s="1"/>
      <c r="F38" s="1"/>
      <c r="G38" s="2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</row>
    <row r="39" spans="1:20" ht="15.75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</row>
    <row r="40" spans="1:20" ht="15.75" x14ac:dyDescent="0.25">
      <c r="A40" s="3" t="s">
        <v>1</v>
      </c>
      <c r="B40" s="3"/>
      <c r="C40" s="3"/>
      <c r="D40" s="3"/>
      <c r="E40" s="3"/>
      <c r="F40" s="4">
        <v>800</v>
      </c>
      <c r="G40" s="3"/>
      <c r="H40" s="3"/>
      <c r="I40" s="3"/>
      <c r="J40" s="3"/>
      <c r="K40" s="3"/>
      <c r="L40" s="3"/>
      <c r="M40" s="3"/>
      <c r="N40" s="3"/>
      <c r="P40" s="3"/>
      <c r="Q40" s="3"/>
      <c r="R40" s="3"/>
      <c r="S40" s="3"/>
      <c r="T40" s="3"/>
    </row>
    <row r="41" spans="1:20" ht="15.75" x14ac:dyDescent="0.25">
      <c r="A41" s="3" t="s">
        <v>12</v>
      </c>
      <c r="B41" s="3"/>
      <c r="C41" s="3"/>
      <c r="D41" s="3"/>
      <c r="E41" s="3"/>
      <c r="F41" s="3"/>
      <c r="G41" s="3"/>
      <c r="H41" s="3"/>
      <c r="I41" s="4">
        <v>1E-3</v>
      </c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</row>
    <row r="42" spans="1:20" ht="15.75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</row>
    <row r="43" spans="1:20" ht="15.75" x14ac:dyDescent="0.25">
      <c r="A43" s="3" t="s">
        <v>17</v>
      </c>
      <c r="B43" s="3"/>
      <c r="C43" s="3"/>
      <c r="D43" s="3"/>
      <c r="E43" s="3"/>
      <c r="F43" s="3"/>
      <c r="G43" s="3"/>
      <c r="H43" s="3"/>
      <c r="I43" s="14">
        <f>F40*I41</f>
        <v>0.8</v>
      </c>
      <c r="J43" s="15" t="s">
        <v>18</v>
      </c>
      <c r="K43" s="3"/>
      <c r="L43" s="3"/>
      <c r="M43" s="3"/>
      <c r="N43" s="3"/>
      <c r="O43" s="3"/>
      <c r="P43" s="3"/>
      <c r="Q43" s="3"/>
      <c r="R43" s="3"/>
      <c r="S43" s="3"/>
      <c r="T43" s="3"/>
    </row>
    <row r="44" spans="1:20" ht="15.75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</row>
    <row r="45" spans="1:20" ht="15.75" x14ac:dyDescent="0.25">
      <c r="A45" s="3" t="s">
        <v>19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</row>
    <row r="46" spans="1:20" ht="15.75" x14ac:dyDescent="0.25">
      <c r="A46" s="16">
        <v>0</v>
      </c>
      <c r="B46" s="16">
        <v>1</v>
      </c>
      <c r="C46" s="16">
        <v>2</v>
      </c>
      <c r="D46" s="16">
        <v>3</v>
      </c>
      <c r="E46" s="16">
        <v>4</v>
      </c>
      <c r="F46" s="16">
        <v>5</v>
      </c>
      <c r="G46" s="16">
        <v>6</v>
      </c>
      <c r="H46" s="16">
        <v>7</v>
      </c>
      <c r="I46" s="16">
        <v>8</v>
      </c>
      <c r="J46" s="16">
        <v>9</v>
      </c>
      <c r="K46" s="16">
        <v>10</v>
      </c>
      <c r="L46" s="16" t="s">
        <v>20</v>
      </c>
      <c r="M46" s="3"/>
      <c r="N46" s="3"/>
      <c r="O46" s="3"/>
      <c r="P46" s="3"/>
      <c r="Q46" s="3"/>
      <c r="R46" s="3"/>
      <c r="S46" s="3"/>
      <c r="T46" s="3"/>
    </row>
    <row r="47" spans="1:20" ht="15.75" x14ac:dyDescent="0.25">
      <c r="A47" s="17">
        <f>POISSON(A46,$I$43,0)</f>
        <v>0.44932896411722156</v>
      </c>
      <c r="B47" s="17">
        <f>POISSON(B46,$I$43,0)</f>
        <v>0.35946317129377725</v>
      </c>
      <c r="C47" s="17">
        <f>POISSON(C46,$I$43,0)</f>
        <v>0.14378526851751092</v>
      </c>
      <c r="D47" s="17">
        <f>POISSON(D46,$I$43,0)</f>
        <v>3.8342738271336246E-2</v>
      </c>
      <c r="E47" s="17">
        <f>POISSON(E46,$I$43,0)</f>
        <v>7.6685476542672484E-3</v>
      </c>
      <c r="F47" s="17">
        <f>POISSON(F46,$I$43,0)</f>
        <v>1.2269676246827602E-3</v>
      </c>
      <c r="G47" s="17">
        <f>POISSON(G46,$I$43,0)</f>
        <v>1.6359568329103464E-4</v>
      </c>
      <c r="H47" s="17">
        <f>POISSON(H46,$I$43,0)</f>
        <v>1.869664951897542E-5</v>
      </c>
      <c r="I47" s="17">
        <f>POISSON(I46,$I$43,0)</f>
        <v>1.8696649518975348E-6</v>
      </c>
      <c r="J47" s="17">
        <f>POISSON(J46,$I$43,0)</f>
        <v>1.6619244016866998E-7</v>
      </c>
      <c r="K47" s="17">
        <f>POISSON(K46,$I$43,0)</f>
        <v>1.3295395213493582E-8</v>
      </c>
      <c r="L47" s="17" t="s">
        <v>20</v>
      </c>
      <c r="M47" s="3"/>
      <c r="N47" s="3"/>
      <c r="O47" s="3"/>
      <c r="P47" s="3"/>
      <c r="Q47" s="3"/>
      <c r="R47" s="3"/>
      <c r="S47" s="3"/>
      <c r="T47" s="3"/>
    </row>
    <row r="48" spans="1:20" ht="15.75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</row>
    <row r="49" spans="1:20" ht="15.75" x14ac:dyDescent="0.25">
      <c r="A49" s="9" t="s">
        <v>21</v>
      </c>
      <c r="B49" s="9"/>
      <c r="C49" s="9"/>
      <c r="D49" s="9"/>
      <c r="E49" s="9"/>
      <c r="F49" s="9"/>
      <c r="G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</row>
    <row r="50" spans="1:20" ht="15.75" x14ac:dyDescent="0.25">
      <c r="A50" s="3"/>
      <c r="B50" s="3"/>
      <c r="C50" s="3"/>
      <c r="D50" s="3"/>
      <c r="E50" s="3"/>
      <c r="F50" s="3"/>
      <c r="G50" s="3"/>
      <c r="H50" s="3"/>
      <c r="I50" s="18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</row>
    <row r="51" spans="1:20" ht="15.75" x14ac:dyDescent="0.25">
      <c r="A51" s="1" t="s">
        <v>22</v>
      </c>
      <c r="B51" s="1"/>
      <c r="C51" s="1"/>
      <c r="D51" s="1"/>
      <c r="E51" s="1"/>
      <c r="F51" s="1"/>
      <c r="G51" s="2"/>
      <c r="H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</row>
    <row r="52" spans="1:20" ht="15.75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L52" s="3"/>
      <c r="M52" s="3"/>
      <c r="N52" s="3"/>
      <c r="O52" s="3"/>
      <c r="P52" s="3"/>
      <c r="Q52" s="3"/>
      <c r="R52" s="3"/>
      <c r="S52" s="3"/>
      <c r="T52" s="3"/>
    </row>
    <row r="53" spans="1:20" ht="15.75" x14ac:dyDescent="0.25">
      <c r="A53" s="3" t="s">
        <v>23</v>
      </c>
      <c r="B53" s="3"/>
      <c r="C53" s="3"/>
      <c r="D53" s="3"/>
      <c r="E53" s="4">
        <v>10</v>
      </c>
      <c r="F53" s="3"/>
      <c r="G53" s="3"/>
      <c r="H53" s="3"/>
      <c r="I53" s="3"/>
      <c r="K53" s="3"/>
      <c r="L53" s="3"/>
      <c r="M53" s="3"/>
      <c r="N53" s="3"/>
      <c r="P53" s="3"/>
      <c r="Q53" s="3"/>
      <c r="R53" s="3"/>
      <c r="S53" s="3"/>
      <c r="T53" s="3"/>
    </row>
    <row r="54" spans="1:20" ht="15.75" x14ac:dyDescent="0.25">
      <c r="A54" s="3" t="s">
        <v>24</v>
      </c>
      <c r="B54" s="3"/>
      <c r="C54" s="3"/>
      <c r="D54" s="3"/>
      <c r="E54" s="3"/>
      <c r="F54" s="3"/>
      <c r="G54" s="4">
        <v>4</v>
      </c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</row>
    <row r="55" spans="1:20" ht="15.75" x14ac:dyDescent="0.25">
      <c r="A55" s="3" t="s">
        <v>25</v>
      </c>
      <c r="B55" s="3"/>
      <c r="C55" s="3"/>
      <c r="D55" s="3"/>
      <c r="E55" s="4">
        <v>3</v>
      </c>
      <c r="F55" s="9" t="s">
        <v>26</v>
      </c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</row>
    <row r="56" spans="1:20" ht="15.75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</row>
    <row r="57" spans="1:20" ht="15.75" x14ac:dyDescent="0.25">
      <c r="A57" s="3" t="s">
        <v>27</v>
      </c>
      <c r="B57" s="3"/>
      <c r="C57" s="3"/>
      <c r="D57" s="3"/>
      <c r="E57" s="3"/>
      <c r="F57" s="3"/>
      <c r="H57" s="3"/>
      <c r="I57" s="3"/>
      <c r="K57" s="3"/>
      <c r="L57" s="3"/>
      <c r="M57" s="3"/>
      <c r="N57" s="3"/>
      <c r="O57" s="3"/>
      <c r="P57" s="3"/>
      <c r="Q57" s="3"/>
      <c r="R57" s="3"/>
      <c r="S57" s="3"/>
      <c r="T57" s="3"/>
    </row>
    <row r="58" spans="1:20" ht="15.75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</row>
    <row r="59" spans="1:20" ht="15.75" x14ac:dyDescent="0.25">
      <c r="A59" s="16">
        <v>0</v>
      </c>
      <c r="B59" s="16">
        <v>1</v>
      </c>
      <c r="C59" s="16">
        <v>2</v>
      </c>
      <c r="D59" s="16">
        <v>3</v>
      </c>
      <c r="E59" s="16">
        <v>4</v>
      </c>
      <c r="F59" s="16">
        <v>5</v>
      </c>
      <c r="G59" s="16">
        <v>6</v>
      </c>
      <c r="H59" s="16">
        <v>7</v>
      </c>
      <c r="I59" s="16">
        <v>8</v>
      </c>
      <c r="J59" s="16">
        <v>9</v>
      </c>
      <c r="K59" s="16">
        <v>10</v>
      </c>
      <c r="L59" s="3"/>
      <c r="M59" s="3"/>
      <c r="N59" s="3"/>
      <c r="O59" s="3"/>
      <c r="P59" s="3"/>
      <c r="Q59" s="3"/>
      <c r="R59" s="3"/>
      <c r="S59" s="3"/>
      <c r="T59" s="3"/>
    </row>
    <row r="60" spans="1:20" ht="15.75" x14ac:dyDescent="0.25">
      <c r="A60" s="19">
        <f>IF(AND($E$55&lt;=$E$53,A59&lt;=$E$55,A59&lt;=$G$54),HYPGEOMDIST(A59,$E$55,$G$54,$E$53),"")</f>
        <v>0.16666666666666663</v>
      </c>
      <c r="B60" s="19">
        <f>IF(AND($E$55&lt;=$E$53,B59&lt;=$E$55,B59&lt;=$G$54),HYPGEOMDIST(B59,$E$55,$G$54,$E$53),"")</f>
        <v>0.49999999999999989</v>
      </c>
      <c r="C60" s="19">
        <f>IF(AND($E$55&lt;=$E$53,C59&lt;=$E$55,C59&lt;=$G$54),HYPGEOMDIST(C59,$E$55,$G$54,$E$53),"")</f>
        <v>0.29999999999999988</v>
      </c>
      <c r="D60" s="19">
        <f>IF(AND($E$55&lt;=$E$53,D59&lt;=$E$55,D59&lt;=$G$54),HYPGEOMDIST(D59,$E$55,$G$54,$E$53),"")</f>
        <v>3.3333333333333319E-2</v>
      </c>
      <c r="E60" s="19" t="str">
        <f>IF(AND($E$55&lt;=$E$53,E59&lt;=$E$55,E59&lt;=$G$54),HYPGEOMDIST(E59,$E$55,$G$54,$E$53),"")</f>
        <v/>
      </c>
      <c r="F60" s="19" t="str">
        <f>IF(AND($E$55&lt;=$E$53,F59&lt;=$E$55,F59&lt;=$G$54),HYPGEOMDIST(F59,$E$55,$G$54,$E$53),"")</f>
        <v/>
      </c>
      <c r="G60" s="19" t="str">
        <f>IF(AND($E$55&lt;=$E$53,G59&lt;=$E$55,G59&lt;=$G$54),HYPGEOMDIST(G59,$E$55,$G$54,$E$53),"")</f>
        <v/>
      </c>
      <c r="H60" s="19" t="str">
        <f>IF(AND($E$55&lt;=$E$53,H59&lt;=$E$55,H59&lt;=$G$54),HYPGEOMDIST(H59,$E$55,$G$54,$E$53),"")</f>
        <v/>
      </c>
      <c r="I60" s="19" t="str">
        <f>IF(AND($E$55&lt;=$E$53,I59&lt;=$E$55,I59&lt;=$G$54),HYPGEOMDIST(I59,$E$55,$G$54,$E$53),"")</f>
        <v/>
      </c>
      <c r="J60" s="19" t="str">
        <f>IF(AND($E$55&lt;=$E$53,J59&lt;=$E$55,J59&lt;=$G$54),HYPGEOMDIST(J59,$E$55,$G$54,$E$53),"")</f>
        <v/>
      </c>
      <c r="K60" s="19" t="str">
        <f>IF(AND($E$55&lt;=$E$53,K59&lt;=$E$55,K59&lt;=$G$54),HYPGEOMDIST(K59,$E$55,$G$54,$E$53),"")</f>
        <v/>
      </c>
      <c r="L60" s="3"/>
      <c r="M60" s="3"/>
      <c r="N60" s="3"/>
      <c r="O60" s="3"/>
      <c r="P60" s="3"/>
      <c r="Q60" s="3"/>
      <c r="R60" s="3"/>
      <c r="S60" s="3"/>
      <c r="T60" s="3"/>
    </row>
    <row r="61" spans="1:20" ht="15.75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</row>
    <row r="62" spans="1:20" ht="15.75" x14ac:dyDescent="0.25">
      <c r="A62" s="3" t="s">
        <v>14</v>
      </c>
      <c r="B62" s="3"/>
      <c r="C62" s="3"/>
      <c r="D62" s="3"/>
      <c r="E62" s="3"/>
      <c r="F62" s="14">
        <f>G54/E53*E55</f>
        <v>1.2000000000000002</v>
      </c>
      <c r="G62" s="3" t="s">
        <v>15</v>
      </c>
      <c r="H62" s="3"/>
      <c r="J62" s="3"/>
      <c r="K62" s="3"/>
      <c r="L62" s="14">
        <f>F62*(E53-E55)*(E53-G54)/E53/(E53-1)</f>
        <v>0.56000000000000005</v>
      </c>
      <c r="M62" s="3"/>
      <c r="N62" s="3"/>
      <c r="P62" s="3"/>
      <c r="Q62" s="3"/>
      <c r="R62" s="3"/>
      <c r="S62" s="3"/>
      <c r="T62" s="3"/>
    </row>
    <row r="63" spans="1:20" ht="15.75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</row>
    <row r="64" spans="1:20" ht="15.75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</row>
    <row r="65" spans="1:20" ht="15.75" x14ac:dyDescent="0.25">
      <c r="A65" s="1" t="s">
        <v>28</v>
      </c>
      <c r="B65" s="1"/>
      <c r="C65" s="1"/>
      <c r="D65" s="1"/>
      <c r="E65" s="1"/>
      <c r="F65" s="1"/>
      <c r="G65" s="2"/>
      <c r="H65" s="9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</row>
    <row r="66" spans="1:20" ht="15.75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</row>
    <row r="67" spans="1:20" ht="15.75" x14ac:dyDescent="0.25">
      <c r="A67" s="3" t="s">
        <v>29</v>
      </c>
      <c r="B67" s="3"/>
      <c r="C67" s="20">
        <v>1000</v>
      </c>
      <c r="E67" s="20">
        <v>5</v>
      </c>
      <c r="F67" s="3" t="s">
        <v>30</v>
      </c>
      <c r="G67" s="3"/>
      <c r="H67" s="3"/>
      <c r="I67" s="20">
        <v>1005</v>
      </c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</row>
    <row r="68" spans="1:20" ht="15.75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</row>
    <row r="69" spans="1:20" ht="15.75" x14ac:dyDescent="0.25">
      <c r="A69" s="3"/>
      <c r="B69" s="3"/>
      <c r="C69" s="3"/>
      <c r="E69" s="3"/>
      <c r="F69" s="3"/>
      <c r="G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</row>
    <row r="70" spans="1:20" ht="15.75" x14ac:dyDescent="0.25">
      <c r="A70" s="3" t="s">
        <v>31</v>
      </c>
      <c r="B70" s="3"/>
      <c r="C70" s="3"/>
      <c r="D70" s="3"/>
      <c r="E70" s="3"/>
      <c r="F70" s="21">
        <f>NORMDIST(I67,C67,E67,0)</f>
        <v>4.8394144903828672E-2</v>
      </c>
      <c r="G70" s="3"/>
      <c r="H70" s="3"/>
      <c r="I70" s="3"/>
      <c r="J70" s="3"/>
      <c r="K70" s="21">
        <f>NORMDIST(I67,C67,E67,1)</f>
        <v>0.84134474606854304</v>
      </c>
      <c r="L70" s="3"/>
      <c r="M70" s="3"/>
      <c r="N70" s="3"/>
      <c r="O70" s="3"/>
      <c r="P70" s="3"/>
      <c r="Q70" s="3"/>
      <c r="R70" s="3"/>
      <c r="S70" s="3"/>
      <c r="T70" s="3"/>
    </row>
    <row r="71" spans="1:20" ht="15.75" x14ac:dyDescent="0.25">
      <c r="A71" s="3"/>
      <c r="B71" s="3"/>
      <c r="C71" s="3"/>
      <c r="D71" s="3"/>
      <c r="E71" s="3"/>
      <c r="F71" s="3"/>
      <c r="G71" s="3"/>
      <c r="H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</row>
  </sheetData>
  <mergeCells count="21">
    <mergeCell ref="S34:T34"/>
    <mergeCell ref="Q33:R33"/>
    <mergeCell ref="S33:T33"/>
    <mergeCell ref="C34:D34"/>
    <mergeCell ref="E34:F34"/>
    <mergeCell ref="G34:H34"/>
    <mergeCell ref="I34:J34"/>
    <mergeCell ref="K34:L34"/>
    <mergeCell ref="M34:N34"/>
    <mergeCell ref="O34:P34"/>
    <mergeCell ref="Q34:R34"/>
    <mergeCell ref="I33:J33"/>
    <mergeCell ref="K33:L33"/>
    <mergeCell ref="M33:N33"/>
    <mergeCell ref="O33:P33"/>
    <mergeCell ref="C7:D7"/>
    <mergeCell ref="A34:B34"/>
    <mergeCell ref="C33:D33"/>
    <mergeCell ref="E33:F33"/>
    <mergeCell ref="G33:H33"/>
    <mergeCell ref="A33:B33"/>
  </mergeCell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3" shapeId="1025" r:id="rId3">
          <objectPr defaultSize="0" autoPict="0" r:id="rId4">
            <anchor moveWithCells="1" sizeWithCells="1">
              <from>
                <xdr:col>4</xdr:col>
                <xdr:colOff>342900</xdr:colOff>
                <xdr:row>2</xdr:row>
                <xdr:rowOff>28575</xdr:rowOff>
              </from>
              <to>
                <xdr:col>4</xdr:col>
                <xdr:colOff>581025</xdr:colOff>
                <xdr:row>2</xdr:row>
                <xdr:rowOff>171450</xdr:rowOff>
              </to>
            </anchor>
          </objectPr>
        </oleObject>
      </mc:Choice>
      <mc:Fallback>
        <oleObject progId="Equation.3" shapeId="1025" r:id="rId3"/>
      </mc:Fallback>
    </mc:AlternateContent>
    <mc:AlternateContent xmlns:mc="http://schemas.openxmlformats.org/markup-compatibility/2006">
      <mc:Choice Requires="x14">
        <oleObject progId="Equation.3" shapeId="1026" r:id="rId5">
          <objectPr defaultSize="0" autoPict="0" r:id="rId6">
            <anchor moveWithCells="1" sizeWithCells="1">
              <from>
                <xdr:col>8</xdr:col>
                <xdr:colOff>323850</xdr:colOff>
                <xdr:row>3</xdr:row>
                <xdr:rowOff>47625</xdr:rowOff>
              </from>
              <to>
                <xdr:col>8</xdr:col>
                <xdr:colOff>600075</xdr:colOff>
                <xdr:row>4</xdr:row>
                <xdr:rowOff>0</xdr:rowOff>
              </to>
            </anchor>
          </objectPr>
        </oleObject>
      </mc:Choice>
      <mc:Fallback>
        <oleObject progId="Equation.3" shapeId="1026" r:id="rId5"/>
      </mc:Fallback>
    </mc:AlternateContent>
    <mc:AlternateContent xmlns:mc="http://schemas.openxmlformats.org/markup-compatibility/2006">
      <mc:Choice Requires="x14">
        <oleObject progId="Equation.3" shapeId="1027" r:id="rId7">
          <objectPr defaultSize="0" autoPict="0" r:id="rId8">
            <anchor moveWithCells="1" sizeWithCells="1">
              <from>
                <xdr:col>8</xdr:col>
                <xdr:colOff>295275</xdr:colOff>
                <xdr:row>4</xdr:row>
                <xdr:rowOff>38100</xdr:rowOff>
              </from>
              <to>
                <xdr:col>8</xdr:col>
                <xdr:colOff>561975</xdr:colOff>
                <xdr:row>5</xdr:row>
                <xdr:rowOff>9525</xdr:rowOff>
              </to>
            </anchor>
          </objectPr>
        </oleObject>
      </mc:Choice>
      <mc:Fallback>
        <oleObject progId="Equation.3" shapeId="1027" r:id="rId7"/>
      </mc:Fallback>
    </mc:AlternateContent>
    <mc:AlternateContent xmlns:mc="http://schemas.openxmlformats.org/markup-compatibility/2006">
      <mc:Choice Requires="x14">
        <oleObject progId="Equation.3" shapeId="1028" r:id="rId9">
          <objectPr defaultSize="0" autoPict="0" r:id="rId10">
            <anchor moveWithCells="1" sizeWithCells="1">
              <from>
                <xdr:col>6</xdr:col>
                <xdr:colOff>0</xdr:colOff>
                <xdr:row>0</xdr:row>
                <xdr:rowOff>180975</xdr:rowOff>
              </from>
              <to>
                <xdr:col>7</xdr:col>
                <xdr:colOff>409575</xdr:colOff>
                <xdr:row>1</xdr:row>
                <xdr:rowOff>28575</xdr:rowOff>
              </to>
            </anchor>
          </objectPr>
        </oleObject>
      </mc:Choice>
      <mc:Fallback>
        <oleObject progId="Equation.3" shapeId="1028" r:id="rId9"/>
      </mc:Fallback>
    </mc:AlternateContent>
    <mc:AlternateContent xmlns:mc="http://schemas.openxmlformats.org/markup-compatibility/2006">
      <mc:Choice Requires="x14">
        <oleObject progId="Equation.3" shapeId="1029" r:id="rId11">
          <objectPr defaultSize="0" autoPict="0" r:id="rId12">
            <anchor moveWithCells="1" sizeWithCells="1">
              <from>
                <xdr:col>1</xdr:col>
                <xdr:colOff>266700</xdr:colOff>
                <xdr:row>5</xdr:row>
                <xdr:rowOff>180975</xdr:rowOff>
              </from>
              <to>
                <xdr:col>2</xdr:col>
                <xdr:colOff>9525</xdr:colOff>
                <xdr:row>7</xdr:row>
                <xdr:rowOff>38100</xdr:rowOff>
              </to>
            </anchor>
          </objectPr>
        </oleObject>
      </mc:Choice>
      <mc:Fallback>
        <oleObject progId="Equation.3" shapeId="1029" r:id="rId11"/>
      </mc:Fallback>
    </mc:AlternateContent>
    <mc:AlternateContent xmlns:mc="http://schemas.openxmlformats.org/markup-compatibility/2006">
      <mc:Choice Requires="x14">
        <oleObject progId="Equation.3" shapeId="1030" r:id="rId13">
          <objectPr defaultSize="0" autoPict="0" r:id="rId14">
            <anchor moveWithCells="1" sizeWithCells="1">
              <from>
                <xdr:col>4</xdr:col>
                <xdr:colOff>361950</xdr:colOff>
                <xdr:row>7</xdr:row>
                <xdr:rowOff>76200</xdr:rowOff>
              </from>
              <to>
                <xdr:col>6</xdr:col>
                <xdr:colOff>276225</xdr:colOff>
                <xdr:row>9</xdr:row>
                <xdr:rowOff>152400</xdr:rowOff>
              </to>
            </anchor>
          </objectPr>
        </oleObject>
      </mc:Choice>
      <mc:Fallback>
        <oleObject progId="Equation.3" shapeId="1030" r:id="rId13"/>
      </mc:Fallback>
    </mc:AlternateContent>
    <mc:AlternateContent xmlns:mc="http://schemas.openxmlformats.org/markup-compatibility/2006">
      <mc:Choice Requires="x14">
        <oleObject progId="Equation.3" shapeId="1031" r:id="rId15">
          <objectPr defaultSize="0" autoPict="0" r:id="rId16">
            <anchor moveWithCells="1" sizeWithCells="1">
              <from>
                <xdr:col>0</xdr:col>
                <xdr:colOff>352425</xdr:colOff>
                <xdr:row>10</xdr:row>
                <xdr:rowOff>38100</xdr:rowOff>
              </from>
              <to>
                <xdr:col>0</xdr:col>
                <xdr:colOff>590550</xdr:colOff>
                <xdr:row>10</xdr:row>
                <xdr:rowOff>180975</xdr:rowOff>
              </to>
            </anchor>
          </objectPr>
        </oleObject>
      </mc:Choice>
      <mc:Fallback>
        <oleObject progId="Equation.3" shapeId="1031" r:id="rId15"/>
      </mc:Fallback>
    </mc:AlternateContent>
    <mc:AlternateContent xmlns:mc="http://schemas.openxmlformats.org/markup-compatibility/2006">
      <mc:Choice Requires="x14">
        <oleObject progId="Equation.3" shapeId="1032" r:id="rId17">
          <objectPr defaultSize="0" autoPict="0" r:id="rId16">
            <anchor moveWithCells="1" sizeWithCells="1">
              <from>
                <xdr:col>0</xdr:col>
                <xdr:colOff>352425</xdr:colOff>
                <xdr:row>16</xdr:row>
                <xdr:rowOff>38100</xdr:rowOff>
              </from>
              <to>
                <xdr:col>0</xdr:col>
                <xdr:colOff>590550</xdr:colOff>
                <xdr:row>16</xdr:row>
                <xdr:rowOff>180975</xdr:rowOff>
              </to>
            </anchor>
          </objectPr>
        </oleObject>
      </mc:Choice>
      <mc:Fallback>
        <oleObject progId="Equation.3" shapeId="1032" r:id="rId17"/>
      </mc:Fallback>
    </mc:AlternateContent>
    <mc:AlternateContent xmlns:mc="http://schemas.openxmlformats.org/markup-compatibility/2006">
      <mc:Choice Requires="x14">
        <oleObject progId="Equation.3" shapeId="1033" r:id="rId18">
          <objectPr defaultSize="0" autoPict="0" r:id="rId19">
            <anchor moveWithCells="1" sizeWithCells="1">
              <from>
                <xdr:col>5</xdr:col>
                <xdr:colOff>342900</xdr:colOff>
                <xdr:row>13</xdr:row>
                <xdr:rowOff>66675</xdr:rowOff>
              </from>
              <to>
                <xdr:col>7</xdr:col>
                <xdr:colOff>504825</xdr:colOff>
                <xdr:row>15</xdr:row>
                <xdr:rowOff>171450</xdr:rowOff>
              </to>
            </anchor>
          </objectPr>
        </oleObject>
      </mc:Choice>
      <mc:Fallback>
        <oleObject progId="Equation.3" shapeId="1033" r:id="rId18"/>
      </mc:Fallback>
    </mc:AlternateContent>
    <mc:AlternateContent xmlns:mc="http://schemas.openxmlformats.org/markup-compatibility/2006">
      <mc:Choice Requires="x14">
        <oleObject progId="Equation.3" shapeId="1034" r:id="rId20">
          <objectPr defaultSize="0" autoPict="0" r:id="rId21">
            <anchor moveWithCells="1" sizeWithCells="1">
              <from>
                <xdr:col>2</xdr:col>
                <xdr:colOff>161925</xdr:colOff>
                <xdr:row>10</xdr:row>
                <xdr:rowOff>19050</xdr:rowOff>
              </from>
              <to>
                <xdr:col>3</xdr:col>
                <xdr:colOff>0</xdr:colOff>
                <xdr:row>11</xdr:row>
                <xdr:rowOff>28575</xdr:rowOff>
              </to>
            </anchor>
          </objectPr>
        </oleObject>
      </mc:Choice>
      <mc:Fallback>
        <oleObject progId="Equation.3" shapeId="1034" r:id="rId20"/>
      </mc:Fallback>
    </mc:AlternateContent>
    <mc:AlternateContent xmlns:mc="http://schemas.openxmlformats.org/markup-compatibility/2006">
      <mc:Choice Requires="x14">
        <oleObject progId="Equation.3" shapeId="1035" r:id="rId22">
          <objectPr defaultSize="0" autoPict="0" r:id="rId23">
            <anchor moveWithCells="1" sizeWithCells="1">
              <from>
                <xdr:col>2</xdr:col>
                <xdr:colOff>133350</xdr:colOff>
                <xdr:row>16</xdr:row>
                <xdr:rowOff>9525</xdr:rowOff>
              </from>
              <to>
                <xdr:col>2</xdr:col>
                <xdr:colOff>600075</xdr:colOff>
                <xdr:row>17</xdr:row>
                <xdr:rowOff>19050</xdr:rowOff>
              </to>
            </anchor>
          </objectPr>
        </oleObject>
      </mc:Choice>
      <mc:Fallback>
        <oleObject progId="Equation.3" shapeId="1035" r:id="rId22"/>
      </mc:Fallback>
    </mc:AlternateContent>
    <mc:AlternateContent xmlns:mc="http://schemas.openxmlformats.org/markup-compatibility/2006">
      <mc:Choice Requires="x14">
        <oleObject progId="Equation.3" shapeId="1036" r:id="rId24">
          <objectPr defaultSize="0" autoPict="0" r:id="rId25">
            <anchor moveWithCells="1" sizeWithCells="1">
              <from>
                <xdr:col>2</xdr:col>
                <xdr:colOff>257175</xdr:colOff>
                <xdr:row>20</xdr:row>
                <xdr:rowOff>47625</xdr:rowOff>
              </from>
              <to>
                <xdr:col>2</xdr:col>
                <xdr:colOff>381000</xdr:colOff>
                <xdr:row>20</xdr:row>
                <xdr:rowOff>190500</xdr:rowOff>
              </to>
            </anchor>
          </objectPr>
        </oleObject>
      </mc:Choice>
      <mc:Fallback>
        <oleObject progId="Equation.3" shapeId="1036" r:id="rId24"/>
      </mc:Fallback>
    </mc:AlternateContent>
    <mc:AlternateContent xmlns:mc="http://schemas.openxmlformats.org/markup-compatibility/2006">
      <mc:Choice Requires="x14">
        <oleObject progId="Equation.3" shapeId="1037" r:id="rId26">
          <objectPr defaultSize="0" autoPict="0" r:id="rId27">
            <anchor moveWithCells="1" sizeWithCells="1">
              <from>
                <xdr:col>6</xdr:col>
                <xdr:colOff>200025</xdr:colOff>
                <xdr:row>20</xdr:row>
                <xdr:rowOff>19050</xdr:rowOff>
              </from>
              <to>
                <xdr:col>6</xdr:col>
                <xdr:colOff>552450</xdr:colOff>
                <xdr:row>21</xdr:row>
                <xdr:rowOff>19050</xdr:rowOff>
              </to>
            </anchor>
          </objectPr>
        </oleObject>
      </mc:Choice>
      <mc:Fallback>
        <oleObject progId="Equation.3" shapeId="1037" r:id="rId26"/>
      </mc:Fallback>
    </mc:AlternateContent>
    <mc:AlternateContent xmlns:mc="http://schemas.openxmlformats.org/markup-compatibility/2006">
      <mc:Choice Requires="x14">
        <oleObject progId="Equation.3" shapeId="1038" r:id="rId28">
          <objectPr defaultSize="0" autoPict="0" r:id="rId29">
            <anchor moveWithCells="1" sizeWithCells="1">
              <from>
                <xdr:col>0</xdr:col>
                <xdr:colOff>123825</xdr:colOff>
                <xdr:row>22</xdr:row>
                <xdr:rowOff>19050</xdr:rowOff>
              </from>
              <to>
                <xdr:col>0</xdr:col>
                <xdr:colOff>590550</xdr:colOff>
                <xdr:row>23</xdr:row>
                <xdr:rowOff>28575</xdr:rowOff>
              </to>
            </anchor>
          </objectPr>
        </oleObject>
      </mc:Choice>
      <mc:Fallback>
        <oleObject progId="Equation.3" shapeId="1038" r:id="rId28"/>
      </mc:Fallback>
    </mc:AlternateContent>
    <mc:AlternateContent xmlns:mc="http://schemas.openxmlformats.org/markup-compatibility/2006">
      <mc:Choice Requires="x14">
        <oleObject progId="Equation.3" shapeId="1039" r:id="rId30">
          <objectPr defaultSize="0" autoPict="0" r:id="rId31">
            <anchor moveWithCells="1" sizeWithCells="1">
              <from>
                <xdr:col>2</xdr:col>
                <xdr:colOff>342900</xdr:colOff>
                <xdr:row>22</xdr:row>
                <xdr:rowOff>47625</xdr:rowOff>
              </from>
              <to>
                <xdr:col>2</xdr:col>
                <xdr:colOff>581025</xdr:colOff>
                <xdr:row>23</xdr:row>
                <xdr:rowOff>0</xdr:rowOff>
              </to>
            </anchor>
          </objectPr>
        </oleObject>
      </mc:Choice>
      <mc:Fallback>
        <oleObject progId="Equation.3" shapeId="1039" r:id="rId30"/>
      </mc:Fallback>
    </mc:AlternateContent>
    <mc:AlternateContent xmlns:mc="http://schemas.openxmlformats.org/markup-compatibility/2006">
      <mc:Choice Requires="x14">
        <oleObject progId="Equation.3" shapeId="1040" r:id="rId32">
          <objectPr defaultSize="0" autoPict="0" r:id="rId4">
            <anchor moveWithCells="1" sizeWithCells="1">
              <from>
                <xdr:col>4</xdr:col>
                <xdr:colOff>342900</xdr:colOff>
                <xdr:row>28</xdr:row>
                <xdr:rowOff>28575</xdr:rowOff>
              </from>
              <to>
                <xdr:col>4</xdr:col>
                <xdr:colOff>581025</xdr:colOff>
                <xdr:row>28</xdr:row>
                <xdr:rowOff>171450</xdr:rowOff>
              </to>
            </anchor>
          </objectPr>
        </oleObject>
      </mc:Choice>
      <mc:Fallback>
        <oleObject progId="Equation.3" shapeId="1040" r:id="rId32"/>
      </mc:Fallback>
    </mc:AlternateContent>
    <mc:AlternateContent xmlns:mc="http://schemas.openxmlformats.org/markup-compatibility/2006">
      <mc:Choice Requires="x14">
        <oleObject progId="Equation.3" shapeId="1041" r:id="rId33">
          <objectPr defaultSize="0" autoPict="0" r:id="rId6">
            <anchor moveWithCells="1" sizeWithCells="1">
              <from>
                <xdr:col>8</xdr:col>
                <xdr:colOff>323850</xdr:colOff>
                <xdr:row>29</xdr:row>
                <xdr:rowOff>0</xdr:rowOff>
              </from>
              <to>
                <xdr:col>8</xdr:col>
                <xdr:colOff>600075</xdr:colOff>
                <xdr:row>29</xdr:row>
                <xdr:rowOff>0</xdr:rowOff>
              </to>
            </anchor>
          </objectPr>
        </oleObject>
      </mc:Choice>
      <mc:Fallback>
        <oleObject progId="Equation.3" shapeId="1041" r:id="rId33"/>
      </mc:Fallback>
    </mc:AlternateContent>
    <mc:AlternateContent xmlns:mc="http://schemas.openxmlformats.org/markup-compatibility/2006">
      <mc:Choice Requires="x14">
        <oleObject progId="Equation.3" shapeId="1042" r:id="rId34">
          <objectPr defaultSize="0" autoPict="0" r:id="rId8">
            <anchor moveWithCells="1" sizeWithCells="1">
              <from>
                <xdr:col>7</xdr:col>
                <xdr:colOff>323850</xdr:colOff>
                <xdr:row>29</xdr:row>
                <xdr:rowOff>47625</xdr:rowOff>
              </from>
              <to>
                <xdr:col>7</xdr:col>
                <xdr:colOff>590550</xdr:colOff>
                <xdr:row>30</xdr:row>
                <xdr:rowOff>19050</xdr:rowOff>
              </to>
            </anchor>
          </objectPr>
        </oleObject>
      </mc:Choice>
      <mc:Fallback>
        <oleObject progId="Equation.3" shapeId="1042" r:id="rId34"/>
      </mc:Fallback>
    </mc:AlternateContent>
    <mc:AlternateContent xmlns:mc="http://schemas.openxmlformats.org/markup-compatibility/2006">
      <mc:Choice Requires="x14">
        <oleObject progId="Equation.3" shapeId="1043" r:id="rId35">
          <objectPr defaultSize="0" autoPict="0" r:id="rId4">
            <anchor moveWithCells="1" sizeWithCells="1">
              <from>
                <xdr:col>4</xdr:col>
                <xdr:colOff>342900</xdr:colOff>
                <xdr:row>39</xdr:row>
                <xdr:rowOff>28575</xdr:rowOff>
              </from>
              <to>
                <xdr:col>4</xdr:col>
                <xdr:colOff>581025</xdr:colOff>
                <xdr:row>39</xdr:row>
                <xdr:rowOff>171450</xdr:rowOff>
              </to>
            </anchor>
          </objectPr>
        </oleObject>
      </mc:Choice>
      <mc:Fallback>
        <oleObject progId="Equation.3" shapeId="1043" r:id="rId35"/>
      </mc:Fallback>
    </mc:AlternateContent>
    <mc:AlternateContent xmlns:mc="http://schemas.openxmlformats.org/markup-compatibility/2006">
      <mc:Choice Requires="x14">
        <oleObject progId="Equation.3" shapeId="1044" r:id="rId36">
          <objectPr defaultSize="0" autoPict="0" r:id="rId6">
            <anchor moveWithCells="1" sizeWithCells="1">
              <from>
                <xdr:col>8</xdr:col>
                <xdr:colOff>323850</xdr:colOff>
                <xdr:row>40</xdr:row>
                <xdr:rowOff>0</xdr:rowOff>
              </from>
              <to>
                <xdr:col>8</xdr:col>
                <xdr:colOff>600075</xdr:colOff>
                <xdr:row>40</xdr:row>
                <xdr:rowOff>0</xdr:rowOff>
              </to>
            </anchor>
          </objectPr>
        </oleObject>
      </mc:Choice>
      <mc:Fallback>
        <oleObject progId="Equation.3" shapeId="1044" r:id="rId36"/>
      </mc:Fallback>
    </mc:AlternateContent>
    <mc:AlternateContent xmlns:mc="http://schemas.openxmlformats.org/markup-compatibility/2006">
      <mc:Choice Requires="x14">
        <oleObject progId="Equation.3" shapeId="1045" r:id="rId37">
          <objectPr defaultSize="0" autoPict="0" r:id="rId8">
            <anchor moveWithCells="1" sizeWithCells="1">
              <from>
                <xdr:col>7</xdr:col>
                <xdr:colOff>352425</xdr:colOff>
                <xdr:row>40</xdr:row>
                <xdr:rowOff>28575</xdr:rowOff>
              </from>
              <to>
                <xdr:col>8</xdr:col>
                <xdr:colOff>9525</xdr:colOff>
                <xdr:row>41</xdr:row>
                <xdr:rowOff>0</xdr:rowOff>
              </to>
            </anchor>
          </objectPr>
        </oleObject>
      </mc:Choice>
      <mc:Fallback>
        <oleObject progId="Equation.3" shapeId="1045" r:id="rId37"/>
      </mc:Fallback>
    </mc:AlternateContent>
    <mc:AlternateContent xmlns:mc="http://schemas.openxmlformats.org/markup-compatibility/2006">
      <mc:Choice Requires="x14">
        <oleObject progId="Equation.3" shapeId="1046" r:id="rId38">
          <objectPr defaultSize="0" autoPict="0" r:id="rId39">
            <anchor moveWithCells="1" sizeWithCells="1">
              <from>
                <xdr:col>7</xdr:col>
                <xdr:colOff>285750</xdr:colOff>
                <xdr:row>42</xdr:row>
                <xdr:rowOff>19050</xdr:rowOff>
              </from>
              <to>
                <xdr:col>7</xdr:col>
                <xdr:colOff>552450</xdr:colOff>
                <xdr:row>43</xdr:row>
                <xdr:rowOff>9525</xdr:rowOff>
              </to>
            </anchor>
          </objectPr>
        </oleObject>
      </mc:Choice>
      <mc:Fallback>
        <oleObject progId="Equation.3" shapeId="1046" r:id="rId38"/>
      </mc:Fallback>
    </mc:AlternateContent>
    <mc:AlternateContent xmlns:mc="http://schemas.openxmlformats.org/markup-compatibility/2006">
      <mc:Choice Requires="x14">
        <oleObject progId="Equation.3" shapeId="1047" r:id="rId40">
          <objectPr defaultSize="0" autoPict="0" r:id="rId6">
            <anchor moveWithCells="1" sizeWithCells="1">
              <from>
                <xdr:col>8</xdr:col>
                <xdr:colOff>323850</xdr:colOff>
                <xdr:row>53</xdr:row>
                <xdr:rowOff>0</xdr:rowOff>
              </from>
              <to>
                <xdr:col>8</xdr:col>
                <xdr:colOff>600075</xdr:colOff>
                <xdr:row>53</xdr:row>
                <xdr:rowOff>0</xdr:rowOff>
              </to>
            </anchor>
          </objectPr>
        </oleObject>
      </mc:Choice>
      <mc:Fallback>
        <oleObject progId="Equation.3" shapeId="1047" r:id="rId40"/>
      </mc:Fallback>
    </mc:AlternateContent>
    <mc:AlternateContent xmlns:mc="http://schemas.openxmlformats.org/markup-compatibility/2006">
      <mc:Choice Requires="x14">
        <oleObject progId="Equation.3" shapeId="1048" r:id="rId41">
          <objectPr defaultSize="0" autoPict="0" r:id="rId42">
            <anchor moveWithCells="1" sizeWithCells="1">
              <from>
                <xdr:col>3</xdr:col>
                <xdr:colOff>323850</xdr:colOff>
                <xdr:row>52</xdr:row>
                <xdr:rowOff>28575</xdr:rowOff>
              </from>
              <to>
                <xdr:col>4</xdr:col>
                <xdr:colOff>9525</xdr:colOff>
                <xdr:row>53</xdr:row>
                <xdr:rowOff>19050</xdr:rowOff>
              </to>
            </anchor>
          </objectPr>
        </oleObject>
      </mc:Choice>
      <mc:Fallback>
        <oleObject progId="Equation.3" shapeId="1048" r:id="rId41"/>
      </mc:Fallback>
    </mc:AlternateContent>
    <mc:AlternateContent xmlns:mc="http://schemas.openxmlformats.org/markup-compatibility/2006">
      <mc:Choice Requires="x14">
        <oleObject progId="Equation.3" shapeId="1049" r:id="rId43">
          <objectPr defaultSize="0" autoPict="0" r:id="rId44">
            <anchor moveWithCells="1" sizeWithCells="1">
              <from>
                <xdr:col>5</xdr:col>
                <xdr:colOff>285750</xdr:colOff>
                <xdr:row>53</xdr:row>
                <xdr:rowOff>28575</xdr:rowOff>
              </from>
              <to>
                <xdr:col>5</xdr:col>
                <xdr:colOff>600075</xdr:colOff>
                <xdr:row>54</xdr:row>
                <xdr:rowOff>0</xdr:rowOff>
              </to>
            </anchor>
          </objectPr>
        </oleObject>
      </mc:Choice>
      <mc:Fallback>
        <oleObject progId="Equation.3" shapeId="1049" r:id="rId43"/>
      </mc:Fallback>
    </mc:AlternateContent>
    <mc:AlternateContent xmlns:mc="http://schemas.openxmlformats.org/markup-compatibility/2006">
      <mc:Choice Requires="x14">
        <oleObject progId="Equation.3" shapeId="1050" r:id="rId45">
          <objectPr defaultSize="0" autoPict="0" r:id="rId46">
            <anchor moveWithCells="1" sizeWithCells="1">
              <from>
                <xdr:col>3</xdr:col>
                <xdr:colOff>352425</xdr:colOff>
                <xdr:row>54</xdr:row>
                <xdr:rowOff>47625</xdr:rowOff>
              </from>
              <to>
                <xdr:col>3</xdr:col>
                <xdr:colOff>590550</xdr:colOff>
                <xdr:row>55</xdr:row>
                <xdr:rowOff>0</xdr:rowOff>
              </to>
            </anchor>
          </objectPr>
        </oleObject>
      </mc:Choice>
      <mc:Fallback>
        <oleObject progId="Equation.3" shapeId="1050" r:id="rId45"/>
      </mc:Fallback>
    </mc:AlternateContent>
    <mc:AlternateContent xmlns:mc="http://schemas.openxmlformats.org/markup-compatibility/2006">
      <mc:Choice Requires="x14">
        <oleObject progId="Equation.3" shapeId="1051" r:id="rId47">
          <objectPr defaultSize="0" autoPict="0" r:id="rId48">
            <anchor moveWithCells="1" sizeWithCells="1">
              <from>
                <xdr:col>1</xdr:col>
                <xdr:colOff>333375</xdr:colOff>
                <xdr:row>66</xdr:row>
                <xdr:rowOff>47625</xdr:rowOff>
              </from>
              <to>
                <xdr:col>1</xdr:col>
                <xdr:colOff>590550</xdr:colOff>
                <xdr:row>67</xdr:row>
                <xdr:rowOff>0</xdr:rowOff>
              </to>
            </anchor>
          </objectPr>
        </oleObject>
      </mc:Choice>
      <mc:Fallback>
        <oleObject progId="Equation.3" shapeId="1051" r:id="rId47"/>
      </mc:Fallback>
    </mc:AlternateContent>
    <mc:AlternateContent xmlns:mc="http://schemas.openxmlformats.org/markup-compatibility/2006">
      <mc:Choice Requires="x14">
        <oleObject progId="Equation.3" shapeId="1052" r:id="rId49">
          <objectPr defaultSize="0" autoPict="0" r:id="rId50">
            <anchor moveWithCells="1" sizeWithCells="1">
              <from>
                <xdr:col>3</xdr:col>
                <xdr:colOff>295275</xdr:colOff>
                <xdr:row>66</xdr:row>
                <xdr:rowOff>47625</xdr:rowOff>
              </from>
              <to>
                <xdr:col>3</xdr:col>
                <xdr:colOff>561975</xdr:colOff>
                <xdr:row>67</xdr:row>
                <xdr:rowOff>0</xdr:rowOff>
              </to>
            </anchor>
          </objectPr>
        </oleObject>
      </mc:Choice>
      <mc:Fallback>
        <oleObject progId="Equation.3" shapeId="1052" r:id="rId49"/>
      </mc:Fallback>
    </mc:AlternateContent>
    <mc:AlternateContent xmlns:mc="http://schemas.openxmlformats.org/markup-compatibility/2006">
      <mc:Choice Requires="x14">
        <oleObject progId="Equation.3" shapeId="1053" r:id="rId51">
          <objectPr defaultSize="0" autoPict="0" r:id="rId52">
            <anchor moveWithCells="1" sizeWithCells="1">
              <from>
                <xdr:col>7</xdr:col>
                <xdr:colOff>352425</xdr:colOff>
                <xdr:row>66</xdr:row>
                <xdr:rowOff>47625</xdr:rowOff>
              </from>
              <to>
                <xdr:col>7</xdr:col>
                <xdr:colOff>590550</xdr:colOff>
                <xdr:row>67</xdr:row>
                <xdr:rowOff>0</xdr:rowOff>
              </to>
            </anchor>
          </objectPr>
        </oleObject>
      </mc:Choice>
      <mc:Fallback>
        <oleObject progId="Equation.3" shapeId="1053" r:id="rId51"/>
      </mc:Fallback>
    </mc:AlternateContent>
    <mc:AlternateContent xmlns:mc="http://schemas.openxmlformats.org/markup-compatibility/2006">
      <mc:Choice Requires="x14">
        <oleObject progId="Equation.3" shapeId="1054" r:id="rId53">
          <objectPr defaultSize="0" autoPict="0" r:id="rId54">
            <anchor moveWithCells="1" sizeWithCells="1">
              <from>
                <xdr:col>1</xdr:col>
                <xdr:colOff>342900</xdr:colOff>
                <xdr:row>67</xdr:row>
                <xdr:rowOff>152400</xdr:rowOff>
              </from>
              <to>
                <xdr:col>4</xdr:col>
                <xdr:colOff>447675</xdr:colOff>
                <xdr:row>71</xdr:row>
                <xdr:rowOff>19050</xdr:rowOff>
              </to>
            </anchor>
          </objectPr>
        </oleObject>
      </mc:Choice>
      <mc:Fallback>
        <oleObject progId="Equation.3" shapeId="1054" r:id="rId53"/>
      </mc:Fallback>
    </mc:AlternateContent>
    <mc:AlternateContent xmlns:mc="http://schemas.openxmlformats.org/markup-compatibility/2006">
      <mc:Choice Requires="x14">
        <oleObject progId="Equation.3" shapeId="1055" r:id="rId55">
          <objectPr defaultSize="0" autoPict="0" r:id="rId56">
            <anchor moveWithCells="1" sizeWithCells="1">
              <from>
                <xdr:col>6</xdr:col>
                <xdr:colOff>57150</xdr:colOff>
                <xdr:row>67</xdr:row>
                <xdr:rowOff>152400</xdr:rowOff>
              </from>
              <to>
                <xdr:col>9</xdr:col>
                <xdr:colOff>600075</xdr:colOff>
                <xdr:row>71</xdr:row>
                <xdr:rowOff>47625</xdr:rowOff>
              </to>
            </anchor>
          </objectPr>
        </oleObject>
      </mc:Choice>
      <mc:Fallback>
        <oleObject progId="Equation.3" shapeId="1055" r:id="rId55"/>
      </mc:Fallback>
    </mc:AlternateContent>
    <mc:AlternateContent xmlns:mc="http://schemas.openxmlformats.org/markup-compatibility/2006">
      <mc:Choice Requires="x14">
        <oleObject progId="Equation.3" shapeId="1056" r:id="rId57">
          <objectPr defaultSize="0" autoPict="0" r:id="rId58">
            <anchor moveWithCells="1" sizeWithCells="1">
              <from>
                <xdr:col>3</xdr:col>
                <xdr:colOff>171450</xdr:colOff>
                <xdr:row>44</xdr:row>
                <xdr:rowOff>47625</xdr:rowOff>
              </from>
              <to>
                <xdr:col>3</xdr:col>
                <xdr:colOff>447675</xdr:colOff>
                <xdr:row>45</xdr:row>
                <xdr:rowOff>0</xdr:rowOff>
              </to>
            </anchor>
          </objectPr>
        </oleObject>
      </mc:Choice>
      <mc:Fallback>
        <oleObject progId="Equation.3" shapeId="1056" r:id="rId57"/>
      </mc:Fallback>
    </mc:AlternateContent>
    <mc:AlternateContent xmlns:mc="http://schemas.openxmlformats.org/markup-compatibility/2006">
      <mc:Choice Requires="x14">
        <oleObject progId="Equation.3" shapeId="1057" r:id="rId59">
          <objectPr defaultSize="0" autoPict="0" r:id="rId60">
            <anchor moveWithCells="1" sizeWithCells="1">
              <from>
                <xdr:col>3</xdr:col>
                <xdr:colOff>257175</xdr:colOff>
                <xdr:row>35</xdr:row>
                <xdr:rowOff>19050</xdr:rowOff>
              </from>
              <to>
                <xdr:col>4</xdr:col>
                <xdr:colOff>523875</xdr:colOff>
                <xdr:row>36</xdr:row>
                <xdr:rowOff>28575</xdr:rowOff>
              </to>
            </anchor>
          </objectPr>
        </oleObject>
      </mc:Choice>
      <mc:Fallback>
        <oleObject progId="Equation.3" shapeId="1057" r:id="rId59"/>
      </mc:Fallback>
    </mc:AlternateContent>
    <mc:AlternateContent xmlns:mc="http://schemas.openxmlformats.org/markup-compatibility/2006">
      <mc:Choice Requires="x14">
        <oleObject progId="Equation.3" shapeId="1058" r:id="rId61">
          <objectPr defaultSize="0" autoPict="0" r:id="rId62">
            <anchor moveWithCells="1" sizeWithCells="1">
              <from>
                <xdr:col>7</xdr:col>
                <xdr:colOff>266700</xdr:colOff>
                <xdr:row>35</xdr:row>
                <xdr:rowOff>19050</xdr:rowOff>
              </from>
              <to>
                <xdr:col>8</xdr:col>
                <xdr:colOff>571500</xdr:colOff>
                <xdr:row>36</xdr:row>
                <xdr:rowOff>28575</xdr:rowOff>
              </to>
            </anchor>
          </objectPr>
        </oleObject>
      </mc:Choice>
      <mc:Fallback>
        <oleObject progId="Equation.3" shapeId="1058" r:id="rId61"/>
      </mc:Fallback>
    </mc:AlternateContent>
    <mc:AlternateContent xmlns:mc="http://schemas.openxmlformats.org/markup-compatibility/2006">
      <mc:Choice Requires="x14">
        <oleObject progId="Equation.3" shapeId="1059" r:id="rId63">
          <objectPr defaultSize="0" autoPict="0" r:id="rId64">
            <anchor moveWithCells="1" sizeWithCells="1">
              <from>
                <xdr:col>3</xdr:col>
                <xdr:colOff>142875</xdr:colOff>
                <xdr:row>60</xdr:row>
                <xdr:rowOff>114300</xdr:rowOff>
              </from>
              <to>
                <xdr:col>4</xdr:col>
                <xdr:colOff>590550</xdr:colOff>
                <xdr:row>62</xdr:row>
                <xdr:rowOff>123825</xdr:rowOff>
              </to>
            </anchor>
          </objectPr>
        </oleObject>
      </mc:Choice>
      <mc:Fallback>
        <oleObject progId="Equation.3" shapeId="1059" r:id="rId63"/>
      </mc:Fallback>
    </mc:AlternateContent>
    <mc:AlternateContent xmlns:mc="http://schemas.openxmlformats.org/markup-compatibility/2006">
      <mc:Choice Requires="x14">
        <oleObject progId="Equation.3" shapeId="1060" r:id="rId65">
          <objectPr defaultSize="0" autoPict="0" r:id="rId66">
            <anchor moveWithCells="1" sizeWithCells="1">
              <from>
                <xdr:col>7</xdr:col>
                <xdr:colOff>228600</xdr:colOff>
                <xdr:row>60</xdr:row>
                <xdr:rowOff>123825</xdr:rowOff>
              </from>
              <to>
                <xdr:col>11</xdr:col>
                <xdr:colOff>9525</xdr:colOff>
                <xdr:row>62</xdr:row>
                <xdr:rowOff>161925</xdr:rowOff>
              </to>
            </anchor>
          </objectPr>
        </oleObject>
      </mc:Choice>
      <mc:Fallback>
        <oleObject progId="Equation.3" shapeId="1060" r:id="rId65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0"/>
  <sheetViews>
    <sheetView workbookViewId="0">
      <selection activeCell="B20" sqref="A18:B20"/>
    </sheetView>
  </sheetViews>
  <sheetFormatPr defaultRowHeight="15" x14ac:dyDescent="0.25"/>
  <sheetData>
    <row r="2" spans="1:14" x14ac:dyDescent="0.25">
      <c r="A2" t="s">
        <v>33</v>
      </c>
      <c r="B2">
        <v>12</v>
      </c>
      <c r="C2">
        <v>16</v>
      </c>
      <c r="D2">
        <v>21</v>
      </c>
      <c r="E2">
        <v>26</v>
      </c>
      <c r="F2">
        <v>30</v>
      </c>
    </row>
    <row r="3" spans="1:14" x14ac:dyDescent="0.25">
      <c r="A3" t="s">
        <v>32</v>
      </c>
      <c r="B3">
        <v>0.2</v>
      </c>
      <c r="C3">
        <v>0.1</v>
      </c>
      <c r="D3">
        <v>0.4</v>
      </c>
      <c r="E3">
        <v>0.2</v>
      </c>
      <c r="F3">
        <v>0.1</v>
      </c>
      <c r="G3">
        <f>SUM(B3:F3)</f>
        <v>1.0000000000000002</v>
      </c>
      <c r="J3">
        <v>0.2</v>
      </c>
      <c r="K3">
        <v>0.1</v>
      </c>
      <c r="L3">
        <v>0.4</v>
      </c>
      <c r="M3">
        <v>0.2</v>
      </c>
      <c r="N3">
        <v>0.1</v>
      </c>
    </row>
    <row r="4" spans="1:14" x14ac:dyDescent="0.25">
      <c r="A4" t="s">
        <v>34</v>
      </c>
      <c r="B4">
        <f>B2*B3</f>
        <v>2.4000000000000004</v>
      </c>
      <c r="C4">
        <f t="shared" ref="C4:F4" si="0">C2*C3</f>
        <v>1.6</v>
      </c>
      <c r="D4">
        <f t="shared" si="0"/>
        <v>8.4</v>
      </c>
      <c r="E4">
        <f t="shared" si="0"/>
        <v>5.2</v>
      </c>
      <c r="F4">
        <f t="shared" si="0"/>
        <v>3</v>
      </c>
      <c r="G4">
        <f>SUM(B4:F4)</f>
        <v>20.6</v>
      </c>
      <c r="J4">
        <f>I4+J3</f>
        <v>0.2</v>
      </c>
      <c r="K4">
        <f t="shared" ref="K4:N4" si="1">J4+K3</f>
        <v>0.30000000000000004</v>
      </c>
      <c r="L4">
        <f t="shared" si="1"/>
        <v>0.70000000000000007</v>
      </c>
      <c r="M4">
        <f t="shared" si="1"/>
        <v>0.90000000000000013</v>
      </c>
      <c r="N4">
        <f t="shared" si="1"/>
        <v>1.0000000000000002</v>
      </c>
    </row>
    <row r="5" spans="1:14" x14ac:dyDescent="0.25">
      <c r="A5" t="s">
        <v>35</v>
      </c>
      <c r="B5">
        <f>B2^2*B3</f>
        <v>28.8</v>
      </c>
      <c r="C5">
        <f t="shared" ref="C5:F5" si="2">C2^2*C3</f>
        <v>25.6</v>
      </c>
      <c r="D5">
        <f t="shared" si="2"/>
        <v>176.4</v>
      </c>
      <c r="E5">
        <f t="shared" si="2"/>
        <v>135.20000000000002</v>
      </c>
      <c r="F5">
        <f t="shared" si="2"/>
        <v>90</v>
      </c>
      <c r="G5">
        <f>SUM(B5:F5)</f>
        <v>456</v>
      </c>
    </row>
    <row r="7" spans="1:14" x14ac:dyDescent="0.25">
      <c r="A7" t="s">
        <v>36</v>
      </c>
      <c r="B7">
        <f>G4</f>
        <v>20.6</v>
      </c>
    </row>
    <row r="8" spans="1:14" x14ac:dyDescent="0.25">
      <c r="A8" t="s">
        <v>37</v>
      </c>
      <c r="B8">
        <f>G5-G4^2</f>
        <v>31.63999999999993</v>
      </c>
    </row>
    <row r="9" spans="1:14" x14ac:dyDescent="0.25">
      <c r="A9" t="s">
        <v>38</v>
      </c>
      <c r="B9">
        <f>SQRT(B8)</f>
        <v>5.6249444441700867</v>
      </c>
    </row>
    <row r="13" spans="1:14" x14ac:dyDescent="0.25">
      <c r="B13">
        <v>0</v>
      </c>
      <c r="C13">
        <v>1</v>
      </c>
      <c r="D13">
        <v>2</v>
      </c>
      <c r="E13">
        <v>3</v>
      </c>
      <c r="F13">
        <v>4</v>
      </c>
    </row>
    <row r="14" spans="1:14" x14ac:dyDescent="0.25">
      <c r="B14">
        <f>_xlfn.BINOM.DIST(B13,4,0.6,)</f>
        <v>2.5600000000000008E-2</v>
      </c>
      <c r="C14">
        <f>_xlfn.BINOM.DIST(C13,4,0.6,)</f>
        <v>0.15360000000000001</v>
      </c>
      <c r="D14">
        <f t="shared" ref="D14:F14" si="3">_xlfn.BINOM.DIST(D13,4,0.6,)</f>
        <v>0.34560000000000002</v>
      </c>
      <c r="E14">
        <f t="shared" si="3"/>
        <v>0.34559999999999991</v>
      </c>
      <c r="F14">
        <f t="shared" si="3"/>
        <v>0.12959999999999999</v>
      </c>
      <c r="G14">
        <f>SUM(B14:F14)</f>
        <v>1</v>
      </c>
    </row>
    <row r="15" spans="1:14" x14ac:dyDescent="0.25">
      <c r="A15" t="s">
        <v>34</v>
      </c>
      <c r="B15">
        <f>B13*B14</f>
        <v>0</v>
      </c>
      <c r="C15">
        <f t="shared" ref="C15:F15" si="4">C13*C14</f>
        <v>0.15360000000000001</v>
      </c>
      <c r="D15">
        <f t="shared" si="4"/>
        <v>0.69120000000000004</v>
      </c>
      <c r="E15">
        <f t="shared" si="4"/>
        <v>1.0367999999999997</v>
      </c>
      <c r="F15">
        <f t="shared" si="4"/>
        <v>0.51839999999999997</v>
      </c>
      <c r="G15">
        <f t="shared" ref="G15:G18" si="5">SUM(B15:F15)</f>
        <v>2.3999999999999995</v>
      </c>
    </row>
    <row r="16" spans="1:14" x14ac:dyDescent="0.25">
      <c r="A16" t="s">
        <v>35</v>
      </c>
      <c r="B16">
        <f>B13^2*B14</f>
        <v>0</v>
      </c>
      <c r="C16">
        <f t="shared" ref="C16:F16" si="6">C13^2*C14</f>
        <v>0.15360000000000001</v>
      </c>
      <c r="D16">
        <f t="shared" si="6"/>
        <v>1.3824000000000001</v>
      </c>
      <c r="E16">
        <f t="shared" si="6"/>
        <v>3.1103999999999994</v>
      </c>
      <c r="F16">
        <f t="shared" si="6"/>
        <v>2.0735999999999999</v>
      </c>
      <c r="G16">
        <f t="shared" si="5"/>
        <v>6.72</v>
      </c>
    </row>
    <row r="18" spans="1:6" x14ac:dyDescent="0.25">
      <c r="A18" t="s">
        <v>36</v>
      </c>
      <c r="B18">
        <f>G15</f>
        <v>2.3999999999999995</v>
      </c>
      <c r="C18">
        <f t="shared" ref="C18:F18" si="7">C14*C13</f>
        <v>0.15360000000000001</v>
      </c>
      <c r="D18">
        <f t="shared" si="7"/>
        <v>0.69120000000000004</v>
      </c>
      <c r="E18">
        <f t="shared" si="7"/>
        <v>1.0367999999999997</v>
      </c>
      <c r="F18">
        <f t="shared" si="7"/>
        <v>0.51839999999999997</v>
      </c>
    </row>
    <row r="19" spans="1:6" x14ac:dyDescent="0.25">
      <c r="A19" t="s">
        <v>37</v>
      </c>
      <c r="B19">
        <f>G16-G15^2</f>
        <v>0.96000000000000263</v>
      </c>
    </row>
    <row r="20" spans="1:6" x14ac:dyDescent="0.25">
      <c r="A20" t="s">
        <v>38</v>
      </c>
      <c r="B20">
        <f>SQRT(B19)</f>
        <v>0.97979589711327253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Sasa Vell</dc:creator>
  <cp:lastModifiedBy>Sasa Vell</cp:lastModifiedBy>
  <dcterms:created xsi:type="dcterms:W3CDTF">2022-08-26T16:49:05Z</dcterms:created>
  <dcterms:modified xsi:type="dcterms:W3CDTF">2022-08-27T05:07:37Z</dcterms:modified>
</cp:coreProperties>
</file>